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showInkAnnotation="0" codeName="ThisWorkbook" hidePivotFieldList="1" defaultThemeVersion="124226"/>
  <mc:AlternateContent xmlns:mc="http://schemas.openxmlformats.org/markup-compatibility/2006">
    <mc:Choice Requires="x15">
      <x15ac:absPath xmlns:x15ac="http://schemas.microsoft.com/office/spreadsheetml/2010/11/ac" url="K:\Accounts\REPORTS\Monthend portfolio\2025-2026\06. September 2025\Half Yearly Portfolio\Website\"/>
    </mc:Choice>
  </mc:AlternateContent>
  <xr:revisionPtr revIDLastSave="0" documentId="13_ncr:1_{F089C61B-E725-415E-A607-68EC178AF48F}" xr6:coauthVersionLast="47" xr6:coauthVersionMax="47" xr10:uidLastSave="{00000000-0000-0000-0000-000000000000}"/>
  <bookViews>
    <workbookView xWindow="-110" yWindow="-110" windowWidth="19420" windowHeight="11500" tabRatio="612" firstSheet="4" activeTab="4" xr2:uid="{00000000-000D-0000-FFFF-FFFF00000000}"/>
  </bookViews>
  <sheets>
    <sheet name="Website Dividend" sheetId="11" state="hidden" r:id="rId1"/>
    <sheet name="Imp Check Points" sheetId="12" state="hidden" r:id="rId2"/>
    <sheet name="NAV's to be updated" sheetId="14" state="hidden" r:id="rId3"/>
    <sheet name="Imp Notes" sheetId="15" state="hidden" r:id="rId4"/>
    <sheet name="Notes" sheetId="1" r:id="rId5"/>
    <sheet name="Annexure12" sheetId="17" r:id="rId6"/>
    <sheet name="Average maturity and duration" sheetId="13" state="hidden" r:id="rId7"/>
    <sheet name="NAV Decimal" sheetId="10" state="hidden" r:id="rId8"/>
    <sheet name="Sheet1" sheetId="9" state="hidden" r:id="rId9"/>
    <sheet name="Derivatives Exposure" sheetId="7" state="hidden" r:id="rId10"/>
    <sheet name="AMFI NAV Not to use" sheetId="2" state="hidden" r:id="rId11"/>
    <sheet name="NAV" sheetId="4" state="hidden" r:id="rId12"/>
    <sheet name="Invt Foreign securities" sheetId="8" state="hidden" r:id="rId13"/>
    <sheet name="Dividend Not to use" sheetId="6" state="hidden" r:id="rId14"/>
    <sheet name="PTO" sheetId="5" state="hidden" r:id="rId15"/>
    <sheet name="Master" sheetId="3" state="hidden"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__YD01">'[1]Scheme Master'!#REF!</definedName>
    <definedName name="__DIV3">#REF!</definedName>
    <definedName name="__div4">#REF!</definedName>
    <definedName name="_DIV3">#REF!</definedName>
    <definedName name="_div4">#REF!</definedName>
    <definedName name="_xlnm._FilterDatabase" localSheetId="10" hidden="1">'AMFI NAV Not to use'!$A$1:$Y$345</definedName>
    <definedName name="_xlnm._FilterDatabase" localSheetId="5" hidden="1">Annexure12!$B$8:$L$292</definedName>
    <definedName name="_xlnm._FilterDatabase" localSheetId="6" hidden="1">'Average maturity and duration'!$A$1:$K$72</definedName>
    <definedName name="_xlnm._FilterDatabase" localSheetId="9" hidden="1">'Derivatives Exposure'!$A$1:$N$295</definedName>
    <definedName name="_xlnm._FilterDatabase" localSheetId="13" hidden="1">'Dividend Not to use'!$A$1:$W$2260</definedName>
    <definedName name="_xlnm._FilterDatabase" localSheetId="12" hidden="1">'Invt Foreign securities'!$A$1:$S$31</definedName>
    <definedName name="_xlnm._FilterDatabase" localSheetId="15" hidden="1">Master!$A$1:$M$430</definedName>
    <definedName name="_xlnm._FilterDatabase" localSheetId="11" hidden="1">NAV!$A$1:$L$388</definedName>
    <definedName name="_xlnm._FilterDatabase" localSheetId="7" hidden="1">'NAV Decimal'!$A$2:$B$45</definedName>
    <definedName name="_xlnm._FilterDatabase" localSheetId="2" hidden="1">'NAV''s to be updated'!$A$1:$O$315</definedName>
    <definedName name="_xlnm._FilterDatabase" localSheetId="4" hidden="1">Notes!$C$62:$C$73</definedName>
    <definedName name="_xlnm._FilterDatabase" localSheetId="14" hidden="1">PTO!$C$1:$K$22</definedName>
    <definedName name="_xlnm._FilterDatabase" localSheetId="8" hidden="1">Sheet1!$A$1:$AH$528</definedName>
    <definedName name="_xlnm._FilterDatabase" localSheetId="0" hidden="1">'Website Dividend'!$A$3:$F$148</definedName>
    <definedName name="_lac2">'[2]Key Stats_Hybrid'!$C$1</definedName>
    <definedName name="a">[3]PARAMETERS!$D$8</definedName>
    <definedName name="ab">[4]PARAMETERS!#REF!</definedName>
    <definedName name="address">[4]PARAMETERS!$D$19</definedName>
    <definedName name="AF">[4]PARAMETERS!$D$22</definedName>
    <definedName name="AROFF">[4]PARAMETERS!$D$23</definedName>
    <definedName name="AS">[5]PARAMETERS!$D$9</definedName>
    <definedName name="ASS">[5]PARAMETERS!$D$9</definedName>
    <definedName name="Aviva_N">#REF!</definedName>
    <definedName name="b">[4]PARAMETERS!#REF!</definedName>
    <definedName name="ca">[6]PARAMETERS!$D$22</definedName>
    <definedName name="ca_All">#REF!</definedName>
    <definedName name="ca_H_All">#REF!</definedName>
    <definedName name="ca_H_HK">#REF!</definedName>
    <definedName name="ca_HK">#REF!</definedName>
    <definedName name="cf_All">#REF!</definedName>
    <definedName name="cf_H_All">#REF!</definedName>
    <definedName name="cf_H_HK">#REF!</definedName>
    <definedName name="cf_HK">#REF!</definedName>
    <definedName name="CheckBox1">#REF!</definedName>
    <definedName name="CheckBox10">#REF!</definedName>
    <definedName name="CheckBox11">#REF!</definedName>
    <definedName name="CheckBox12">#REF!</definedName>
    <definedName name="CheckBox13">#REF!</definedName>
    <definedName name="CheckBox14">#REF!</definedName>
    <definedName name="CheckBox2">#REF!</definedName>
    <definedName name="CheckBox3">#REF!</definedName>
    <definedName name="CheckBox4">#REF!</definedName>
    <definedName name="CheckBox5">#REF!</definedName>
    <definedName name="CheckBox6">#REF!</definedName>
    <definedName name="CheckBox7">#REF!</definedName>
    <definedName name="CheckBox8">#REF!</definedName>
    <definedName name="CheckBox9">#REF!</definedName>
    <definedName name="client">[4]PARAMETERS!$D$5</definedName>
    <definedName name="COLOCELL">[7]PARAMETER!$B$19</definedName>
    <definedName name="_xlnm.Database">#REF!</definedName>
    <definedName name="dd_All">#REF!</definedName>
    <definedName name="dd_H_All">#REF!</definedName>
    <definedName name="dd_H_HK">#REF!</definedName>
    <definedName name="dd_HK">#REF!</definedName>
    <definedName name="dr_All">#REF!</definedName>
    <definedName name="dr_H_All">#REF!</definedName>
    <definedName name="dr_H_HK">#REF!</definedName>
    <definedName name="dr_HK">#REF!</definedName>
    <definedName name="End_Day_All">#REF!</definedName>
    <definedName name="End_Day_HK">#REF!</definedName>
    <definedName name="exp_All">#REF!</definedName>
    <definedName name="exp_H_All">#REF!</definedName>
    <definedName name="exp_H_HK">#REF!</definedName>
    <definedName name="exp_HK">#REF!</definedName>
    <definedName name="f">[4]PARAMETERS!$D$8</definedName>
    <definedName name="fc_All">#REF!</definedName>
    <definedName name="fc_H_All">#REF!</definedName>
    <definedName name="fc_H_HK">#REF!</definedName>
    <definedName name="fc_HK">#REF!</definedName>
    <definedName name="FV">[7]PARAMETER!$B$6</definedName>
    <definedName name="Lac">[8]Mapping!$D$1</definedName>
    <definedName name="lacs">#REF!</definedName>
    <definedName name="mlp">#REF!</definedName>
    <definedName name="Money_Wgt_Return_All">#REF!</definedName>
    <definedName name="Money_Wgt_Return_HK">#REF!</definedName>
    <definedName name="n">[4]PARAMETERS!#REF!</definedName>
    <definedName name="NFDIV">[9]NewFormat!$E$3</definedName>
    <definedName name="NFDIV1">[9]NewFormat!$G$3</definedName>
    <definedName name="NFROF">[9]NewFormat!$F$3</definedName>
    <definedName name="or_All">#REF!</definedName>
    <definedName name="or_H_All">#REF!</definedName>
    <definedName name="or_H_HK">#REF!</definedName>
    <definedName name="or_HK">#REF!</definedName>
    <definedName name="PortfolioName_CMth">#REF!</definedName>
    <definedName name="PortfolioName_LMth">#REF!</definedName>
    <definedName name="PortfolioName_NMth">#REF!</definedName>
    <definedName name="_xlnm.Print_Area" localSheetId="5">Annexure12!$B$2:$I$417</definedName>
    <definedName name="pu_All">#REF!</definedName>
    <definedName name="pu_H_All">#REF!</definedName>
    <definedName name="pu_H_HK">#REF!</definedName>
    <definedName name="pu_HK">#REF!</definedName>
    <definedName name="Report_Money_Wgt_1_All">#REF!</definedName>
    <definedName name="Report_Money_Wgt_1_HK">#REF!</definedName>
    <definedName name="Report_Money_Wgt_2_All">#REF!</definedName>
    <definedName name="Report_Money_Wgt_2_HK">#REF!</definedName>
    <definedName name="Return_All">#REF!</definedName>
    <definedName name="Return_H_All">#REF!</definedName>
    <definedName name="Return_H_HK">#REF!</definedName>
    <definedName name="Return_HK">#REF!</definedName>
    <definedName name="roff">[4]PARAMETERS!$D$9</definedName>
    <definedName name="ROFF3">#REF!</definedName>
    <definedName name="sa_All">#REF!</definedName>
    <definedName name="sa_H_All">#REF!</definedName>
    <definedName name="sa_H_HK">#REF!</definedName>
    <definedName name="sa_HK">#REF!</definedName>
    <definedName name="SingleCountryFund">#REF!</definedName>
    <definedName name="SumifAddress_All">#REF!</definedName>
    <definedName name="SumifAddress_HK">#REF!</definedName>
    <definedName name="SumifAddress1_All">#REF!</definedName>
    <definedName name="SumifAddress1_HK">#REF!</definedName>
    <definedName name="va_All">#REF!</definedName>
    <definedName name="va_H_All">#REF!</definedName>
    <definedName name="va_H_HK">#REF!</definedName>
    <definedName name="va_HK">#REF!</definedName>
    <definedName name="Weight_All">#REF!</definedName>
    <definedName name="Weight_H_All">#REF!</definedName>
    <definedName name="Weight_H_HK">#REF!</definedName>
    <definedName name="Weight_HK">#REF!</definedName>
  </definedNames>
  <calcPr calcId="191029"/>
  <customWorkbookViews>
    <customWorkbookView name="Nathwani, Chintan [ICG-SFS] - Personal View" guid="{9377BDC9-F096-46A0-894F-CAFD90995701}" mergeInterval="0" personalView="1" maximized="1" windowWidth="1676" windowHeight="825" tabRatio="612" activeSheetId="1"/>
    <customWorkbookView name="Tumkur, Santhosh [ICG-SFS] - Personal View" guid="{4F400F4F-3CCA-438A-8291-BB892DB15710}" mergeInterval="0" personalView="1" maximized="1" windowWidth="1276" windowHeight="673" tabRatio="61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3" i="5" l="1"/>
  <c r="N43" i="5"/>
  <c r="M44" i="5"/>
  <c r="N44" i="5"/>
  <c r="M45" i="5"/>
  <c r="N45" i="5"/>
  <c r="CF50" i="1" l="1"/>
  <c r="CE50" i="1"/>
  <c r="CD50" i="1"/>
  <c r="CC50" i="1"/>
  <c r="CB50"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U50" i="1"/>
  <c r="T50" i="1"/>
  <c r="S50" i="1"/>
  <c r="R50" i="1"/>
  <c r="Q50" i="1"/>
  <c r="P50" i="1"/>
  <c r="O50" i="1"/>
  <c r="N50" i="1"/>
  <c r="M50" i="1"/>
  <c r="L50" i="1"/>
  <c r="K50" i="1"/>
  <c r="J50" i="1"/>
  <c r="I50" i="1"/>
  <c r="H50" i="1"/>
  <c r="G50" i="1"/>
  <c r="F50" i="1"/>
  <c r="E50" i="1"/>
  <c r="D50" i="1"/>
  <c r="CF49" i="1"/>
  <c r="CE49" i="1"/>
  <c r="CD49" i="1"/>
  <c r="CC49" i="1"/>
  <c r="CB49" i="1"/>
  <c r="CA49" i="1"/>
  <c r="BZ49" i="1"/>
  <c r="BY49" i="1"/>
  <c r="BX49" i="1"/>
  <c r="BW49" i="1"/>
  <c r="BV49" i="1"/>
  <c r="BU49" i="1"/>
  <c r="BT49" i="1"/>
  <c r="BS49" i="1"/>
  <c r="BR49" i="1"/>
  <c r="BQ49" i="1"/>
  <c r="BP49" i="1"/>
  <c r="BO49" i="1"/>
  <c r="BN49" i="1"/>
  <c r="BM49" i="1"/>
  <c r="BL49" i="1"/>
  <c r="BK49" i="1"/>
  <c r="BJ49" i="1"/>
  <c r="BI49" i="1"/>
  <c r="BH49" i="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U49" i="1"/>
  <c r="T49" i="1"/>
  <c r="S49" i="1"/>
  <c r="R49" i="1"/>
  <c r="Q49" i="1"/>
  <c r="P49" i="1"/>
  <c r="O49" i="1"/>
  <c r="N49" i="1"/>
  <c r="M49" i="1"/>
  <c r="L49" i="1"/>
  <c r="K49" i="1"/>
  <c r="J49" i="1"/>
  <c r="I49" i="1"/>
  <c r="H49" i="1"/>
  <c r="G49" i="1"/>
  <c r="F49" i="1"/>
  <c r="E49" i="1"/>
  <c r="D49" i="1"/>
  <c r="CF48" i="1"/>
  <c r="CE48" i="1"/>
  <c r="CD48" i="1"/>
  <c r="CC48" i="1"/>
  <c r="CB48" i="1"/>
  <c r="CA48" i="1"/>
  <c r="BZ48" i="1"/>
  <c r="BY48" i="1"/>
  <c r="BX48" i="1"/>
  <c r="BW48" i="1"/>
  <c r="BV48" i="1"/>
  <c r="BU48" i="1"/>
  <c r="BT48" i="1"/>
  <c r="BS48" i="1"/>
  <c r="BR48" i="1"/>
  <c r="BQ48" i="1"/>
  <c r="BP48" i="1"/>
  <c r="BO48" i="1"/>
  <c r="BN48" i="1"/>
  <c r="BM48" i="1"/>
  <c r="BL48" i="1"/>
  <c r="BK48" i="1"/>
  <c r="BJ48" i="1"/>
  <c r="BI48" i="1"/>
  <c r="BH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U48" i="1"/>
  <c r="T48" i="1"/>
  <c r="S48" i="1"/>
  <c r="R48" i="1"/>
  <c r="Q48" i="1"/>
  <c r="P48" i="1"/>
  <c r="O48" i="1"/>
  <c r="N48" i="1"/>
  <c r="M48" i="1"/>
  <c r="L48" i="1"/>
  <c r="K48" i="1"/>
  <c r="J48" i="1"/>
  <c r="I48" i="1"/>
  <c r="H48" i="1"/>
  <c r="G48" i="1"/>
  <c r="F48" i="1"/>
  <c r="E48" i="1"/>
  <c r="D48" i="1"/>
  <c r="CF47" i="1"/>
  <c r="CE47" i="1"/>
  <c r="CD47" i="1"/>
  <c r="CC47" i="1"/>
  <c r="CB47" i="1"/>
  <c r="CA47" i="1"/>
  <c r="BZ47" i="1"/>
  <c r="BY47" i="1"/>
  <c r="BX47" i="1"/>
  <c r="BW47" i="1"/>
  <c r="BV47" i="1"/>
  <c r="BU47" i="1"/>
  <c r="BT47" i="1"/>
  <c r="BS47" i="1"/>
  <c r="BR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Q47" i="1"/>
  <c r="P47" i="1"/>
  <c r="O47" i="1"/>
  <c r="N47" i="1"/>
  <c r="M47" i="1"/>
  <c r="L47" i="1"/>
  <c r="K47" i="1"/>
  <c r="J47" i="1"/>
  <c r="I47" i="1"/>
  <c r="H47" i="1"/>
  <c r="G47" i="1"/>
  <c r="F47" i="1"/>
  <c r="E47" i="1"/>
  <c r="D47" i="1"/>
  <c r="CF46" i="1"/>
  <c r="CE46" i="1"/>
  <c r="CD46" i="1"/>
  <c r="CC46" i="1"/>
  <c r="CB46" i="1"/>
  <c r="CA46" i="1"/>
  <c r="BZ46" i="1"/>
  <c r="BY46" i="1"/>
  <c r="BX46" i="1"/>
  <c r="BW46" i="1"/>
  <c r="BV46" i="1"/>
  <c r="BU46" i="1"/>
  <c r="BT46" i="1"/>
  <c r="BS46" i="1"/>
  <c r="BR46" i="1"/>
  <c r="BQ46" i="1"/>
  <c r="BP46" i="1"/>
  <c r="BO46" i="1"/>
  <c r="BN46" i="1"/>
  <c r="BM46" i="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U46" i="1"/>
  <c r="T46" i="1"/>
  <c r="S46" i="1"/>
  <c r="R46" i="1"/>
  <c r="Q46" i="1"/>
  <c r="P46" i="1"/>
  <c r="O46" i="1"/>
  <c r="N46" i="1"/>
  <c r="M46" i="1"/>
  <c r="L46" i="1"/>
  <c r="K46" i="1"/>
  <c r="J46" i="1"/>
  <c r="I46" i="1"/>
  <c r="H46" i="1"/>
  <c r="G46" i="1"/>
  <c r="F46" i="1"/>
  <c r="E46" i="1"/>
  <c r="D46" i="1"/>
  <c r="CF45" i="1"/>
  <c r="CE45" i="1"/>
  <c r="CD45" i="1"/>
  <c r="CC45" i="1"/>
  <c r="CB45"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45" i="1"/>
  <c r="C50" i="1"/>
  <c r="C49" i="1"/>
  <c r="C48" i="1"/>
  <c r="C47" i="1"/>
  <c r="C46" i="1"/>
  <c r="C45" i="1"/>
  <c r="B331" i="14"/>
  <c r="B330" i="14"/>
  <c r="B329" i="14"/>
  <c r="B328" i="14"/>
  <c r="B327" i="14"/>
  <c r="B326" i="14"/>
  <c r="B325" i="14"/>
  <c r="B324" i="14"/>
  <c r="B323" i="14"/>
  <c r="B322" i="14"/>
  <c r="B321" i="14"/>
  <c r="B320" i="14"/>
  <c r="B319" i="14"/>
  <c r="B318" i="14"/>
  <c r="B317" i="14"/>
  <c r="B316" i="14"/>
  <c r="B315" i="14"/>
  <c r="B314" i="14"/>
  <c r="B313" i="14"/>
  <c r="B312" i="14"/>
  <c r="B311" i="14"/>
  <c r="B310" i="14"/>
  <c r="B309" i="14"/>
  <c r="B308" i="14"/>
  <c r="B307" i="14"/>
  <c r="B306" i="14"/>
  <c r="B305" i="14"/>
  <c r="B304" i="14"/>
  <c r="B303" i="14"/>
  <c r="A48" i="8" l="1"/>
  <c r="C48" i="8" s="1"/>
  <c r="B48" i="8"/>
  <c r="A49" i="8"/>
  <c r="C49" i="8" s="1"/>
  <c r="B49" i="8"/>
  <c r="A50" i="8"/>
  <c r="C50" i="8" s="1"/>
  <c r="B50" i="8"/>
  <c r="A51" i="8"/>
  <c r="C51" i="8" s="1"/>
  <c r="B51" i="8"/>
  <c r="A52" i="8"/>
  <c r="C52" i="8" s="1"/>
  <c r="B52" i="8"/>
  <c r="A53" i="8"/>
  <c r="C53" i="8" s="1"/>
  <c r="B53" i="8"/>
  <c r="A54" i="8"/>
  <c r="C54" i="8" s="1"/>
  <c r="B54" i="8"/>
  <c r="A55" i="8"/>
  <c r="C55" i="8" s="1"/>
  <c r="B55" i="8"/>
  <c r="A56" i="8"/>
  <c r="C56" i="8" s="1"/>
  <c r="B56" i="8"/>
  <c r="A57" i="8"/>
  <c r="C57" i="8" s="1"/>
  <c r="B57" i="8"/>
  <c r="O331" i="14"/>
  <c r="O330" i="14"/>
  <c r="O329" i="14"/>
  <c r="O328" i="14"/>
  <c r="O327" i="14"/>
  <c r="O326" i="14"/>
  <c r="O325" i="14"/>
  <c r="O324" i="14"/>
  <c r="O323" i="14"/>
  <c r="O322" i="14"/>
  <c r="O321" i="14"/>
  <c r="O320" i="14"/>
  <c r="O319" i="14"/>
  <c r="O318" i="14"/>
  <c r="O317" i="14"/>
  <c r="O316" i="14"/>
  <c r="H331" i="14"/>
  <c r="H330" i="14"/>
  <c r="H329" i="14"/>
  <c r="H328" i="14"/>
  <c r="H327" i="14"/>
  <c r="H326" i="14"/>
  <c r="H325" i="14"/>
  <c r="H324" i="14"/>
  <c r="H323" i="14"/>
  <c r="H322" i="14"/>
  <c r="H321" i="14"/>
  <c r="H320" i="14"/>
  <c r="H319" i="14"/>
  <c r="H318" i="14"/>
  <c r="H317" i="14"/>
  <c r="H316" i="14"/>
  <c r="EM15" i="1"/>
  <c r="EK15" i="1"/>
  <c r="EI15" i="1"/>
  <c r="EG15" i="1"/>
  <c r="EM14" i="1"/>
  <c r="EK14" i="1"/>
  <c r="EI14" i="1"/>
  <c r="EG14" i="1"/>
  <c r="EM12" i="1"/>
  <c r="EK12" i="1"/>
  <c r="EI12" i="1"/>
  <c r="EG12" i="1"/>
  <c r="EM11" i="1"/>
  <c r="EK11" i="1"/>
  <c r="EI11" i="1"/>
  <c r="EG11" i="1"/>
  <c r="EM10" i="1"/>
  <c r="EK10" i="1"/>
  <c r="EI10" i="1"/>
  <c r="EG10" i="1"/>
  <c r="EM9" i="1"/>
  <c r="EK9" i="1"/>
  <c r="EI9" i="1"/>
  <c r="EG9" i="1"/>
  <c r="EM8" i="1"/>
  <c r="EK8" i="1"/>
  <c r="EI8" i="1"/>
  <c r="EG8" i="1"/>
  <c r="EN2" i="1"/>
  <c r="EM2" i="1"/>
  <c r="EL2" i="1"/>
  <c r="EK2" i="1"/>
  <c r="EJ2" i="1"/>
  <c r="EI2" i="1"/>
  <c r="EH2" i="1"/>
  <c r="EG2" i="1"/>
  <c r="EG50" i="1" l="1"/>
  <c r="EG49" i="1"/>
  <c r="EG48" i="1"/>
  <c r="EG47" i="1"/>
  <c r="EG46" i="1"/>
  <c r="EG45" i="1"/>
  <c r="EH50" i="1"/>
  <c r="EH47" i="1"/>
  <c r="EH49" i="1"/>
  <c r="EH46" i="1"/>
  <c r="EH45" i="1"/>
  <c r="EH48" i="1"/>
  <c r="EK50" i="1"/>
  <c r="EK48" i="1"/>
  <c r="EK47" i="1"/>
  <c r="EK45" i="1"/>
  <c r="EK49" i="1"/>
  <c r="EK46" i="1"/>
  <c r="EN50" i="1"/>
  <c r="EN49" i="1"/>
  <c r="EN46" i="1"/>
  <c r="EN48" i="1"/>
  <c r="EN45" i="1"/>
  <c r="EN47" i="1"/>
  <c r="EJ50" i="1"/>
  <c r="EJ49" i="1"/>
  <c r="EJ48" i="1"/>
  <c r="EJ47" i="1"/>
  <c r="EJ46" i="1"/>
  <c r="EJ45" i="1"/>
  <c r="EM50" i="1"/>
  <c r="EM49" i="1"/>
  <c r="EM48" i="1"/>
  <c r="EM47" i="1"/>
  <c r="EM46" i="1"/>
  <c r="EM45" i="1"/>
  <c r="EI50" i="1"/>
  <c r="EI49" i="1"/>
  <c r="EI46" i="1"/>
  <c r="EI45" i="1"/>
  <c r="EI48" i="1"/>
  <c r="EI47" i="1"/>
  <c r="EL50" i="1"/>
  <c r="EL47" i="1"/>
  <c r="EL45" i="1"/>
  <c r="EL49" i="1"/>
  <c r="EL46" i="1"/>
  <c r="EL48" i="1"/>
  <c r="G315" i="7" l="1"/>
  <c r="F315" i="7"/>
  <c r="H315" i="7" s="1"/>
  <c r="G314" i="7"/>
  <c r="F314" i="7"/>
  <c r="H314" i="7" s="1"/>
  <c r="G313" i="7"/>
  <c r="F313" i="7"/>
  <c r="H313" i="7" s="1"/>
  <c r="G312" i="7"/>
  <c r="F312" i="7"/>
  <c r="H312" i="7" s="1"/>
  <c r="G311" i="7"/>
  <c r="F311" i="7"/>
  <c r="H311" i="7" s="1"/>
  <c r="G310" i="7"/>
  <c r="F310" i="7"/>
  <c r="H310" i="7" s="1"/>
  <c r="G309" i="7"/>
  <c r="F309" i="7"/>
  <c r="H309" i="7" s="1"/>
  <c r="G308" i="7"/>
  <c r="F308" i="7"/>
  <c r="H308" i="7" s="1"/>
  <c r="G307" i="7"/>
  <c r="F307" i="7"/>
  <c r="H307" i="7" s="1"/>
  <c r="E306" i="7"/>
  <c r="E305" i="7"/>
  <c r="E304" i="7"/>
  <c r="E303" i="7"/>
  <c r="E302" i="7"/>
  <c r="E301" i="7"/>
  <c r="E300" i="7"/>
  <c r="E299" i="7"/>
  <c r="E298" i="7"/>
  <c r="E297" i="7"/>
  <c r="E296" i="7"/>
  <c r="E295" i="7"/>
  <c r="E294" i="7"/>
  <c r="E293" i="7"/>
  <c r="E292" i="7"/>
  <c r="F298" i="7" s="1"/>
  <c r="H298" i="7" s="1"/>
  <c r="E291" i="7"/>
  <c r="E290" i="7"/>
  <c r="F296" i="7"/>
  <c r="H296" i="7" s="1"/>
  <c r="G296" i="7"/>
  <c r="G297" i="7"/>
  <c r="G298" i="7"/>
  <c r="F299" i="7"/>
  <c r="H299" i="7" s="1"/>
  <c r="G299" i="7"/>
  <c r="G300" i="7"/>
  <c r="G301" i="7"/>
  <c r="F302" i="7"/>
  <c r="H302" i="7" s="1"/>
  <c r="G302" i="7"/>
  <c r="F303" i="7"/>
  <c r="H303" i="7" s="1"/>
  <c r="G303" i="7"/>
  <c r="G304" i="7"/>
  <c r="F305" i="7"/>
  <c r="H305" i="7" s="1"/>
  <c r="G305" i="7"/>
  <c r="F306" i="7"/>
  <c r="H306" i="7" s="1"/>
  <c r="G306" i="7"/>
  <c r="F300" i="7" l="1"/>
  <c r="H300" i="7" s="1"/>
  <c r="F297" i="7"/>
  <c r="H297" i="7" s="1"/>
  <c r="F304" i="7"/>
  <c r="H304" i="7" s="1"/>
  <c r="F301" i="7"/>
  <c r="H301" i="7" s="1"/>
  <c r="N42" i="5" l="1"/>
  <c r="M42" i="5"/>
  <c r="N41" i="5"/>
  <c r="M41" i="5"/>
  <c r="N40" i="5"/>
  <c r="M40" i="5"/>
  <c r="N39" i="5"/>
  <c r="M39" i="5"/>
  <c r="O315" i="14"/>
  <c r="O313" i="14"/>
  <c r="O311" i="14"/>
  <c r="O309" i="14"/>
  <c r="O307" i="14"/>
  <c r="O305" i="14"/>
  <c r="O303" i="14"/>
  <c r="H315" i="14"/>
  <c r="H314" i="14"/>
  <c r="H313" i="14"/>
  <c r="H312" i="14"/>
  <c r="H311" i="14"/>
  <c r="H310" i="14"/>
  <c r="H309" i="14"/>
  <c r="H308" i="14"/>
  <c r="H307" i="14"/>
  <c r="H306" i="14"/>
  <c r="H305" i="14"/>
  <c r="H304" i="14"/>
  <c r="H303" i="14"/>
  <c r="EE15" i="1"/>
  <c r="EE14" i="1"/>
  <c r="EE12" i="1"/>
  <c r="EE11" i="1"/>
  <c r="EE10" i="1"/>
  <c r="EF2" i="1"/>
  <c r="EE2" i="1"/>
  <c r="EB15" i="1"/>
  <c r="EB14" i="1"/>
  <c r="ED12" i="1"/>
  <c r="EB12" i="1"/>
  <c r="ED11" i="1"/>
  <c r="EB11" i="1"/>
  <c r="ED10" i="1"/>
  <c r="EB10" i="1"/>
  <c r="ED2" i="1"/>
  <c r="EC2" i="1"/>
  <c r="EB2" i="1"/>
  <c r="DZ15" i="1"/>
  <c r="DZ14" i="1"/>
  <c r="DZ12" i="1"/>
  <c r="DZ11" i="1"/>
  <c r="DZ10" i="1"/>
  <c r="EA2" i="1"/>
  <c r="DZ2" i="1"/>
  <c r="EC50" i="1" l="1"/>
  <c r="EC47" i="1"/>
  <c r="EC45" i="1"/>
  <c r="EC49" i="1"/>
  <c r="EC46" i="1"/>
  <c r="EC48" i="1"/>
  <c r="EA50" i="1"/>
  <c r="EA49" i="1"/>
  <c r="EA48" i="1"/>
  <c r="EA47" i="1"/>
  <c r="EA46" i="1"/>
  <c r="EA45" i="1"/>
  <c r="DZ50" i="1"/>
  <c r="DZ49" i="1"/>
  <c r="DZ46" i="1"/>
  <c r="DZ45" i="1"/>
  <c r="DZ48" i="1"/>
  <c r="DZ47" i="1"/>
  <c r="ED50" i="1"/>
  <c r="ED49" i="1"/>
  <c r="ED48" i="1"/>
  <c r="ED47" i="1"/>
  <c r="ED46" i="1"/>
  <c r="ED45" i="1"/>
  <c r="EE50" i="1"/>
  <c r="EE49" i="1"/>
  <c r="EE46" i="1"/>
  <c r="EE48" i="1"/>
  <c r="EE45" i="1"/>
  <c r="EE47" i="1"/>
  <c r="EB50" i="1"/>
  <c r="EB48" i="1"/>
  <c r="EB47" i="1"/>
  <c r="EB45" i="1"/>
  <c r="EB49" i="1"/>
  <c r="EB46" i="1"/>
  <c r="EF50" i="1"/>
  <c r="EF48" i="1"/>
  <c r="EF45" i="1"/>
  <c r="EF47" i="1"/>
  <c r="EF49" i="1"/>
  <c r="EF46" i="1"/>
  <c r="EE43" i="1"/>
  <c r="DZ43" i="1"/>
  <c r="ED43" i="1"/>
  <c r="EB43" i="1"/>
  <c r="EI41" i="1"/>
  <c r="EJ38" i="1"/>
  <c r="EK43" i="1"/>
  <c r="EL43" i="1"/>
  <c r="EL40" i="1"/>
  <c r="EN42" i="1"/>
  <c r="EK36" i="1"/>
  <c r="EK39" i="1"/>
  <c r="EI37" i="1"/>
  <c r="EI42" i="1"/>
  <c r="EH39" i="1"/>
  <c r="EG36" i="1"/>
  <c r="EG37" i="1"/>
  <c r="EJ39" i="1"/>
  <c r="EJ40" i="1"/>
  <c r="EM42" i="1"/>
  <c r="EM43" i="1"/>
  <c r="EM34" i="1"/>
  <c r="EJ41" i="1"/>
  <c r="EM41" i="1"/>
  <c r="EN35" i="1"/>
  <c r="EN38" i="1"/>
  <c r="EN41" i="1"/>
  <c r="EN34" i="1"/>
  <c r="EH37" i="1"/>
  <c r="EI38" i="1"/>
  <c r="EK40" i="1"/>
  <c r="EL37" i="1"/>
  <c r="EI39" i="1"/>
  <c r="EG42" i="1"/>
  <c r="EG34" i="1"/>
  <c r="EJ37" i="1"/>
  <c r="EM40" i="1"/>
  <c r="EJ35" i="1"/>
  <c r="EH38" i="1"/>
  <c r="EH34" i="1"/>
  <c r="EK37" i="1"/>
  <c r="EN40" i="1"/>
  <c r="EH43" i="1"/>
  <c r="EI34" i="1"/>
  <c r="EL34" i="1"/>
  <c r="EK42" i="1"/>
  <c r="EH42" i="1"/>
  <c r="EJ42" i="1"/>
  <c r="EJ34" i="1"/>
  <c r="EM37" i="1"/>
  <c r="EG38" i="1"/>
  <c r="EK38" i="1"/>
  <c r="EK41" i="1"/>
  <c r="EK34" i="1"/>
  <c r="EL35" i="1"/>
  <c r="EN37" i="1"/>
  <c r="EL41" i="1"/>
  <c r="EM35" i="1"/>
  <c r="EN43" i="1"/>
  <c r="EL42" i="1"/>
  <c r="EI43" i="1"/>
  <c r="EN39" i="1"/>
  <c r="EL36" i="1"/>
  <c r="EH36" i="1"/>
  <c r="EG43" i="1"/>
  <c r="EJ36" i="1"/>
  <c r="EM39" i="1"/>
  <c r="EG35" i="1"/>
  <c r="EH35" i="1"/>
  <c r="EH41" i="1"/>
  <c r="EI35" i="1"/>
  <c r="EL38" i="1"/>
  <c r="EG41" i="1"/>
  <c r="EI36" i="1"/>
  <c r="EN36" i="1"/>
  <c r="EL39" i="1"/>
  <c r="EI40" i="1"/>
  <c r="EG39" i="1"/>
  <c r="EG40" i="1"/>
  <c r="EJ43" i="1"/>
  <c r="EM36" i="1"/>
  <c r="EM38" i="1"/>
  <c r="EK35" i="1"/>
  <c r="EH40" i="1"/>
  <c r="O304" i="14"/>
  <c r="O308" i="14"/>
  <c r="EC35" i="1" s="1"/>
  <c r="O312" i="14"/>
  <c r="ED34" i="1"/>
  <c r="O306" i="14"/>
  <c r="DZ35" i="1" s="1"/>
  <c r="O310" i="14"/>
  <c r="EB35" i="1" s="1"/>
  <c r="O314" i="14"/>
  <c r="EA43" i="1"/>
  <c r="EC42" i="1"/>
  <c r="EF43" i="1"/>
  <c r="EE34" i="1"/>
  <c r="EE35" i="1"/>
  <c r="EE36" i="1"/>
  <c r="EE37" i="1"/>
  <c r="EE38" i="1"/>
  <c r="EE39" i="1"/>
  <c r="EE40" i="1"/>
  <c r="EE41" i="1"/>
  <c r="EE42" i="1"/>
  <c r="EF34" i="1"/>
  <c r="EF35" i="1"/>
  <c r="EF36" i="1"/>
  <c r="EF37" i="1"/>
  <c r="EF38" i="1"/>
  <c r="EF39" i="1"/>
  <c r="EF40" i="1"/>
  <c r="EF41" i="1"/>
  <c r="EF42" i="1"/>
  <c r="EC37" i="1"/>
  <c r="EC41" i="1"/>
  <c r="EC39" i="1"/>
  <c r="EC43" i="1"/>
  <c r="EB34" i="1"/>
  <c r="EB36" i="1"/>
  <c r="ED36" i="1"/>
  <c r="EB38" i="1"/>
  <c r="ED38" i="1"/>
  <c r="EB40" i="1"/>
  <c r="ED40" i="1"/>
  <c r="EB42" i="1"/>
  <c r="ED42" i="1"/>
  <c r="EC34" i="1"/>
  <c r="ED35" i="1"/>
  <c r="EC36" i="1"/>
  <c r="EB37" i="1"/>
  <c r="ED37" i="1"/>
  <c r="EC38" i="1"/>
  <c r="EB39" i="1"/>
  <c r="ED39" i="1"/>
  <c r="EC40" i="1"/>
  <c r="EB41" i="1"/>
  <c r="ED41" i="1"/>
  <c r="DZ34" i="1"/>
  <c r="DZ36" i="1"/>
  <c r="DZ37" i="1"/>
  <c r="DZ38" i="1"/>
  <c r="DZ39" i="1"/>
  <c r="DZ40" i="1"/>
  <c r="DZ41" i="1"/>
  <c r="DZ42" i="1"/>
  <c r="EA34" i="1"/>
  <c r="EA35" i="1"/>
  <c r="EA36" i="1"/>
  <c r="EA37" i="1"/>
  <c r="EA38" i="1"/>
  <c r="EA39" i="1"/>
  <c r="EA40" i="1"/>
  <c r="EA41" i="1"/>
  <c r="EA42" i="1"/>
  <c r="DY12" i="1" l="1"/>
  <c r="DY11" i="1"/>
  <c r="DY10" i="1"/>
  <c r="M38" i="5"/>
  <c r="M37" i="5"/>
  <c r="M36" i="5"/>
  <c r="N38" i="5" l="1"/>
  <c r="N37" i="5"/>
  <c r="N36" i="5"/>
  <c r="G295" i="7" l="1"/>
  <c r="G294" i="7"/>
  <c r="E2" i="7"/>
  <c r="E3" i="7"/>
  <c r="E4"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A31" i="8"/>
  <c r="B31" i="8"/>
  <c r="A32" i="8"/>
  <c r="B32" i="8"/>
  <c r="A33" i="8"/>
  <c r="B33" i="8"/>
  <c r="A34" i="8"/>
  <c r="B34" i="8"/>
  <c r="A35" i="8"/>
  <c r="B35" i="8"/>
  <c r="A36" i="8"/>
  <c r="B36" i="8"/>
  <c r="A37" i="8"/>
  <c r="B37" i="8"/>
  <c r="A38" i="8"/>
  <c r="B38" i="8"/>
  <c r="A39" i="8"/>
  <c r="B39" i="8"/>
  <c r="A40" i="8"/>
  <c r="B40" i="8"/>
  <c r="A41" i="8"/>
  <c r="B41" i="8"/>
  <c r="A42" i="8"/>
  <c r="B42" i="8"/>
  <c r="A43" i="8"/>
  <c r="B43" i="8"/>
  <c r="A44" i="8"/>
  <c r="B44" i="8"/>
  <c r="A45" i="8"/>
  <c r="B45" i="8"/>
  <c r="A46" i="8"/>
  <c r="B46" i="8"/>
  <c r="A47" i="8"/>
  <c r="B47" i="8"/>
  <c r="O302" i="14"/>
  <c r="O301" i="14"/>
  <c r="O300" i="14"/>
  <c r="O299" i="14"/>
  <c r="O298" i="14"/>
  <c r="F295" i="7" l="1"/>
  <c r="F294" i="7"/>
  <c r="H294" i="7" s="1"/>
  <c r="C15" i="1"/>
  <c r="H295" i="7"/>
  <c r="DT1" i="1"/>
  <c r="DQ12" i="1"/>
  <c r="DT12" i="1"/>
  <c r="DY2" i="1"/>
  <c r="DW15" i="1"/>
  <c r="DW14" i="1"/>
  <c r="DW12" i="1"/>
  <c r="DW11" i="1"/>
  <c r="DW10" i="1"/>
  <c r="DX2" i="1"/>
  <c r="DW2" i="1"/>
  <c r="DU15" i="1"/>
  <c r="DU14" i="1"/>
  <c r="DU12" i="1"/>
  <c r="DU11" i="1"/>
  <c r="DU10" i="1"/>
  <c r="DV2" i="1"/>
  <c r="DU2" i="1"/>
  <c r="DV43" i="1" l="1"/>
  <c r="DV50" i="1"/>
  <c r="DV49" i="1"/>
  <c r="DV48" i="1"/>
  <c r="DV46" i="1"/>
  <c r="DV45" i="1"/>
  <c r="DV47" i="1"/>
  <c r="DW43" i="1"/>
  <c r="DW50" i="1"/>
  <c r="DW48" i="1"/>
  <c r="DW46" i="1"/>
  <c r="DW45" i="1"/>
  <c r="DW47" i="1"/>
  <c r="DW49" i="1"/>
  <c r="DX43" i="1"/>
  <c r="DX50" i="1"/>
  <c r="DX49" i="1"/>
  <c r="DX48" i="1"/>
  <c r="DX47" i="1"/>
  <c r="DX46" i="1"/>
  <c r="DX45" i="1"/>
  <c r="DY43" i="1"/>
  <c r="DY50" i="1"/>
  <c r="DY47" i="1"/>
  <c r="DY49" i="1"/>
  <c r="DY46" i="1"/>
  <c r="DY45" i="1"/>
  <c r="DY48" i="1"/>
  <c r="DU43" i="1"/>
  <c r="DU50" i="1"/>
  <c r="DU49" i="1"/>
  <c r="DU48" i="1"/>
  <c r="DU47" i="1"/>
  <c r="DU46" i="1"/>
  <c r="DU45" i="1"/>
  <c r="DV34" i="1"/>
  <c r="DU38" i="1"/>
  <c r="DV38" i="1"/>
  <c r="DV42" i="1"/>
  <c r="DW34" i="1"/>
  <c r="DU34" i="1"/>
  <c r="DU42" i="1"/>
  <c r="DW42" i="1"/>
  <c r="DW36" i="1"/>
  <c r="DW38" i="1"/>
  <c r="DU36" i="1"/>
  <c r="DU40" i="1"/>
  <c r="DV36" i="1"/>
  <c r="DV40" i="1"/>
  <c r="DW40" i="1"/>
  <c r="DY34" i="1"/>
  <c r="DY36" i="1"/>
  <c r="DY38" i="1"/>
  <c r="DY40" i="1"/>
  <c r="DY42" i="1"/>
  <c r="DY35" i="1"/>
  <c r="DY37" i="1"/>
  <c r="DY39" i="1"/>
  <c r="DY41" i="1"/>
  <c r="DX34" i="1"/>
  <c r="DX36" i="1"/>
  <c r="DX38" i="1"/>
  <c r="DX40" i="1"/>
  <c r="DX42" i="1"/>
  <c r="DW35" i="1"/>
  <c r="DW37" i="1"/>
  <c r="DW39" i="1"/>
  <c r="DW41" i="1"/>
  <c r="DX35" i="1"/>
  <c r="DX37" i="1"/>
  <c r="DX39" i="1"/>
  <c r="DX41" i="1"/>
  <c r="DU35" i="1"/>
  <c r="DU37" i="1"/>
  <c r="DU39" i="1"/>
  <c r="DU41" i="1"/>
  <c r="DV35" i="1"/>
  <c r="DV37" i="1"/>
  <c r="DV39" i="1"/>
  <c r="DV41" i="1"/>
  <c r="J21" i="11" l="1"/>
  <c r="BM9" i="1" l="1"/>
  <c r="BM8" i="1"/>
  <c r="CP9" i="1"/>
  <c r="CP8" i="1"/>
  <c r="DB9" i="1"/>
  <c r="DB8" i="1"/>
  <c r="DT9" i="1"/>
  <c r="DT8" i="1"/>
  <c r="DR9" i="1"/>
  <c r="DR8" i="1"/>
  <c r="DI9" i="1"/>
  <c r="DI8" i="1"/>
  <c r="CZ9" i="1"/>
  <c r="CZ8" i="1"/>
  <c r="CX9" i="1"/>
  <c r="CX8" i="1"/>
  <c r="CV9" i="1"/>
  <c r="CV8" i="1"/>
  <c r="CS9" i="1"/>
  <c r="CS8" i="1"/>
  <c r="CQ9" i="1"/>
  <c r="CQ8" i="1"/>
  <c r="CL9" i="1"/>
  <c r="CL8" i="1"/>
  <c r="CJ9" i="1"/>
  <c r="CJ8" i="1"/>
  <c r="CE9" i="1"/>
  <c r="CE8" i="1"/>
  <c r="CC9" i="1"/>
  <c r="CC8" i="1"/>
  <c r="BN9" i="1"/>
  <c r="BN8" i="1"/>
  <c r="BE9" i="1"/>
  <c r="BE8" i="1"/>
  <c r="BC9" i="1"/>
  <c r="BC8" i="1"/>
  <c r="BA9" i="1"/>
  <c r="BA8" i="1"/>
  <c r="AW9" i="1"/>
  <c r="AW8" i="1"/>
  <c r="AU9" i="1"/>
  <c r="AU8" i="1"/>
  <c r="AQ9" i="1"/>
  <c r="AQ8" i="1"/>
  <c r="AO9" i="1"/>
  <c r="AO8" i="1"/>
  <c r="AM9" i="1"/>
  <c r="AM8" i="1"/>
  <c r="AI9" i="1"/>
  <c r="AI8" i="1"/>
  <c r="AC9" i="1"/>
  <c r="AC8" i="1"/>
  <c r="Y9" i="1"/>
  <c r="Y8" i="1"/>
  <c r="U9" i="1"/>
  <c r="U8" i="1"/>
  <c r="S9" i="1"/>
  <c r="S8" i="1"/>
  <c r="O9" i="1"/>
  <c r="O8" i="1"/>
  <c r="K9" i="1"/>
  <c r="K8" i="1"/>
  <c r="I9" i="1"/>
  <c r="I8" i="1"/>
  <c r="E9" i="1"/>
  <c r="E8" i="1"/>
  <c r="M32" i="5"/>
  <c r="M35" i="5"/>
  <c r="N33" i="5"/>
  <c r="N35" i="5"/>
  <c r="N34" i="5"/>
  <c r="N32" i="5"/>
  <c r="M34" i="5"/>
  <c r="M33" i="5"/>
  <c r="DT20" i="1" l="1"/>
  <c r="DT19" i="1"/>
  <c r="DT17" i="1"/>
  <c r="DT15" i="1"/>
  <c r="DT14" i="1"/>
  <c r="DT11" i="1"/>
  <c r="DT10" i="1"/>
  <c r="DT2" i="1"/>
  <c r="DQ20" i="1"/>
  <c r="DQ19" i="1"/>
  <c r="DQ17" i="1"/>
  <c r="DQ15" i="1"/>
  <c r="DQ14" i="1"/>
  <c r="DQ11" i="1"/>
  <c r="DQ10" i="1"/>
  <c r="DQ2" i="1"/>
  <c r="DQ1" i="1"/>
  <c r="DR15" i="1"/>
  <c r="DR14" i="1"/>
  <c r="DR12" i="1"/>
  <c r="DR11" i="1"/>
  <c r="DR10" i="1"/>
  <c r="DS2" i="1"/>
  <c r="DR2" i="1"/>
  <c r="DO15" i="1"/>
  <c r="DO14" i="1"/>
  <c r="DO12" i="1"/>
  <c r="DO11" i="1"/>
  <c r="DO10" i="1"/>
  <c r="DP2" i="1"/>
  <c r="DO2" i="1"/>
  <c r="DM15" i="1"/>
  <c r="DM14" i="1"/>
  <c r="DM12" i="1"/>
  <c r="DM11" i="1"/>
  <c r="DM10" i="1"/>
  <c r="DN2" i="1"/>
  <c r="DM2" i="1"/>
  <c r="DK12" i="1"/>
  <c r="DK11" i="1"/>
  <c r="DK10" i="1"/>
  <c r="DL2" i="1"/>
  <c r="DK2" i="1"/>
  <c r="DI15" i="1"/>
  <c r="DI14" i="1"/>
  <c r="DI12" i="1"/>
  <c r="DI11" i="1"/>
  <c r="DI10" i="1"/>
  <c r="DJ2" i="1"/>
  <c r="DI2" i="1"/>
  <c r="O297" i="14"/>
  <c r="O296" i="14"/>
  <c r="O295" i="14"/>
  <c r="O294" i="14"/>
  <c r="O293" i="14"/>
  <c r="O292" i="14"/>
  <c r="O291" i="14"/>
  <c r="O290" i="14"/>
  <c r="O289" i="14"/>
  <c r="O288" i="14"/>
  <c r="O287" i="14"/>
  <c r="O286" i="14"/>
  <c r="O285" i="14"/>
  <c r="O284" i="14"/>
  <c r="O283" i="14"/>
  <c r="O282" i="14"/>
  <c r="O281" i="14"/>
  <c r="O280" i="14"/>
  <c r="O279" i="14"/>
  <c r="O278" i="14"/>
  <c r="O277" i="14"/>
  <c r="O276" i="14"/>
  <c r="O275" i="14"/>
  <c r="O274" i="14"/>
  <c r="O273" i="14"/>
  <c r="O272" i="14"/>
  <c r="O271" i="14"/>
  <c r="O270" i="14"/>
  <c r="O269" i="14"/>
  <c r="O268" i="14"/>
  <c r="O267" i="14"/>
  <c r="O266" i="14"/>
  <c r="O265" i="14"/>
  <c r="O264" i="14"/>
  <c r="O263" i="14"/>
  <c r="O262" i="14"/>
  <c r="O261" i="14"/>
  <c r="O260" i="14"/>
  <c r="O259" i="14"/>
  <c r="O258" i="14"/>
  <c r="O257" i="14"/>
  <c r="O256" i="14"/>
  <c r="O255" i="14"/>
  <c r="O254" i="14"/>
  <c r="O253" i="14"/>
  <c r="O252" i="14"/>
  <c r="O251" i="14"/>
  <c r="CE34" i="1" s="1"/>
  <c r="O250" i="14"/>
  <c r="CE35" i="1" s="1"/>
  <c r="O249" i="14"/>
  <c r="CF35" i="1" s="1"/>
  <c r="O248" i="14"/>
  <c r="CF34" i="1" s="1"/>
  <c r="O247" i="14"/>
  <c r="O246" i="14"/>
  <c r="O245" i="14"/>
  <c r="O244" i="14"/>
  <c r="O243" i="14"/>
  <c r="O242" i="14"/>
  <c r="O241" i="14"/>
  <c r="O240" i="14"/>
  <c r="O239" i="14"/>
  <c r="O238" i="14"/>
  <c r="O237" i="14"/>
  <c r="O236" i="14"/>
  <c r="O235" i="14"/>
  <c r="O234" i="14"/>
  <c r="O233" i="14"/>
  <c r="O232" i="14"/>
  <c r="O231" i="14"/>
  <c r="O230" i="14"/>
  <c r="O229" i="14"/>
  <c r="O228" i="14"/>
  <c r="O227" i="14"/>
  <c r="O226" i="14"/>
  <c r="O225" i="14"/>
  <c r="O224" i="14"/>
  <c r="O223" i="14"/>
  <c r="O222" i="14"/>
  <c r="O221" i="14"/>
  <c r="O220" i="14"/>
  <c r="O219" i="14"/>
  <c r="O218" i="14"/>
  <c r="O217" i="14"/>
  <c r="O216" i="14"/>
  <c r="O215" i="14"/>
  <c r="O214" i="14"/>
  <c r="O213" i="14"/>
  <c r="O212" i="14"/>
  <c r="O211" i="14"/>
  <c r="O210" i="14"/>
  <c r="O209" i="14"/>
  <c r="O208" i="14"/>
  <c r="O207" i="14"/>
  <c r="O206" i="14"/>
  <c r="O205" i="14"/>
  <c r="O204" i="14"/>
  <c r="O203" i="14"/>
  <c r="O202" i="14"/>
  <c r="O201" i="14"/>
  <c r="O200" i="14"/>
  <c r="O199" i="14"/>
  <c r="O198" i="14"/>
  <c r="O197" i="14"/>
  <c r="O196" i="14"/>
  <c r="O195" i="14"/>
  <c r="O194" i="14"/>
  <c r="O193" i="14"/>
  <c r="O192" i="14"/>
  <c r="O191" i="14"/>
  <c r="O190" i="14"/>
  <c r="O189" i="14"/>
  <c r="O188" i="14"/>
  <c r="O187" i="14"/>
  <c r="O186" i="14"/>
  <c r="O185" i="14"/>
  <c r="O184" i="14"/>
  <c r="O183" i="14"/>
  <c r="O182" i="14"/>
  <c r="O181" i="14"/>
  <c r="O180" i="14"/>
  <c r="O179" i="14"/>
  <c r="O178" i="14"/>
  <c r="O177" i="14"/>
  <c r="O176" i="14"/>
  <c r="O175" i="14"/>
  <c r="O174" i="14"/>
  <c r="O173" i="14"/>
  <c r="O172" i="14"/>
  <c r="O171" i="14"/>
  <c r="O170" i="14"/>
  <c r="O169" i="14"/>
  <c r="O168" i="14"/>
  <c r="O167" i="14"/>
  <c r="O166" i="14"/>
  <c r="O165" i="14"/>
  <c r="O164" i="14"/>
  <c r="O163" i="14"/>
  <c r="O162" i="14"/>
  <c r="O161" i="14"/>
  <c r="O160" i="14"/>
  <c r="O159" i="14"/>
  <c r="O158" i="14"/>
  <c r="O157" i="14"/>
  <c r="O156" i="14"/>
  <c r="O155" i="14"/>
  <c r="O154" i="14"/>
  <c r="O153" i="14"/>
  <c r="O152" i="14"/>
  <c r="O151" i="14"/>
  <c r="O150" i="14"/>
  <c r="O149" i="14"/>
  <c r="O148" i="14"/>
  <c r="O147" i="14"/>
  <c r="O146" i="14"/>
  <c r="O145" i="14"/>
  <c r="O144" i="14"/>
  <c r="O143" i="14"/>
  <c r="O142" i="14"/>
  <c r="O141" i="14"/>
  <c r="O140" i="14"/>
  <c r="O139" i="14"/>
  <c r="O138" i="14"/>
  <c r="O137" i="14"/>
  <c r="O136" i="14"/>
  <c r="O135" i="14"/>
  <c r="O134" i="14"/>
  <c r="O133" i="14"/>
  <c r="O132" i="14"/>
  <c r="O131" i="14"/>
  <c r="O130" i="14"/>
  <c r="O129" i="14"/>
  <c r="O128" i="14"/>
  <c r="O127" i="14"/>
  <c r="O126" i="14"/>
  <c r="O125" i="14"/>
  <c r="O124" i="14"/>
  <c r="O123" i="14"/>
  <c r="O122" i="14"/>
  <c r="O121" i="14"/>
  <c r="O120" i="14"/>
  <c r="O119" i="14"/>
  <c r="O118" i="14"/>
  <c r="O117" i="14"/>
  <c r="O116" i="14"/>
  <c r="O115" i="14"/>
  <c r="O114" i="14"/>
  <c r="O113" i="14"/>
  <c r="O112" i="14"/>
  <c r="O111" i="14"/>
  <c r="O110" i="14"/>
  <c r="O109" i="14"/>
  <c r="O108" i="14"/>
  <c r="O107" i="14"/>
  <c r="O106" i="14"/>
  <c r="O105" i="14"/>
  <c r="O104" i="14"/>
  <c r="O103" i="14"/>
  <c r="O102" i="14"/>
  <c r="O101" i="14"/>
  <c r="O100" i="14"/>
  <c r="O99" i="14"/>
  <c r="O98" i="14"/>
  <c r="O97" i="14"/>
  <c r="O96" i="14"/>
  <c r="O95" i="14"/>
  <c r="O94" i="14"/>
  <c r="O93" i="14"/>
  <c r="O92" i="14"/>
  <c r="O91" i="14"/>
  <c r="O90" i="14"/>
  <c r="O89" i="14"/>
  <c r="O88" i="14"/>
  <c r="O87" i="14"/>
  <c r="O86" i="14"/>
  <c r="O85" i="14"/>
  <c r="O84" i="14"/>
  <c r="O83" i="14"/>
  <c r="O82" i="14"/>
  <c r="O81" i="14"/>
  <c r="O80" i="14"/>
  <c r="O79" i="14"/>
  <c r="O78" i="14"/>
  <c r="O77" i="14"/>
  <c r="O76" i="14"/>
  <c r="O75" i="14"/>
  <c r="O74" i="14"/>
  <c r="O73" i="14"/>
  <c r="O72" i="14"/>
  <c r="O71" i="14"/>
  <c r="O70" i="14"/>
  <c r="O69" i="14"/>
  <c r="O68" i="14"/>
  <c r="O67" i="14"/>
  <c r="O66" i="14"/>
  <c r="O65" i="14"/>
  <c r="O64" i="14"/>
  <c r="O63" i="14"/>
  <c r="O62" i="14"/>
  <c r="O61" i="14"/>
  <c r="O60" i="14"/>
  <c r="O59" i="14"/>
  <c r="O58" i="14"/>
  <c r="O57" i="14"/>
  <c r="O56" i="14"/>
  <c r="O55" i="14"/>
  <c r="O54" i="14"/>
  <c r="O53" i="14"/>
  <c r="O52" i="14"/>
  <c r="O51" i="14"/>
  <c r="O50" i="14"/>
  <c r="O49" i="14"/>
  <c r="O48" i="14"/>
  <c r="O47" i="14"/>
  <c r="O46" i="14"/>
  <c r="O45" i="14"/>
  <c r="O44" i="14"/>
  <c r="O43" i="14"/>
  <c r="O42" i="14"/>
  <c r="O41" i="14"/>
  <c r="O40" i="14"/>
  <c r="O39" i="14"/>
  <c r="O38" i="14"/>
  <c r="O37" i="14"/>
  <c r="O36" i="14"/>
  <c r="O35" i="14"/>
  <c r="O34" i="14"/>
  <c r="O33" i="14"/>
  <c r="O32" i="14"/>
  <c r="O31" i="14"/>
  <c r="O30" i="14"/>
  <c r="O29" i="14"/>
  <c r="O28" i="14"/>
  <c r="O27" i="14"/>
  <c r="O26" i="14"/>
  <c r="O25" i="14"/>
  <c r="O24" i="14"/>
  <c r="O23" i="14"/>
  <c r="O22" i="14"/>
  <c r="O21" i="14"/>
  <c r="O20" i="14"/>
  <c r="O19" i="14"/>
  <c r="O18" i="14"/>
  <c r="O17" i="14"/>
  <c r="O16" i="14"/>
  <c r="O15" i="14"/>
  <c r="O14" i="14"/>
  <c r="O13" i="14"/>
  <c r="O12" i="14"/>
  <c r="O11" i="14"/>
  <c r="O10" i="14"/>
  <c r="O9" i="14"/>
  <c r="O8" i="14"/>
  <c r="O7" i="14"/>
  <c r="O6" i="14"/>
  <c r="O5" i="14"/>
  <c r="O4" i="14"/>
  <c r="O3" i="14"/>
  <c r="CE1" i="1"/>
  <c r="CF1" i="1"/>
  <c r="CE10" i="1"/>
  <c r="CE11" i="1"/>
  <c r="CE12" i="1"/>
  <c r="CE14" i="1"/>
  <c r="CE15" i="1"/>
  <c r="CE36" i="1"/>
  <c r="CF36" i="1"/>
  <c r="CE37" i="1"/>
  <c r="CF37" i="1"/>
  <c r="CE38" i="1"/>
  <c r="CF38" i="1"/>
  <c r="CE39" i="1"/>
  <c r="CF39" i="1"/>
  <c r="CE40" i="1"/>
  <c r="CF40" i="1"/>
  <c r="CE41" i="1"/>
  <c r="CF41" i="1"/>
  <c r="CE42" i="1"/>
  <c r="CF42" i="1"/>
  <c r="CE43" i="1"/>
  <c r="CF43" i="1"/>
  <c r="O2" i="14"/>
  <c r="DJ43" i="1" l="1"/>
  <c r="DJ50" i="1"/>
  <c r="DJ48" i="1"/>
  <c r="DJ47" i="1"/>
  <c r="DJ46" i="1"/>
  <c r="DJ45" i="1"/>
  <c r="DJ49" i="1"/>
  <c r="DK42" i="1"/>
  <c r="DK50" i="1"/>
  <c r="DK47" i="1"/>
  <c r="DK46" i="1"/>
  <c r="DK45" i="1"/>
  <c r="DK49" i="1"/>
  <c r="DK48" i="1"/>
  <c r="DL43" i="1"/>
  <c r="DL50" i="1"/>
  <c r="DL49" i="1"/>
  <c r="DL48" i="1"/>
  <c r="DL47" i="1"/>
  <c r="DL46" i="1"/>
  <c r="DL45" i="1"/>
  <c r="DP43" i="1"/>
  <c r="DP50" i="1"/>
  <c r="DP47" i="1"/>
  <c r="DP49" i="1"/>
  <c r="DP46" i="1"/>
  <c r="DP45" i="1"/>
  <c r="DP48" i="1"/>
  <c r="DR42" i="1"/>
  <c r="DR50" i="1"/>
  <c r="DR49" i="1"/>
  <c r="DR48" i="1"/>
  <c r="DR47" i="1"/>
  <c r="DR46" i="1"/>
  <c r="DR45" i="1"/>
  <c r="DI42" i="1"/>
  <c r="DI50" i="1"/>
  <c r="DI49" i="1"/>
  <c r="DI48" i="1"/>
  <c r="DI47" i="1"/>
  <c r="DI46" i="1"/>
  <c r="DI45" i="1"/>
  <c r="DM42" i="1"/>
  <c r="DM50" i="1"/>
  <c r="DM49" i="1"/>
  <c r="DM48" i="1"/>
  <c r="DM46" i="1"/>
  <c r="DM45" i="1"/>
  <c r="DM47" i="1"/>
  <c r="DS43" i="1"/>
  <c r="DS50" i="1"/>
  <c r="DS48" i="1"/>
  <c r="DS47" i="1"/>
  <c r="DS46" i="1"/>
  <c r="DS45" i="1"/>
  <c r="DS49" i="1"/>
  <c r="DT43" i="1"/>
  <c r="DT50" i="1"/>
  <c r="DT47" i="1"/>
  <c r="DT46" i="1"/>
  <c r="DT45" i="1"/>
  <c r="DT49" i="1"/>
  <c r="DT48" i="1"/>
  <c r="DN43" i="1"/>
  <c r="DN50" i="1"/>
  <c r="DN48" i="1"/>
  <c r="DN46" i="1"/>
  <c r="DN45" i="1"/>
  <c r="DN47" i="1"/>
  <c r="DN49" i="1"/>
  <c r="DO42" i="1"/>
  <c r="DO50" i="1"/>
  <c r="DO49" i="1"/>
  <c r="DO48" i="1"/>
  <c r="DO47" i="1"/>
  <c r="DO46" i="1"/>
  <c r="DO45" i="1"/>
  <c r="DQ43" i="1"/>
  <c r="DQ50" i="1"/>
  <c r="DQ49" i="1"/>
  <c r="DQ46" i="1"/>
  <c r="DQ45" i="1"/>
  <c r="DQ48" i="1"/>
  <c r="DQ47" i="1"/>
  <c r="DP39" i="1"/>
  <c r="DJ39" i="1"/>
  <c r="DN42" i="1"/>
  <c r="DS42" i="1"/>
  <c r="DS36" i="1"/>
  <c r="DS39" i="1"/>
  <c r="DP42" i="1"/>
  <c r="DP36" i="1"/>
  <c r="DN36" i="1"/>
  <c r="DN39" i="1"/>
  <c r="DL39" i="1"/>
  <c r="DL36" i="1"/>
  <c r="DL42" i="1"/>
  <c r="DJ42" i="1"/>
  <c r="DJ36" i="1"/>
  <c r="DT35" i="1"/>
  <c r="DT38" i="1"/>
  <c r="DT41" i="1"/>
  <c r="DT36" i="1"/>
  <c r="DT39" i="1"/>
  <c r="DT42" i="1"/>
  <c r="DT34" i="1"/>
  <c r="DT37" i="1"/>
  <c r="DT40" i="1"/>
  <c r="DQ35" i="1"/>
  <c r="DQ38" i="1"/>
  <c r="DQ41" i="1"/>
  <c r="DQ36" i="1"/>
  <c r="DQ39" i="1"/>
  <c r="DQ42" i="1"/>
  <c r="DQ34" i="1"/>
  <c r="DQ37" i="1"/>
  <c r="DQ40" i="1"/>
  <c r="DR41" i="1"/>
  <c r="DR34" i="1"/>
  <c r="DS35" i="1"/>
  <c r="DR37" i="1"/>
  <c r="DS38" i="1"/>
  <c r="DR40" i="1"/>
  <c r="DS41" i="1"/>
  <c r="DR43" i="1"/>
  <c r="DR35" i="1"/>
  <c r="DR38" i="1"/>
  <c r="DS34" i="1"/>
  <c r="DR36" i="1"/>
  <c r="DS37" i="1"/>
  <c r="DR39" i="1"/>
  <c r="DS40" i="1"/>
  <c r="DO41" i="1"/>
  <c r="DO34" i="1"/>
  <c r="DP35" i="1"/>
  <c r="DO37" i="1"/>
  <c r="DP38" i="1"/>
  <c r="DO40" i="1"/>
  <c r="DP41" i="1"/>
  <c r="DO43" i="1"/>
  <c r="DO35" i="1"/>
  <c r="DO38" i="1"/>
  <c r="DP34" i="1"/>
  <c r="DO36" i="1"/>
  <c r="DP37" i="1"/>
  <c r="DO39" i="1"/>
  <c r="DP40" i="1"/>
  <c r="DM35" i="1"/>
  <c r="DM38" i="1"/>
  <c r="DM34" i="1"/>
  <c r="DN35" i="1"/>
  <c r="DM37" i="1"/>
  <c r="DN38" i="1"/>
  <c r="DM40" i="1"/>
  <c r="DN41" i="1"/>
  <c r="DM43" i="1"/>
  <c r="DM41" i="1"/>
  <c r="DN34" i="1"/>
  <c r="DM36" i="1"/>
  <c r="DN37" i="1"/>
  <c r="DM39" i="1"/>
  <c r="DN40" i="1"/>
  <c r="DK38" i="1"/>
  <c r="DK41" i="1"/>
  <c r="DK35" i="1"/>
  <c r="DK34" i="1"/>
  <c r="DL35" i="1"/>
  <c r="DK37" i="1"/>
  <c r="DL38" i="1"/>
  <c r="DK40" i="1"/>
  <c r="DL41" i="1"/>
  <c r="DK43" i="1"/>
  <c r="DL34" i="1"/>
  <c r="DK36" i="1"/>
  <c r="DL37" i="1"/>
  <c r="DK39" i="1"/>
  <c r="DL40" i="1"/>
  <c r="DI41" i="1"/>
  <c r="DI34" i="1"/>
  <c r="DJ35" i="1"/>
  <c r="DI37" i="1"/>
  <c r="DJ38" i="1"/>
  <c r="DI40" i="1"/>
  <c r="DJ41" i="1"/>
  <c r="DI43" i="1"/>
  <c r="DI35" i="1"/>
  <c r="DI38" i="1"/>
  <c r="DJ34" i="1"/>
  <c r="DI36" i="1"/>
  <c r="DJ37" i="1"/>
  <c r="DI39" i="1"/>
  <c r="DJ40" i="1"/>
  <c r="A15" i="8" l="1"/>
  <c r="B15" i="8"/>
  <c r="A16" i="8"/>
  <c r="B16" i="8"/>
  <c r="A17" i="8"/>
  <c r="B17" i="8"/>
  <c r="A18" i="8"/>
  <c r="B18" i="8"/>
  <c r="A19" i="8"/>
  <c r="B19" i="8"/>
  <c r="A20" i="8"/>
  <c r="B20" i="8"/>
  <c r="A21" i="8"/>
  <c r="B21" i="8"/>
  <c r="A22" i="8"/>
  <c r="B22" i="8"/>
  <c r="A23" i="8"/>
  <c r="B23" i="8"/>
  <c r="A24" i="8"/>
  <c r="B24" i="8"/>
  <c r="A25" i="8"/>
  <c r="B25" i="8"/>
  <c r="A26" i="8"/>
  <c r="B26" i="8"/>
  <c r="A27" i="8"/>
  <c r="B27" i="8"/>
  <c r="A28" i="8"/>
  <c r="B28" i="8"/>
  <c r="A29" i="8"/>
  <c r="B29" i="8"/>
  <c r="A30" i="8"/>
  <c r="B30" i="8"/>
  <c r="N31" i="5" l="1"/>
  <c r="CU9" i="1" s="1"/>
  <c r="M31" i="5"/>
  <c r="CU8" i="1" s="1"/>
  <c r="N30" i="5"/>
  <c r="CN9" i="1" s="1"/>
  <c r="M30" i="5"/>
  <c r="CN8" i="1" s="1"/>
  <c r="N29" i="5"/>
  <c r="CI9" i="1" s="1"/>
  <c r="M29" i="5"/>
  <c r="CI8" i="1" s="1"/>
  <c r="N28" i="5"/>
  <c r="CH9" i="1" s="1"/>
  <c r="M28" i="5"/>
  <c r="CH8" i="1" s="1"/>
  <c r="N27" i="5"/>
  <c r="CG9" i="1" s="1"/>
  <c r="M27" i="5"/>
  <c r="CG8" i="1" s="1"/>
  <c r="DG12" i="1"/>
  <c r="DG11" i="1"/>
  <c r="DG10" i="1"/>
  <c r="B14" i="8" l="1"/>
  <c r="B13" i="8"/>
  <c r="B12" i="8"/>
  <c r="B11" i="8"/>
  <c r="B10" i="8"/>
  <c r="B9" i="8"/>
  <c r="B8" i="8"/>
  <c r="B7" i="8"/>
  <c r="B6" i="8"/>
  <c r="B5" i="8"/>
  <c r="B4" i="8"/>
  <c r="B3" i="8"/>
  <c r="B2" i="8"/>
  <c r="CD43" i="1" l="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D43"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D42" i="1"/>
  <c r="CD41" i="1"/>
  <c r="CC41" i="1"/>
  <c r="CB41"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D41" i="1"/>
  <c r="CD40" i="1"/>
  <c r="CC40" i="1"/>
  <c r="CB40"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U40" i="1"/>
  <c r="T40" i="1"/>
  <c r="S40" i="1"/>
  <c r="R40" i="1"/>
  <c r="Q40" i="1"/>
  <c r="P40" i="1"/>
  <c r="O40" i="1"/>
  <c r="N40" i="1"/>
  <c r="M40" i="1"/>
  <c r="L40" i="1"/>
  <c r="K40" i="1"/>
  <c r="J40" i="1"/>
  <c r="I40" i="1"/>
  <c r="H40" i="1"/>
  <c r="G40" i="1"/>
  <c r="F40" i="1"/>
  <c r="E40" i="1"/>
  <c r="D40" i="1"/>
  <c r="CD39" i="1"/>
  <c r="CC39" i="1"/>
  <c r="CB39" i="1"/>
  <c r="CA39" i="1"/>
  <c r="BZ39" i="1"/>
  <c r="BY39" i="1"/>
  <c r="BX39" i="1"/>
  <c r="BW39" i="1"/>
  <c r="BV39" i="1"/>
  <c r="BU39" i="1"/>
  <c r="BT39" i="1"/>
  <c r="BS39" i="1"/>
  <c r="BR39" i="1"/>
  <c r="BQ39" i="1"/>
  <c r="BP39" i="1"/>
  <c r="BO39" i="1"/>
  <c r="BN39" i="1"/>
  <c r="BM39" i="1"/>
  <c r="BL39" i="1"/>
  <c r="BK39" i="1"/>
  <c r="BJ39" i="1"/>
  <c r="BI39" i="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U39" i="1"/>
  <c r="T39" i="1"/>
  <c r="S39" i="1"/>
  <c r="R39" i="1"/>
  <c r="Q39" i="1"/>
  <c r="P39" i="1"/>
  <c r="O39" i="1"/>
  <c r="N39" i="1"/>
  <c r="M39" i="1"/>
  <c r="L39" i="1"/>
  <c r="K39" i="1"/>
  <c r="J39" i="1"/>
  <c r="I39" i="1"/>
  <c r="H39" i="1"/>
  <c r="G39" i="1"/>
  <c r="F39" i="1"/>
  <c r="E39" i="1"/>
  <c r="D39" i="1"/>
  <c r="CD38" i="1"/>
  <c r="CC38" i="1"/>
  <c r="CB38" i="1"/>
  <c r="CA38" i="1"/>
  <c r="BZ38" i="1"/>
  <c r="BY38" i="1"/>
  <c r="BX38" i="1"/>
  <c r="BW38" i="1"/>
  <c r="BV38" i="1"/>
  <c r="BU38" i="1"/>
  <c r="BT38" i="1"/>
  <c r="BS38" i="1"/>
  <c r="BR38" i="1"/>
  <c r="BQ38" i="1"/>
  <c r="BP38" i="1"/>
  <c r="BO38" i="1"/>
  <c r="BN38" i="1"/>
  <c r="BM38" i="1"/>
  <c r="BL38" i="1"/>
  <c r="BK38" i="1"/>
  <c r="BJ38" i="1"/>
  <c r="BI38" i="1"/>
  <c r="BH38" i="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M38" i="1"/>
  <c r="L38" i="1"/>
  <c r="K38" i="1"/>
  <c r="J38" i="1"/>
  <c r="I38" i="1"/>
  <c r="H38" i="1"/>
  <c r="G38" i="1"/>
  <c r="F38" i="1"/>
  <c r="E38" i="1"/>
  <c r="D38" i="1"/>
  <c r="CD37" i="1"/>
  <c r="CC37" i="1"/>
  <c r="CB37" i="1"/>
  <c r="CA37" i="1"/>
  <c r="BZ37" i="1"/>
  <c r="BY37" i="1"/>
  <c r="BX37" i="1"/>
  <c r="BW37" i="1"/>
  <c r="BV37" i="1"/>
  <c r="BU37" i="1"/>
  <c r="BT37" i="1"/>
  <c r="BS37" i="1"/>
  <c r="BR37" i="1"/>
  <c r="BQ37" i="1"/>
  <c r="BP37" i="1"/>
  <c r="BO37" i="1"/>
  <c r="BN37" i="1"/>
  <c r="BM37" i="1"/>
  <c r="BL37" i="1"/>
  <c r="BK37" i="1"/>
  <c r="BJ37" i="1"/>
  <c r="BI37" i="1"/>
  <c r="BH37" i="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U37" i="1"/>
  <c r="T37" i="1"/>
  <c r="S37" i="1"/>
  <c r="R37" i="1"/>
  <c r="Q37" i="1"/>
  <c r="P37" i="1"/>
  <c r="O37" i="1"/>
  <c r="N37" i="1"/>
  <c r="M37" i="1"/>
  <c r="L37" i="1"/>
  <c r="K37" i="1"/>
  <c r="J37" i="1"/>
  <c r="I37" i="1"/>
  <c r="H37" i="1"/>
  <c r="G37" i="1"/>
  <c r="F37" i="1"/>
  <c r="E37" i="1"/>
  <c r="D37" i="1"/>
  <c r="CD36" i="1"/>
  <c r="CC36" i="1"/>
  <c r="CB36"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M36" i="1"/>
  <c r="L36" i="1"/>
  <c r="K36" i="1"/>
  <c r="J36" i="1"/>
  <c r="I36" i="1"/>
  <c r="H36" i="1"/>
  <c r="G36" i="1"/>
  <c r="F36" i="1"/>
  <c r="E36" i="1"/>
  <c r="D36"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I35" i="1"/>
  <c r="H35" i="1"/>
  <c r="G35" i="1"/>
  <c r="F35" i="1"/>
  <c r="E35" i="1"/>
  <c r="D35" i="1"/>
  <c r="CD34" i="1"/>
  <c r="CC34" i="1"/>
  <c r="CB34" i="1"/>
  <c r="CA34" i="1"/>
  <c r="BZ34" i="1"/>
  <c r="BY34" i="1"/>
  <c r="BX34" i="1"/>
  <c r="BW34" i="1"/>
  <c r="BV34" i="1"/>
  <c r="BU34" i="1"/>
  <c r="BT34" i="1"/>
  <c r="BS34" i="1"/>
  <c r="BR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I34" i="1"/>
  <c r="H34" i="1"/>
  <c r="G34" i="1"/>
  <c r="F34" i="1"/>
  <c r="E34" i="1"/>
  <c r="D34" i="1"/>
  <c r="C43" i="1"/>
  <c r="C42" i="1"/>
  <c r="C41" i="1"/>
  <c r="C40" i="1"/>
  <c r="C39" i="1"/>
  <c r="C38" i="1"/>
  <c r="C37" i="1"/>
  <c r="C36" i="1"/>
  <c r="C35" i="1"/>
  <c r="C34" i="1"/>
  <c r="DF12" i="1" l="1"/>
  <c r="DE12" i="1"/>
  <c r="DD12" i="1"/>
  <c r="DC12" i="1"/>
  <c r="DB12" i="1"/>
  <c r="DH2" i="1" l="1"/>
  <c r="DG2" i="1"/>
  <c r="DH50" i="1" l="1"/>
  <c r="DH49" i="1"/>
  <c r="DH46" i="1"/>
  <c r="DH45" i="1"/>
  <c r="DH48" i="1"/>
  <c r="DH47" i="1"/>
  <c r="DG50" i="1"/>
  <c r="DG47" i="1"/>
  <c r="DG49" i="1"/>
  <c r="DG46" i="1"/>
  <c r="DG45" i="1"/>
  <c r="DG48" i="1"/>
  <c r="DG42" i="1"/>
  <c r="DG39" i="1"/>
  <c r="DG36" i="1"/>
  <c r="DG43" i="1"/>
  <c r="DG41" i="1"/>
  <c r="DG38" i="1"/>
  <c r="DG35" i="1"/>
  <c r="DG34" i="1"/>
  <c r="DG40" i="1"/>
  <c r="DG37" i="1"/>
  <c r="DH43" i="1"/>
  <c r="DH40" i="1"/>
  <c r="DH37" i="1"/>
  <c r="DH42" i="1"/>
  <c r="DH39" i="1"/>
  <c r="DH36" i="1"/>
  <c r="DH41" i="1"/>
  <c r="DH38" i="1"/>
  <c r="DH35" i="1"/>
  <c r="DH34" i="1"/>
  <c r="DF20" i="1"/>
  <c r="DE20" i="1"/>
  <c r="DD20" i="1"/>
  <c r="DC20" i="1"/>
  <c r="DB20" i="1"/>
  <c r="DF19" i="1"/>
  <c r="DE19" i="1"/>
  <c r="DD19" i="1"/>
  <c r="DC19" i="1"/>
  <c r="DB19" i="1"/>
  <c r="DF17" i="1"/>
  <c r="DE17" i="1"/>
  <c r="DD17" i="1"/>
  <c r="DC17" i="1"/>
  <c r="DB17" i="1"/>
  <c r="DF15" i="1"/>
  <c r="DE15" i="1"/>
  <c r="DD15" i="1"/>
  <c r="DC15" i="1"/>
  <c r="DB15" i="1"/>
  <c r="DF14" i="1"/>
  <c r="DE14" i="1"/>
  <c r="DD14" i="1"/>
  <c r="DC14" i="1"/>
  <c r="DB14" i="1"/>
  <c r="DF11" i="1"/>
  <c r="DE11" i="1"/>
  <c r="DD11" i="1"/>
  <c r="DC11" i="1"/>
  <c r="DB11" i="1"/>
  <c r="DF10" i="1"/>
  <c r="DE10" i="1"/>
  <c r="DD10" i="1"/>
  <c r="DC10" i="1"/>
  <c r="DB10" i="1"/>
  <c r="DF2" i="1"/>
  <c r="DE2" i="1"/>
  <c r="DD2" i="1"/>
  <c r="DC2" i="1"/>
  <c r="DB2" i="1"/>
  <c r="DF1" i="1"/>
  <c r="DE1" i="1"/>
  <c r="DD1" i="1"/>
  <c r="DC1" i="1"/>
  <c r="DB1" i="1"/>
  <c r="CZ12" i="1"/>
  <c r="CX12" i="1"/>
  <c r="CV12" i="1"/>
  <c r="CU12" i="1"/>
  <c r="CS12" i="1"/>
  <c r="CQ12" i="1"/>
  <c r="CP12" i="1"/>
  <c r="CN12" i="1"/>
  <c r="CL12" i="1"/>
  <c r="CJ12" i="1"/>
  <c r="CI12" i="1"/>
  <c r="CH12" i="1"/>
  <c r="CG12" i="1"/>
  <c r="CC12" i="1"/>
  <c r="CA12" i="1"/>
  <c r="BY12" i="1"/>
  <c r="BW12" i="1"/>
  <c r="BU12" i="1"/>
  <c r="BR12" i="1"/>
  <c r="BP12" i="1"/>
  <c r="BN12" i="1"/>
  <c r="BK12" i="1"/>
  <c r="BI12" i="1"/>
  <c r="BG12" i="1"/>
  <c r="BE12" i="1"/>
  <c r="BC12" i="1"/>
  <c r="BA12" i="1"/>
  <c r="AY12" i="1"/>
  <c r="AW12" i="1"/>
  <c r="AU12" i="1"/>
  <c r="AS12" i="1"/>
  <c r="AQ12" i="1"/>
  <c r="AO12" i="1"/>
  <c r="AM12" i="1"/>
  <c r="AK12" i="1"/>
  <c r="AI12" i="1"/>
  <c r="AG12" i="1"/>
  <c r="AE12" i="1"/>
  <c r="AC12" i="1"/>
  <c r="AA12" i="1"/>
  <c r="Y12" i="1"/>
  <c r="W12" i="1"/>
  <c r="U12" i="1"/>
  <c r="S12" i="1"/>
  <c r="Q12" i="1"/>
  <c r="G12" i="1"/>
  <c r="O12" i="1"/>
  <c r="M12" i="1"/>
  <c r="K12" i="1"/>
  <c r="I12" i="1"/>
  <c r="E12" i="1"/>
  <c r="C12" i="1"/>
  <c r="C11" i="1"/>
  <c r="CL11" i="1"/>
  <c r="CC11" i="1"/>
  <c r="BC11" i="1"/>
  <c r="S11" i="1"/>
  <c r="CV10" i="1"/>
  <c r="CQ10" i="1"/>
  <c r="BE10" i="1"/>
  <c r="I10" i="1"/>
  <c r="Y10" i="1"/>
  <c r="BR11" i="1"/>
  <c r="CZ11" i="1"/>
  <c r="CX11" i="1"/>
  <c r="CV11" i="1"/>
  <c r="CZ10" i="1"/>
  <c r="CX10" i="1"/>
  <c r="CU11" i="1"/>
  <c r="CU10" i="1"/>
  <c r="CS11" i="1"/>
  <c r="CQ11" i="1"/>
  <c r="CP11" i="1"/>
  <c r="CP10" i="1"/>
  <c r="CN11" i="1"/>
  <c r="CJ11" i="1"/>
  <c r="CN10" i="1"/>
  <c r="CL10" i="1"/>
  <c r="CJ10" i="1"/>
  <c r="CI11" i="1"/>
  <c r="CH11" i="1"/>
  <c r="CI10" i="1"/>
  <c r="CH10" i="1"/>
  <c r="CG11" i="1"/>
  <c r="CG10" i="1"/>
  <c r="CA11" i="1"/>
  <c r="BY11" i="1"/>
  <c r="BW11" i="1"/>
  <c r="CC10" i="1"/>
  <c r="CA10" i="1"/>
  <c r="BY10" i="1"/>
  <c r="BW10" i="1"/>
  <c r="BR10" i="1"/>
  <c r="BU11" i="1"/>
  <c r="BU10" i="1"/>
  <c r="BP11" i="1"/>
  <c r="BN11" i="1"/>
  <c r="BP10" i="1"/>
  <c r="BN10" i="1"/>
  <c r="BK11" i="1"/>
  <c r="BI11" i="1"/>
  <c r="BG11" i="1"/>
  <c r="BE11" i="1"/>
  <c r="BA11" i="1"/>
  <c r="AY11" i="1"/>
  <c r="AW11" i="1"/>
  <c r="AU11" i="1"/>
  <c r="AS11" i="1"/>
  <c r="AQ11" i="1"/>
  <c r="AO11" i="1"/>
  <c r="AM11" i="1"/>
  <c r="AK11" i="1"/>
  <c r="AI11" i="1"/>
  <c r="AG11" i="1"/>
  <c r="AE11" i="1"/>
  <c r="AC11" i="1"/>
  <c r="AA11" i="1"/>
  <c r="Y11" i="1"/>
  <c r="W11" i="1"/>
  <c r="U11" i="1"/>
  <c r="Q11" i="1"/>
  <c r="O11" i="1"/>
  <c r="M11" i="1"/>
  <c r="K11" i="1"/>
  <c r="I11" i="1"/>
  <c r="G11" i="1"/>
  <c r="E11" i="1"/>
  <c r="BK10" i="1"/>
  <c r="BI10" i="1"/>
  <c r="BC10" i="1"/>
  <c r="BA10" i="1"/>
  <c r="AY10" i="1"/>
  <c r="AW10" i="1"/>
  <c r="AU10" i="1"/>
  <c r="AS10" i="1"/>
  <c r="AQ10" i="1"/>
  <c r="AO10" i="1"/>
  <c r="AM10" i="1"/>
  <c r="AK10" i="1"/>
  <c r="AI10" i="1"/>
  <c r="AG10" i="1"/>
  <c r="AE10" i="1"/>
  <c r="AA10" i="1"/>
  <c r="W10" i="1"/>
  <c r="U10" i="1"/>
  <c r="S10" i="1"/>
  <c r="Q10" i="1"/>
  <c r="O10" i="1"/>
  <c r="M10" i="1"/>
  <c r="K10" i="1"/>
  <c r="G10" i="1"/>
  <c r="E10" i="1"/>
  <c r="C10" i="1"/>
  <c r="DB50" i="1" l="1"/>
  <c r="DB47" i="1"/>
  <c r="DB46" i="1"/>
  <c r="DB45" i="1"/>
  <c r="DB49" i="1"/>
  <c r="DB48" i="1"/>
  <c r="DE50" i="1"/>
  <c r="DE48" i="1"/>
  <c r="DE46" i="1"/>
  <c r="DE45" i="1"/>
  <c r="DE47" i="1"/>
  <c r="DE49" i="1"/>
  <c r="DC50" i="1"/>
  <c r="DC49" i="1"/>
  <c r="DC48" i="1"/>
  <c r="DC47" i="1"/>
  <c r="DC46" i="1"/>
  <c r="DC45" i="1"/>
  <c r="DF50" i="1"/>
  <c r="DF49" i="1"/>
  <c r="DF48" i="1"/>
  <c r="DF47" i="1"/>
  <c r="DF46" i="1"/>
  <c r="DF45" i="1"/>
  <c r="DD50" i="1"/>
  <c r="DD49" i="1"/>
  <c r="DD48" i="1"/>
  <c r="DD46" i="1"/>
  <c r="DD45" i="1"/>
  <c r="DD47" i="1"/>
  <c r="DC41" i="1"/>
  <c r="DC38" i="1"/>
  <c r="DC43" i="1"/>
  <c r="DC40" i="1"/>
  <c r="DC37" i="1"/>
  <c r="DC42" i="1"/>
  <c r="DC39" i="1"/>
  <c r="DC36" i="1"/>
  <c r="DC34" i="1"/>
  <c r="DC35" i="1"/>
  <c r="DF41" i="1"/>
  <c r="DF38" i="1"/>
  <c r="DF43" i="1"/>
  <c r="DF40" i="1"/>
  <c r="DF37" i="1"/>
  <c r="DF35" i="1"/>
  <c r="DF34" i="1"/>
  <c r="DF42" i="1"/>
  <c r="DF39" i="1"/>
  <c r="DF36" i="1"/>
  <c r="DD42" i="1"/>
  <c r="DD39" i="1"/>
  <c r="DD36" i="1"/>
  <c r="DD43" i="1"/>
  <c r="DD41" i="1"/>
  <c r="DD38" i="1"/>
  <c r="DD35" i="1"/>
  <c r="DD40" i="1"/>
  <c r="DD37" i="1"/>
  <c r="DD34" i="1"/>
  <c r="DB43" i="1"/>
  <c r="DB40" i="1"/>
  <c r="DB37" i="1"/>
  <c r="DB42" i="1"/>
  <c r="DB39" i="1"/>
  <c r="DB36" i="1"/>
  <c r="DB35" i="1"/>
  <c r="DB41" i="1"/>
  <c r="DB38" i="1"/>
  <c r="DB34" i="1"/>
  <c r="DE43" i="1"/>
  <c r="DE40" i="1"/>
  <c r="DE37" i="1"/>
  <c r="DE42" i="1"/>
  <c r="DE39" i="1"/>
  <c r="DE36" i="1"/>
  <c r="DE41" i="1"/>
  <c r="DE38" i="1"/>
  <c r="DE35" i="1"/>
  <c r="DE34" i="1"/>
  <c r="BG10" i="1"/>
  <c r="AC10" i="1"/>
  <c r="CS10" i="1"/>
  <c r="M26" i="5" l="1"/>
  <c r="N26" i="5"/>
  <c r="CA9" i="1" l="1"/>
  <c r="EE9" i="1"/>
  <c r="CA8" i="1"/>
  <c r="EE8" i="1"/>
  <c r="G293" i="7"/>
  <c r="G292" i="7"/>
  <c r="G291" i="7"/>
  <c r="G290" i="7"/>
  <c r="G289" i="7"/>
  <c r="G288" i="7"/>
  <c r="G287" i="7"/>
  <c r="G286" i="7"/>
  <c r="G285" i="7"/>
  <c r="G284" i="7"/>
  <c r="G283" i="7"/>
  <c r="G282" i="7"/>
  <c r="G281" i="7"/>
  <c r="G280" i="7"/>
  <c r="G279" i="7"/>
  <c r="G278" i="7"/>
  <c r="G277" i="7"/>
  <c r="G276" i="7"/>
  <c r="G275" i="7"/>
  <c r="G274" i="7"/>
  <c r="G273" i="7"/>
  <c r="G272" i="7"/>
  <c r="G271" i="7"/>
  <c r="G270" i="7"/>
  <c r="G269" i="7"/>
  <c r="G268" i="7"/>
  <c r="G267" i="7"/>
  <c r="G266" i="7"/>
  <c r="G265" i="7"/>
  <c r="G264" i="7"/>
  <c r="G263" i="7"/>
  <c r="G262" i="7"/>
  <c r="G261" i="7"/>
  <c r="G260" i="7"/>
  <c r="G259" i="7"/>
  <c r="G258" i="7"/>
  <c r="G257" i="7"/>
  <c r="G256" i="7"/>
  <c r="G255" i="7"/>
  <c r="G254" i="7"/>
  <c r="G253" i="7"/>
  <c r="G252" i="7"/>
  <c r="G251" i="7"/>
  <c r="G250" i="7"/>
  <c r="G249" i="7"/>
  <c r="G248" i="7"/>
  <c r="G247" i="7"/>
  <c r="G246" i="7"/>
  <c r="G245" i="7"/>
  <c r="G244" i="7"/>
  <c r="G243" i="7"/>
  <c r="G242" i="7"/>
  <c r="G241" i="7"/>
  <c r="G240" i="7"/>
  <c r="G239" i="7"/>
  <c r="G238" i="7"/>
  <c r="G237" i="7"/>
  <c r="G236" i="7"/>
  <c r="G235" i="7"/>
  <c r="G234" i="7"/>
  <c r="G233" i="7"/>
  <c r="G232" i="7"/>
  <c r="G231" i="7"/>
  <c r="G230" i="7"/>
  <c r="G229" i="7"/>
  <c r="G228" i="7"/>
  <c r="G227" i="7"/>
  <c r="G226" i="7"/>
  <c r="G225" i="7"/>
  <c r="G224" i="7"/>
  <c r="G223" i="7"/>
  <c r="G222" i="7"/>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6" i="7"/>
  <c r="G195" i="7"/>
  <c r="G194" i="7"/>
  <c r="G193" i="7"/>
  <c r="G192" i="7"/>
  <c r="G191" i="7"/>
  <c r="G190" i="7"/>
  <c r="G189" i="7"/>
  <c r="G188" i="7"/>
  <c r="G187" i="7"/>
  <c r="G186" i="7"/>
  <c r="G185" i="7"/>
  <c r="G184" i="7"/>
  <c r="G183" i="7"/>
  <c r="G182" i="7"/>
  <c r="G181" i="7"/>
  <c r="G180" i="7"/>
  <c r="G179" i="7"/>
  <c r="G178" i="7"/>
  <c r="G177" i="7"/>
  <c r="G176" i="7"/>
  <c r="G175" i="7"/>
  <c r="G174" i="7"/>
  <c r="G173" i="7"/>
  <c r="G172" i="7"/>
  <c r="G171" i="7"/>
  <c r="G170" i="7"/>
  <c r="G169" i="7"/>
  <c r="G168" i="7"/>
  <c r="G167" i="7"/>
  <c r="G166" i="7"/>
  <c r="G165" i="7"/>
  <c r="G164" i="7"/>
  <c r="G163" i="7"/>
  <c r="G162" i="7"/>
  <c r="G161" i="7"/>
  <c r="G160" i="7"/>
  <c r="G159" i="7"/>
  <c r="G158" i="7"/>
  <c r="G157" i="7"/>
  <c r="G156" i="7"/>
  <c r="G155" i="7"/>
  <c r="G154"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G3" i="7"/>
  <c r="AW14" i="1" l="1"/>
  <c r="CC14" i="1"/>
  <c r="F160" i="7"/>
  <c r="H160" i="7" s="1"/>
  <c r="F158" i="7"/>
  <c r="H158" i="7" s="1"/>
  <c r="F156" i="7"/>
  <c r="H156" i="7" s="1"/>
  <c r="F154" i="7"/>
  <c r="H154" i="7" s="1"/>
  <c r="F152" i="7"/>
  <c r="H152" i="7" s="1"/>
  <c r="F150" i="7"/>
  <c r="H150" i="7" s="1"/>
  <c r="F148" i="7"/>
  <c r="H148" i="7" s="1"/>
  <c r="F146" i="7"/>
  <c r="H146" i="7" s="1"/>
  <c r="F144" i="7"/>
  <c r="H144" i="7" s="1"/>
  <c r="F142" i="7"/>
  <c r="H142" i="7" s="1"/>
  <c r="F140" i="7"/>
  <c r="H140" i="7" s="1"/>
  <c r="F138" i="7"/>
  <c r="H138" i="7" s="1"/>
  <c r="F136" i="7"/>
  <c r="H136" i="7" s="1"/>
  <c r="F134" i="7"/>
  <c r="H134" i="7" s="1"/>
  <c r="F132" i="7"/>
  <c r="H132" i="7" s="1"/>
  <c r="F130" i="7"/>
  <c r="H130" i="7" s="1"/>
  <c r="F128" i="7"/>
  <c r="H128" i="7" s="1"/>
  <c r="F126" i="7"/>
  <c r="H126" i="7" s="1"/>
  <c r="F124" i="7"/>
  <c r="H124" i="7" s="1"/>
  <c r="F122" i="7"/>
  <c r="H122" i="7" s="1"/>
  <c r="F120" i="7"/>
  <c r="H120" i="7" s="1"/>
  <c r="F118" i="7"/>
  <c r="H118" i="7" s="1"/>
  <c r="F116" i="7"/>
  <c r="H116" i="7" s="1"/>
  <c r="F114" i="7"/>
  <c r="H114" i="7" s="1"/>
  <c r="F112" i="7"/>
  <c r="H112" i="7" s="1"/>
  <c r="F110" i="7"/>
  <c r="H110" i="7" s="1"/>
  <c r="F108" i="7"/>
  <c r="H108" i="7" s="1"/>
  <c r="F106" i="7"/>
  <c r="H106" i="7" s="1"/>
  <c r="F104" i="7"/>
  <c r="H104" i="7" s="1"/>
  <c r="F102" i="7"/>
  <c r="H102" i="7" s="1"/>
  <c r="F105" i="7"/>
  <c r="H105" i="7" s="1"/>
  <c r="F109" i="7"/>
  <c r="H109" i="7" s="1"/>
  <c r="F113" i="7"/>
  <c r="H113" i="7" s="1"/>
  <c r="F117" i="7"/>
  <c r="H117" i="7" s="1"/>
  <c r="F121" i="7"/>
  <c r="H121" i="7" s="1"/>
  <c r="F125" i="7"/>
  <c r="H125" i="7" s="1"/>
  <c r="F129" i="7"/>
  <c r="H129" i="7" s="1"/>
  <c r="F133" i="7"/>
  <c r="H133" i="7" s="1"/>
  <c r="F137" i="7"/>
  <c r="H137" i="7" s="1"/>
  <c r="F141" i="7"/>
  <c r="H141" i="7" s="1"/>
  <c r="F145" i="7"/>
  <c r="H145" i="7" s="1"/>
  <c r="F149" i="7"/>
  <c r="H149" i="7" s="1"/>
  <c r="F153" i="7"/>
  <c r="H153" i="7" s="1"/>
  <c r="F157" i="7"/>
  <c r="H157" i="7" s="1"/>
  <c r="F161" i="7"/>
  <c r="H161" i="7" s="1"/>
  <c r="F264" i="7"/>
  <c r="H264" i="7" s="1"/>
  <c r="F262" i="7"/>
  <c r="H262" i="7" s="1"/>
  <c r="F260" i="7"/>
  <c r="H260" i="7" s="1"/>
  <c r="F258" i="7"/>
  <c r="H258" i="7" s="1"/>
  <c r="F256" i="7"/>
  <c r="H256" i="7" s="1"/>
  <c r="F254" i="7"/>
  <c r="H254" i="7" s="1"/>
  <c r="F252" i="7"/>
  <c r="H252" i="7" s="1"/>
  <c r="F250" i="7"/>
  <c r="H250" i="7" s="1"/>
  <c r="F248" i="7"/>
  <c r="H248" i="7" s="1"/>
  <c r="F246" i="7"/>
  <c r="H246" i="7" s="1"/>
  <c r="F244" i="7"/>
  <c r="H244" i="7" s="1"/>
  <c r="F242" i="7"/>
  <c r="H242" i="7" s="1"/>
  <c r="F240" i="7"/>
  <c r="H240" i="7" s="1"/>
  <c r="F238" i="7"/>
  <c r="H238" i="7" s="1"/>
  <c r="F236" i="7"/>
  <c r="H236" i="7" s="1"/>
  <c r="F234" i="7"/>
  <c r="H234" i="7" s="1"/>
  <c r="F232" i="7"/>
  <c r="H232" i="7" s="1"/>
  <c r="F230" i="7"/>
  <c r="H230" i="7" s="1"/>
  <c r="F228" i="7"/>
  <c r="H228" i="7" s="1"/>
  <c r="F226" i="7"/>
  <c r="H226" i="7" s="1"/>
  <c r="F224" i="7"/>
  <c r="H224" i="7" s="1"/>
  <c r="F222" i="7"/>
  <c r="H222" i="7" s="1"/>
  <c r="F220" i="7"/>
  <c r="H220" i="7" s="1"/>
  <c r="F218" i="7"/>
  <c r="H218" i="7" s="1"/>
  <c r="F216" i="7"/>
  <c r="H216" i="7" s="1"/>
  <c r="F214" i="7"/>
  <c r="H214" i="7" s="1"/>
  <c r="F212" i="7"/>
  <c r="H212" i="7" s="1"/>
  <c r="F210" i="7"/>
  <c r="H210" i="7" s="1"/>
  <c r="F208" i="7"/>
  <c r="H208" i="7" s="1"/>
  <c r="F206" i="7"/>
  <c r="H206" i="7" s="1"/>
  <c r="F204" i="7"/>
  <c r="H204" i="7" s="1"/>
  <c r="F202" i="7"/>
  <c r="H202" i="7" s="1"/>
  <c r="F200" i="7"/>
  <c r="H200" i="7" s="1"/>
  <c r="F198" i="7"/>
  <c r="H198" i="7" s="1"/>
  <c r="F196" i="7"/>
  <c r="H196" i="7" s="1"/>
  <c r="F194" i="7"/>
  <c r="H194" i="7" s="1"/>
  <c r="F192" i="7"/>
  <c r="H192" i="7" s="1"/>
  <c r="F190" i="7"/>
  <c r="H190" i="7" s="1"/>
  <c r="F188" i="7"/>
  <c r="H188" i="7" s="1"/>
  <c r="F186" i="7"/>
  <c r="H186" i="7" s="1"/>
  <c r="F184" i="7"/>
  <c r="H184" i="7" s="1"/>
  <c r="F182" i="7"/>
  <c r="H182" i="7" s="1"/>
  <c r="F180" i="7"/>
  <c r="H180" i="7" s="1"/>
  <c r="F178" i="7"/>
  <c r="H178" i="7" s="1"/>
  <c r="F176" i="7"/>
  <c r="H176" i="7" s="1"/>
  <c r="F174" i="7"/>
  <c r="H174" i="7" s="1"/>
  <c r="F172" i="7"/>
  <c r="H172" i="7" s="1"/>
  <c r="F170" i="7"/>
  <c r="H170" i="7" s="1"/>
  <c r="F168" i="7"/>
  <c r="H168" i="7" s="1"/>
  <c r="F166" i="7"/>
  <c r="H166" i="7" s="1"/>
  <c r="F164" i="7"/>
  <c r="H164" i="7" s="1"/>
  <c r="F162" i="7"/>
  <c r="H162" i="7" s="1"/>
  <c r="F165" i="7"/>
  <c r="H165" i="7" s="1"/>
  <c r="F169" i="7"/>
  <c r="H169" i="7" s="1"/>
  <c r="F173" i="7"/>
  <c r="H173" i="7" s="1"/>
  <c r="F177" i="7"/>
  <c r="H177" i="7" s="1"/>
  <c r="F181" i="7"/>
  <c r="H181" i="7" s="1"/>
  <c r="F185" i="7"/>
  <c r="H185" i="7" s="1"/>
  <c r="F189" i="7"/>
  <c r="H189" i="7" s="1"/>
  <c r="F193" i="7"/>
  <c r="H193" i="7" s="1"/>
  <c r="F197" i="7"/>
  <c r="H197" i="7" s="1"/>
  <c r="F201" i="7"/>
  <c r="H201" i="7" s="1"/>
  <c r="F205" i="7"/>
  <c r="H205" i="7" s="1"/>
  <c r="F209" i="7"/>
  <c r="H209" i="7" s="1"/>
  <c r="F213" i="7"/>
  <c r="H213" i="7" s="1"/>
  <c r="F217" i="7"/>
  <c r="H217" i="7" s="1"/>
  <c r="F221" i="7"/>
  <c r="H221" i="7" s="1"/>
  <c r="F225" i="7"/>
  <c r="H225" i="7" s="1"/>
  <c r="F229" i="7"/>
  <c r="H229" i="7" s="1"/>
  <c r="F233" i="7"/>
  <c r="H233" i="7" s="1"/>
  <c r="F237" i="7"/>
  <c r="H237" i="7" s="1"/>
  <c r="F241" i="7"/>
  <c r="H241" i="7" s="1"/>
  <c r="F245" i="7"/>
  <c r="H245" i="7" s="1"/>
  <c r="F249" i="7"/>
  <c r="H249" i="7" s="1"/>
  <c r="F253" i="7"/>
  <c r="H253" i="7" s="1"/>
  <c r="F257" i="7"/>
  <c r="H257" i="7" s="1"/>
  <c r="F261" i="7"/>
  <c r="H261" i="7" s="1"/>
  <c r="F265" i="7"/>
  <c r="H265" i="7" s="1"/>
  <c r="F103" i="7"/>
  <c r="H103" i="7" s="1"/>
  <c r="F107" i="7"/>
  <c r="H107" i="7" s="1"/>
  <c r="F111" i="7"/>
  <c r="H111" i="7" s="1"/>
  <c r="F115" i="7"/>
  <c r="H115" i="7" s="1"/>
  <c r="F119" i="7"/>
  <c r="H119" i="7" s="1"/>
  <c r="F123" i="7"/>
  <c r="H123" i="7" s="1"/>
  <c r="F127" i="7"/>
  <c r="H127" i="7" s="1"/>
  <c r="F131" i="7"/>
  <c r="H131" i="7" s="1"/>
  <c r="F135" i="7"/>
  <c r="H135" i="7" s="1"/>
  <c r="F139" i="7"/>
  <c r="H139" i="7" s="1"/>
  <c r="F143" i="7"/>
  <c r="H143" i="7" s="1"/>
  <c r="F147" i="7"/>
  <c r="H147" i="7" s="1"/>
  <c r="F151" i="7"/>
  <c r="H151" i="7" s="1"/>
  <c r="F155" i="7"/>
  <c r="H155" i="7" s="1"/>
  <c r="F159" i="7"/>
  <c r="H159" i="7" s="1"/>
  <c r="F163" i="7"/>
  <c r="H163" i="7" s="1"/>
  <c r="F167" i="7"/>
  <c r="H167" i="7" s="1"/>
  <c r="F171" i="7"/>
  <c r="H171" i="7" s="1"/>
  <c r="F175" i="7"/>
  <c r="H175" i="7" s="1"/>
  <c r="F179" i="7"/>
  <c r="H179" i="7" s="1"/>
  <c r="F183" i="7"/>
  <c r="H183" i="7" s="1"/>
  <c r="F187" i="7"/>
  <c r="H187" i="7" s="1"/>
  <c r="F191" i="7"/>
  <c r="H191" i="7" s="1"/>
  <c r="F195" i="7"/>
  <c r="H195" i="7" s="1"/>
  <c r="F199" i="7"/>
  <c r="H199" i="7" s="1"/>
  <c r="F203" i="7"/>
  <c r="H203" i="7" s="1"/>
  <c r="F207" i="7"/>
  <c r="H207" i="7" s="1"/>
  <c r="F211" i="7"/>
  <c r="H211" i="7" s="1"/>
  <c r="F215" i="7"/>
  <c r="H215" i="7" s="1"/>
  <c r="F219" i="7"/>
  <c r="H219" i="7" s="1"/>
  <c r="F223" i="7"/>
  <c r="H223" i="7" s="1"/>
  <c r="F227" i="7"/>
  <c r="H227" i="7" s="1"/>
  <c r="F231" i="7"/>
  <c r="H231" i="7" s="1"/>
  <c r="F235" i="7"/>
  <c r="H235" i="7" s="1"/>
  <c r="F239" i="7"/>
  <c r="H239" i="7" s="1"/>
  <c r="F243" i="7"/>
  <c r="H243" i="7" s="1"/>
  <c r="F247" i="7"/>
  <c r="H247" i="7" s="1"/>
  <c r="F251" i="7"/>
  <c r="H251" i="7" s="1"/>
  <c r="F255" i="7"/>
  <c r="H255" i="7" s="1"/>
  <c r="F259" i="7"/>
  <c r="H259" i="7" s="1"/>
  <c r="F263" i="7"/>
  <c r="H263" i="7" s="1"/>
  <c r="F293" i="7"/>
  <c r="H293" i="7" s="1"/>
  <c r="F292" i="7"/>
  <c r="H292" i="7" s="1"/>
  <c r="F291" i="7"/>
  <c r="H291" i="7" s="1"/>
  <c r="F290" i="7"/>
  <c r="H290" i="7" s="1"/>
  <c r="F289" i="7"/>
  <c r="H289" i="7" s="1"/>
  <c r="F288" i="7"/>
  <c r="H288" i="7" s="1"/>
  <c r="F287" i="7"/>
  <c r="H287" i="7" s="1"/>
  <c r="F286" i="7"/>
  <c r="H286" i="7" s="1"/>
  <c r="F285" i="7"/>
  <c r="H285" i="7" s="1"/>
  <c r="F284" i="7"/>
  <c r="H284" i="7" s="1"/>
  <c r="F283" i="7"/>
  <c r="H283" i="7" s="1"/>
  <c r="F282" i="7"/>
  <c r="H282" i="7" s="1"/>
  <c r="F281" i="7"/>
  <c r="H281" i="7" s="1"/>
  <c r="F280" i="7"/>
  <c r="H280" i="7" s="1"/>
  <c r="F279" i="7"/>
  <c r="H279" i="7" s="1"/>
  <c r="F278" i="7"/>
  <c r="H278" i="7" s="1"/>
  <c r="F277" i="7"/>
  <c r="H277" i="7" s="1"/>
  <c r="F276" i="7"/>
  <c r="H276" i="7" s="1"/>
  <c r="F275" i="7"/>
  <c r="H275" i="7" s="1"/>
  <c r="F274" i="7"/>
  <c r="H274" i="7" s="1"/>
  <c r="F273" i="7"/>
  <c r="H273" i="7" s="1"/>
  <c r="F272" i="7"/>
  <c r="H272" i="7" s="1"/>
  <c r="F271" i="7"/>
  <c r="H271" i="7" s="1"/>
  <c r="F270" i="7"/>
  <c r="H270" i="7" s="1"/>
  <c r="F269" i="7"/>
  <c r="H269" i="7" s="1"/>
  <c r="F268" i="7"/>
  <c r="H268" i="7" s="1"/>
  <c r="F267" i="7"/>
  <c r="H267" i="7" s="1"/>
  <c r="F266" i="7"/>
  <c r="H266" i="7" s="1"/>
  <c r="CC15" i="1" l="1"/>
  <c r="AW15" i="1"/>
  <c r="L465" i="3"/>
  <c r="M465" i="3"/>
  <c r="L466" i="3"/>
  <c r="M466" i="3"/>
  <c r="L467" i="3"/>
  <c r="M467" i="3"/>
  <c r="L468" i="3"/>
  <c r="M468" i="3"/>
  <c r="L469" i="3"/>
  <c r="M469" i="3"/>
  <c r="L470" i="3"/>
  <c r="M470" i="3"/>
  <c r="L471" i="3"/>
  <c r="M471" i="3"/>
  <c r="L472" i="3"/>
  <c r="M472" i="3"/>
  <c r="L473" i="3"/>
  <c r="M473" i="3"/>
  <c r="L474" i="3"/>
  <c r="M474" i="3"/>
  <c r="L475" i="3"/>
  <c r="M475" i="3"/>
  <c r="L476" i="3"/>
  <c r="M476" i="3"/>
  <c r="L477" i="3"/>
  <c r="M477" i="3"/>
  <c r="L478" i="3"/>
  <c r="M478" i="3"/>
  <c r="L479" i="3"/>
  <c r="M479" i="3"/>
  <c r="L480" i="3"/>
  <c r="M480" i="3"/>
  <c r="L481" i="3"/>
  <c r="M481" i="3"/>
  <c r="L482" i="3"/>
  <c r="M482" i="3"/>
  <c r="L483" i="3"/>
  <c r="M483" i="3"/>
  <c r="L484" i="3"/>
  <c r="M484" i="3"/>
  <c r="L485" i="3"/>
  <c r="M485" i="3"/>
  <c r="L486" i="3"/>
  <c r="M486" i="3"/>
  <c r="L487" i="3"/>
  <c r="M487" i="3"/>
  <c r="L488" i="3"/>
  <c r="M488" i="3"/>
  <c r="L489" i="3"/>
  <c r="M489" i="3"/>
  <c r="L490" i="3"/>
  <c r="M490" i="3"/>
  <c r="L491" i="3"/>
  <c r="M491" i="3"/>
  <c r="L492" i="3"/>
  <c r="M492" i="3"/>
  <c r="L493" i="3"/>
  <c r="M493" i="3"/>
  <c r="L494" i="3"/>
  <c r="M494" i="3"/>
  <c r="L495" i="3"/>
  <c r="M495" i="3"/>
  <c r="L496" i="3"/>
  <c r="M496" i="3"/>
  <c r="L497" i="3"/>
  <c r="M497" i="3"/>
  <c r="L498" i="3"/>
  <c r="M498" i="3"/>
  <c r="L499" i="3"/>
  <c r="M499" i="3"/>
  <c r="A266" i="2"/>
  <c r="A267" i="2"/>
  <c r="A268" i="2"/>
  <c r="A269" i="2"/>
  <c r="A270" i="2"/>
  <c r="A271" i="2"/>
  <c r="A272" i="2"/>
  <c r="A273" i="2"/>
  <c r="A274" i="2"/>
  <c r="A275" i="2"/>
  <c r="A276" i="2"/>
  <c r="A277" i="2"/>
  <c r="H266" i="2"/>
  <c r="I266" i="2"/>
  <c r="J266" i="2"/>
  <c r="H267" i="2"/>
  <c r="I267" i="2"/>
  <c r="J267" i="2"/>
  <c r="H268" i="2"/>
  <c r="I268" i="2"/>
  <c r="J268" i="2"/>
  <c r="H269" i="2"/>
  <c r="I269" i="2"/>
  <c r="J269" i="2"/>
  <c r="H270" i="2"/>
  <c r="I270" i="2"/>
  <c r="J270" i="2"/>
  <c r="H271" i="2"/>
  <c r="I271" i="2"/>
  <c r="J271" i="2"/>
  <c r="H272" i="2"/>
  <c r="I272" i="2"/>
  <c r="J272" i="2"/>
  <c r="H273" i="2"/>
  <c r="I273" i="2"/>
  <c r="J273" i="2"/>
  <c r="H274" i="2"/>
  <c r="I274" i="2"/>
  <c r="J274" i="2"/>
  <c r="H275" i="2"/>
  <c r="I275" i="2"/>
  <c r="J275" i="2"/>
  <c r="H276" i="2"/>
  <c r="I276" i="2"/>
  <c r="J276" i="2"/>
  <c r="H277" i="2"/>
  <c r="I277" i="2"/>
  <c r="J277" i="2"/>
  <c r="H2" i="2"/>
  <c r="I2" i="2"/>
  <c r="H3" i="2"/>
  <c r="I3" i="2"/>
  <c r="H4" i="2"/>
  <c r="I4" i="2"/>
  <c r="H5" i="2"/>
  <c r="I5" i="2"/>
  <c r="H6" i="2"/>
  <c r="I6" i="2"/>
  <c r="H7" i="2"/>
  <c r="I7" i="2"/>
  <c r="H8" i="2"/>
  <c r="I8" i="2"/>
  <c r="H9" i="2"/>
  <c r="I9" i="2"/>
  <c r="H10" i="2"/>
  <c r="I10" i="2"/>
  <c r="H11" i="2"/>
  <c r="I11" i="2"/>
  <c r="H12" i="2"/>
  <c r="I12" i="2"/>
  <c r="H13" i="2"/>
  <c r="I13" i="2"/>
  <c r="H14" i="2"/>
  <c r="I14" i="2"/>
  <c r="H15" i="2"/>
  <c r="I15" i="2"/>
  <c r="H16" i="2"/>
  <c r="I16" i="2"/>
  <c r="H17" i="2"/>
  <c r="I17" i="2"/>
  <c r="H18" i="2"/>
  <c r="I18" i="2"/>
  <c r="H19" i="2"/>
  <c r="I19" i="2"/>
  <c r="H20" i="2"/>
  <c r="I20" i="2"/>
  <c r="H21" i="2"/>
  <c r="I21" i="2"/>
  <c r="H22" i="2"/>
  <c r="I22" i="2"/>
  <c r="H23" i="2"/>
  <c r="I23" i="2"/>
  <c r="H24" i="2"/>
  <c r="I24" i="2"/>
  <c r="H25" i="2"/>
  <c r="I25" i="2"/>
  <c r="H26" i="2"/>
  <c r="I26" i="2"/>
  <c r="H27" i="2"/>
  <c r="I27" i="2"/>
  <c r="H28" i="2"/>
  <c r="I28" i="2"/>
  <c r="H29" i="2"/>
  <c r="I29" i="2"/>
  <c r="H30" i="2"/>
  <c r="I30" i="2"/>
  <c r="H31" i="2"/>
  <c r="I31" i="2"/>
  <c r="H32" i="2"/>
  <c r="I32" i="2"/>
  <c r="H33" i="2"/>
  <c r="I33" i="2"/>
  <c r="H34" i="2"/>
  <c r="I34" i="2"/>
  <c r="H35" i="2"/>
  <c r="I35" i="2"/>
  <c r="H36" i="2"/>
  <c r="I36" i="2"/>
  <c r="H37" i="2"/>
  <c r="I37" i="2"/>
  <c r="H38" i="2"/>
  <c r="I38" i="2"/>
  <c r="H39" i="2"/>
  <c r="I39" i="2"/>
  <c r="H40" i="2"/>
  <c r="I40" i="2"/>
  <c r="H41" i="2"/>
  <c r="I41" i="2"/>
  <c r="H42" i="2"/>
  <c r="I42" i="2"/>
  <c r="H43" i="2"/>
  <c r="I43" i="2"/>
  <c r="H44" i="2"/>
  <c r="I44" i="2"/>
  <c r="H45" i="2"/>
  <c r="I45" i="2"/>
  <c r="H46" i="2"/>
  <c r="I46" i="2"/>
  <c r="H47" i="2"/>
  <c r="I47" i="2"/>
  <c r="H48" i="2"/>
  <c r="I48" i="2"/>
  <c r="H49" i="2"/>
  <c r="I49" i="2"/>
  <c r="H50" i="2"/>
  <c r="I50" i="2"/>
  <c r="H51" i="2"/>
  <c r="I51" i="2"/>
  <c r="H52" i="2"/>
  <c r="I52" i="2"/>
  <c r="H53" i="2"/>
  <c r="I53" i="2"/>
  <c r="H54" i="2"/>
  <c r="I54" i="2"/>
  <c r="H55" i="2"/>
  <c r="I55" i="2"/>
  <c r="H56" i="2"/>
  <c r="I56" i="2"/>
  <c r="H57" i="2"/>
  <c r="I57" i="2"/>
  <c r="H58" i="2"/>
  <c r="I58" i="2"/>
  <c r="H59" i="2"/>
  <c r="I59" i="2"/>
  <c r="H60" i="2"/>
  <c r="I60" i="2"/>
  <c r="H61" i="2"/>
  <c r="I61" i="2"/>
  <c r="H62" i="2"/>
  <c r="I62" i="2"/>
  <c r="H63" i="2"/>
  <c r="I63" i="2"/>
  <c r="H64" i="2"/>
  <c r="I64" i="2"/>
  <c r="H65" i="2"/>
  <c r="I65" i="2"/>
  <c r="H66" i="2"/>
  <c r="I66" i="2"/>
  <c r="H67" i="2"/>
  <c r="I67" i="2"/>
  <c r="H68" i="2"/>
  <c r="I68" i="2"/>
  <c r="H69" i="2"/>
  <c r="I69" i="2"/>
  <c r="H70" i="2"/>
  <c r="I70" i="2"/>
  <c r="H71" i="2"/>
  <c r="I71" i="2"/>
  <c r="H72" i="2"/>
  <c r="I72" i="2"/>
  <c r="H73" i="2"/>
  <c r="I73" i="2"/>
  <c r="H74" i="2"/>
  <c r="I74" i="2"/>
  <c r="H75" i="2"/>
  <c r="I75" i="2"/>
  <c r="H76" i="2"/>
  <c r="I76" i="2"/>
  <c r="H77" i="2"/>
  <c r="I77" i="2"/>
  <c r="H78" i="2"/>
  <c r="I78" i="2"/>
  <c r="H79" i="2"/>
  <c r="I79" i="2"/>
  <c r="H80" i="2"/>
  <c r="I80" i="2"/>
  <c r="H81" i="2"/>
  <c r="I81" i="2"/>
  <c r="H82" i="2"/>
  <c r="I82" i="2"/>
  <c r="H83" i="2"/>
  <c r="I83" i="2"/>
  <c r="H84" i="2"/>
  <c r="I84" i="2"/>
  <c r="H85" i="2"/>
  <c r="I85" i="2"/>
  <c r="H86" i="2"/>
  <c r="I86" i="2"/>
  <c r="H87" i="2"/>
  <c r="I87" i="2"/>
  <c r="H88" i="2"/>
  <c r="I88" i="2"/>
  <c r="H89" i="2"/>
  <c r="I89" i="2"/>
  <c r="H90" i="2"/>
  <c r="I90" i="2"/>
  <c r="H91" i="2"/>
  <c r="I91" i="2"/>
  <c r="H92" i="2"/>
  <c r="I92" i="2"/>
  <c r="H93" i="2"/>
  <c r="I93" i="2"/>
  <c r="H94" i="2"/>
  <c r="I94" i="2"/>
  <c r="H95" i="2"/>
  <c r="I95" i="2"/>
  <c r="H96" i="2"/>
  <c r="I96" i="2"/>
  <c r="H97" i="2"/>
  <c r="I97" i="2"/>
  <c r="H98" i="2"/>
  <c r="I98" i="2"/>
  <c r="H99" i="2"/>
  <c r="I99" i="2"/>
  <c r="H100" i="2"/>
  <c r="I100" i="2"/>
  <c r="H101" i="2"/>
  <c r="I101" i="2"/>
  <c r="H102" i="2"/>
  <c r="I102" i="2"/>
  <c r="H103" i="2"/>
  <c r="I103" i="2"/>
  <c r="H104" i="2"/>
  <c r="I104" i="2"/>
  <c r="H105" i="2"/>
  <c r="I105" i="2"/>
  <c r="H106" i="2"/>
  <c r="I106" i="2"/>
  <c r="H107" i="2"/>
  <c r="I107" i="2"/>
  <c r="H108" i="2"/>
  <c r="I108" i="2"/>
  <c r="H109" i="2"/>
  <c r="I109" i="2"/>
  <c r="H110" i="2"/>
  <c r="I110" i="2"/>
  <c r="H111" i="2"/>
  <c r="I111" i="2"/>
  <c r="H112" i="2"/>
  <c r="I112" i="2"/>
  <c r="H113" i="2"/>
  <c r="I113" i="2"/>
  <c r="H114" i="2"/>
  <c r="I114" i="2"/>
  <c r="H115" i="2"/>
  <c r="I115" i="2"/>
  <c r="H116" i="2"/>
  <c r="I116" i="2"/>
  <c r="H117" i="2"/>
  <c r="I117" i="2"/>
  <c r="H118" i="2"/>
  <c r="I118" i="2"/>
  <c r="H119" i="2"/>
  <c r="I119" i="2"/>
  <c r="H120" i="2"/>
  <c r="I120" i="2"/>
  <c r="H121" i="2"/>
  <c r="I121" i="2"/>
  <c r="H122" i="2"/>
  <c r="I122" i="2"/>
  <c r="H123" i="2"/>
  <c r="I123" i="2"/>
  <c r="H124" i="2"/>
  <c r="I124" i="2"/>
  <c r="H125" i="2"/>
  <c r="I125" i="2"/>
  <c r="H126" i="2"/>
  <c r="I126" i="2"/>
  <c r="H127" i="2"/>
  <c r="I127" i="2"/>
  <c r="H128" i="2"/>
  <c r="I128" i="2"/>
  <c r="H129" i="2"/>
  <c r="I129" i="2"/>
  <c r="H130" i="2"/>
  <c r="I130" i="2"/>
  <c r="H131" i="2"/>
  <c r="I131" i="2"/>
  <c r="H132" i="2"/>
  <c r="I132" i="2"/>
  <c r="H133" i="2"/>
  <c r="I133" i="2"/>
  <c r="H134" i="2"/>
  <c r="I134" i="2"/>
  <c r="H135" i="2"/>
  <c r="I135" i="2"/>
  <c r="H136" i="2"/>
  <c r="I136" i="2"/>
  <c r="H137" i="2"/>
  <c r="I137" i="2"/>
  <c r="H138" i="2"/>
  <c r="I138" i="2"/>
  <c r="H139" i="2"/>
  <c r="I139" i="2"/>
  <c r="H140" i="2"/>
  <c r="I140" i="2"/>
  <c r="H141" i="2"/>
  <c r="I141" i="2"/>
  <c r="H142" i="2"/>
  <c r="I142" i="2"/>
  <c r="H143" i="2"/>
  <c r="I143" i="2"/>
  <c r="H144" i="2"/>
  <c r="I144" i="2"/>
  <c r="H145" i="2"/>
  <c r="I145" i="2"/>
  <c r="H146" i="2"/>
  <c r="I146" i="2"/>
  <c r="H147" i="2"/>
  <c r="I147" i="2"/>
  <c r="H148" i="2"/>
  <c r="I148" i="2"/>
  <c r="H149" i="2"/>
  <c r="I149" i="2"/>
  <c r="H150" i="2"/>
  <c r="I150" i="2"/>
  <c r="H151" i="2"/>
  <c r="I151" i="2"/>
  <c r="H152" i="2"/>
  <c r="I152" i="2"/>
  <c r="H153" i="2"/>
  <c r="I153" i="2"/>
  <c r="H154" i="2"/>
  <c r="I154" i="2"/>
  <c r="H155" i="2"/>
  <c r="I155" i="2"/>
  <c r="H156" i="2"/>
  <c r="I156" i="2"/>
  <c r="H157" i="2"/>
  <c r="I157" i="2"/>
  <c r="H158" i="2"/>
  <c r="I158" i="2"/>
  <c r="H159" i="2"/>
  <c r="I159" i="2"/>
  <c r="H160" i="2"/>
  <c r="I160" i="2"/>
  <c r="H161" i="2"/>
  <c r="I161" i="2"/>
  <c r="H162" i="2"/>
  <c r="I162" i="2"/>
  <c r="H163" i="2"/>
  <c r="I163" i="2"/>
  <c r="H164" i="2"/>
  <c r="I164" i="2"/>
  <c r="H165" i="2"/>
  <c r="I165" i="2"/>
  <c r="H166" i="2"/>
  <c r="I166" i="2"/>
  <c r="H167" i="2"/>
  <c r="I167" i="2"/>
  <c r="H168" i="2"/>
  <c r="I168" i="2"/>
  <c r="H169" i="2"/>
  <c r="I169" i="2"/>
  <c r="H170" i="2"/>
  <c r="I170" i="2"/>
  <c r="H171" i="2"/>
  <c r="I171" i="2"/>
  <c r="H172" i="2"/>
  <c r="I172" i="2"/>
  <c r="H173" i="2"/>
  <c r="I173" i="2"/>
  <c r="H174" i="2"/>
  <c r="I174" i="2"/>
  <c r="H175" i="2"/>
  <c r="I175" i="2"/>
  <c r="H176" i="2"/>
  <c r="I176" i="2"/>
  <c r="H177" i="2"/>
  <c r="I177" i="2"/>
  <c r="H178" i="2"/>
  <c r="I178" i="2"/>
  <c r="H179" i="2"/>
  <c r="I179" i="2"/>
  <c r="H180" i="2"/>
  <c r="I180" i="2"/>
  <c r="H181" i="2"/>
  <c r="I181" i="2"/>
  <c r="H182" i="2"/>
  <c r="I182" i="2"/>
  <c r="H183" i="2"/>
  <c r="I183" i="2"/>
  <c r="H184" i="2"/>
  <c r="I184" i="2"/>
  <c r="H185" i="2"/>
  <c r="I185" i="2"/>
  <c r="H186" i="2"/>
  <c r="I186" i="2"/>
  <c r="H187" i="2"/>
  <c r="I187" i="2"/>
  <c r="H188" i="2"/>
  <c r="I188" i="2"/>
  <c r="H189" i="2"/>
  <c r="I189" i="2"/>
  <c r="H190" i="2"/>
  <c r="I190" i="2"/>
  <c r="H191" i="2"/>
  <c r="I191" i="2"/>
  <c r="H192" i="2"/>
  <c r="I192" i="2"/>
  <c r="H193" i="2"/>
  <c r="I193" i="2"/>
  <c r="H194" i="2"/>
  <c r="I194" i="2"/>
  <c r="H195" i="2"/>
  <c r="I195" i="2"/>
  <c r="H196" i="2"/>
  <c r="I196" i="2"/>
  <c r="H197" i="2"/>
  <c r="I197" i="2"/>
  <c r="H198" i="2"/>
  <c r="I198" i="2"/>
  <c r="H199" i="2"/>
  <c r="I199" i="2"/>
  <c r="H200" i="2"/>
  <c r="I200" i="2"/>
  <c r="H201" i="2"/>
  <c r="I201" i="2"/>
  <c r="H202" i="2"/>
  <c r="I202" i="2"/>
  <c r="H203" i="2"/>
  <c r="I203" i="2"/>
  <c r="H204" i="2"/>
  <c r="I204" i="2"/>
  <c r="H205" i="2"/>
  <c r="I205" i="2"/>
  <c r="H206" i="2"/>
  <c r="I206" i="2"/>
  <c r="H207" i="2"/>
  <c r="I207" i="2"/>
  <c r="H208" i="2"/>
  <c r="I208" i="2"/>
  <c r="H209" i="2"/>
  <c r="I209" i="2"/>
  <c r="H210" i="2"/>
  <c r="I210" i="2"/>
  <c r="H211" i="2"/>
  <c r="I211" i="2"/>
  <c r="H212" i="2"/>
  <c r="I212" i="2"/>
  <c r="H213" i="2"/>
  <c r="I213" i="2"/>
  <c r="H214" i="2"/>
  <c r="I214" i="2"/>
  <c r="H215" i="2"/>
  <c r="I215" i="2"/>
  <c r="H216" i="2"/>
  <c r="I216" i="2"/>
  <c r="H217" i="2"/>
  <c r="I217" i="2"/>
  <c r="H218" i="2"/>
  <c r="I218" i="2"/>
  <c r="H219" i="2"/>
  <c r="I219" i="2"/>
  <c r="H220" i="2"/>
  <c r="I220" i="2"/>
  <c r="H221" i="2"/>
  <c r="I221" i="2"/>
  <c r="H222" i="2"/>
  <c r="I222" i="2"/>
  <c r="H223" i="2"/>
  <c r="I223" i="2"/>
  <c r="H224" i="2"/>
  <c r="I224" i="2"/>
  <c r="H225" i="2"/>
  <c r="I225" i="2"/>
  <c r="H226" i="2"/>
  <c r="I226" i="2"/>
  <c r="H227" i="2"/>
  <c r="I227" i="2"/>
  <c r="H228" i="2"/>
  <c r="I228" i="2"/>
  <c r="H229" i="2"/>
  <c r="I229" i="2"/>
  <c r="H230" i="2"/>
  <c r="I230" i="2"/>
  <c r="H231" i="2"/>
  <c r="I231" i="2"/>
  <c r="H232" i="2"/>
  <c r="I232" i="2"/>
  <c r="H233" i="2"/>
  <c r="I233" i="2"/>
  <c r="H234" i="2"/>
  <c r="I234" i="2"/>
  <c r="H235" i="2"/>
  <c r="I235" i="2"/>
  <c r="H236" i="2"/>
  <c r="I236" i="2"/>
  <c r="H237" i="2"/>
  <c r="I237" i="2"/>
  <c r="H238" i="2"/>
  <c r="I238" i="2"/>
  <c r="H239" i="2"/>
  <c r="I239" i="2"/>
  <c r="H240" i="2"/>
  <c r="I240" i="2"/>
  <c r="H241" i="2"/>
  <c r="I241" i="2"/>
  <c r="H242" i="2"/>
  <c r="I242" i="2"/>
  <c r="H243" i="2"/>
  <c r="I243" i="2"/>
  <c r="H244" i="2"/>
  <c r="I244" i="2"/>
  <c r="H245" i="2"/>
  <c r="I245" i="2"/>
  <c r="H246" i="2"/>
  <c r="I246" i="2"/>
  <c r="H247" i="2"/>
  <c r="I247" i="2"/>
  <c r="H248" i="2"/>
  <c r="I248" i="2"/>
  <c r="H249" i="2"/>
  <c r="I249" i="2"/>
  <c r="H250" i="2"/>
  <c r="I250" i="2"/>
  <c r="H251" i="2"/>
  <c r="I251" i="2"/>
  <c r="H252" i="2"/>
  <c r="I252" i="2"/>
  <c r="H253" i="2"/>
  <c r="I253" i="2"/>
  <c r="H254" i="2"/>
  <c r="I254" i="2"/>
  <c r="H255" i="2"/>
  <c r="I255" i="2"/>
  <c r="H256" i="2"/>
  <c r="I256" i="2"/>
  <c r="H257" i="2"/>
  <c r="I257" i="2"/>
  <c r="H258" i="2"/>
  <c r="I258" i="2"/>
  <c r="H259" i="2"/>
  <c r="I259" i="2"/>
  <c r="H260" i="2"/>
  <c r="I260" i="2"/>
  <c r="H261" i="2"/>
  <c r="I261" i="2"/>
  <c r="H262" i="2"/>
  <c r="I262" i="2"/>
  <c r="H263" i="2"/>
  <c r="I263" i="2"/>
  <c r="H264" i="2"/>
  <c r="I264" i="2"/>
  <c r="H265" i="2"/>
  <c r="I265" i="2"/>
  <c r="DA2" i="1"/>
  <c r="CZ2" i="1"/>
  <c r="CY2" i="1"/>
  <c r="CX2" i="1"/>
  <c r="CW2" i="1"/>
  <c r="CV2" i="1"/>
  <c r="CU2" i="1"/>
  <c r="CT2" i="1"/>
  <c r="CS2" i="1"/>
  <c r="CR2" i="1"/>
  <c r="CQ2" i="1"/>
  <c r="CU20" i="1"/>
  <c r="CU19" i="1"/>
  <c r="CU17" i="1"/>
  <c r="CU15" i="1"/>
  <c r="CU14" i="1"/>
  <c r="CZ15" i="1"/>
  <c r="CZ14" i="1"/>
  <c r="CX15" i="1"/>
  <c r="CX14" i="1"/>
  <c r="CV15" i="1"/>
  <c r="CV14" i="1"/>
  <c r="CS15" i="1"/>
  <c r="CS14" i="1"/>
  <c r="CQ15" i="1"/>
  <c r="CQ14" i="1"/>
  <c r="CR50" i="1" l="1"/>
  <c r="CR48" i="1"/>
  <c r="CR47" i="1"/>
  <c r="CR46" i="1"/>
  <c r="CR45" i="1"/>
  <c r="CR49" i="1"/>
  <c r="CU50" i="1"/>
  <c r="CU49" i="1"/>
  <c r="CU48" i="1"/>
  <c r="CU46" i="1"/>
  <c r="CU45" i="1"/>
  <c r="CU47" i="1"/>
  <c r="CX50" i="1"/>
  <c r="CX47" i="1"/>
  <c r="CX49" i="1"/>
  <c r="CX46" i="1"/>
  <c r="CX45" i="1"/>
  <c r="CX48" i="1"/>
  <c r="DA50" i="1"/>
  <c r="DA48" i="1"/>
  <c r="DA47" i="1"/>
  <c r="DA46" i="1"/>
  <c r="DA45" i="1"/>
  <c r="DA49" i="1"/>
  <c r="CS50" i="1"/>
  <c r="CS47" i="1"/>
  <c r="CS46" i="1"/>
  <c r="CS45" i="1"/>
  <c r="CS49" i="1"/>
  <c r="CS48" i="1"/>
  <c r="CV50" i="1"/>
  <c r="CV48" i="1"/>
  <c r="CV46" i="1"/>
  <c r="CV45" i="1"/>
  <c r="CV47" i="1"/>
  <c r="CV49" i="1"/>
  <c r="CY50" i="1"/>
  <c r="CY49" i="1"/>
  <c r="CY46" i="1"/>
  <c r="CY45" i="1"/>
  <c r="CY48" i="1"/>
  <c r="CY47" i="1"/>
  <c r="CQ50" i="1"/>
  <c r="CQ49" i="1"/>
  <c r="CQ48" i="1"/>
  <c r="CQ47" i="1"/>
  <c r="CQ46" i="1"/>
  <c r="CQ45" i="1"/>
  <c r="CT50" i="1"/>
  <c r="CT49" i="1"/>
  <c r="CT48" i="1"/>
  <c r="CT47" i="1"/>
  <c r="CT46" i="1"/>
  <c r="CT45" i="1"/>
  <c r="CW50" i="1"/>
  <c r="CW49" i="1"/>
  <c r="CW48" i="1"/>
  <c r="CW47" i="1"/>
  <c r="CW46" i="1"/>
  <c r="CW45" i="1"/>
  <c r="CZ50" i="1"/>
  <c r="CZ49" i="1"/>
  <c r="CZ48" i="1"/>
  <c r="CZ47" i="1"/>
  <c r="CZ46" i="1"/>
  <c r="CZ45" i="1"/>
  <c r="CS41" i="1"/>
  <c r="CS38" i="1"/>
  <c r="CS43" i="1"/>
  <c r="CS40" i="1"/>
  <c r="CS37" i="1"/>
  <c r="CS36" i="1"/>
  <c r="CS34" i="1"/>
  <c r="CS42" i="1"/>
  <c r="CS39" i="1"/>
  <c r="CS35" i="1"/>
  <c r="CW41" i="1"/>
  <c r="CW38" i="1"/>
  <c r="CW43" i="1"/>
  <c r="CW40" i="1"/>
  <c r="CW37" i="1"/>
  <c r="CW35" i="1"/>
  <c r="CW34" i="1"/>
  <c r="CW42" i="1"/>
  <c r="CW39" i="1"/>
  <c r="CW36" i="1"/>
  <c r="CZ41" i="1"/>
  <c r="CZ38" i="1"/>
  <c r="CZ43" i="1"/>
  <c r="CZ40" i="1"/>
  <c r="CZ37" i="1"/>
  <c r="CZ34" i="1"/>
  <c r="CZ42" i="1"/>
  <c r="CZ39" i="1"/>
  <c r="CZ36" i="1"/>
  <c r="CZ35" i="1"/>
  <c r="CQ42" i="1"/>
  <c r="CQ39" i="1"/>
  <c r="CQ43" i="1"/>
  <c r="CQ41" i="1"/>
  <c r="CQ38" i="1"/>
  <c r="CQ34" i="1"/>
  <c r="CQ36" i="1"/>
  <c r="CQ35" i="1"/>
  <c r="CQ40" i="1"/>
  <c r="CQ37" i="1"/>
  <c r="CT42" i="1"/>
  <c r="CT39" i="1"/>
  <c r="CT43" i="1"/>
  <c r="CT41" i="1"/>
  <c r="CT38" i="1"/>
  <c r="CT34" i="1"/>
  <c r="CT40" i="1"/>
  <c r="CT37" i="1"/>
  <c r="CT35" i="1"/>
  <c r="CT36" i="1"/>
  <c r="CU42" i="1"/>
  <c r="CU39" i="1"/>
  <c r="CU43" i="1"/>
  <c r="CU41" i="1"/>
  <c r="CU38" i="1"/>
  <c r="CU35" i="1"/>
  <c r="CU40" i="1"/>
  <c r="CU37" i="1"/>
  <c r="CU36" i="1"/>
  <c r="CU34" i="1"/>
  <c r="CX42" i="1"/>
  <c r="CX39" i="1"/>
  <c r="CX36" i="1"/>
  <c r="CX43" i="1"/>
  <c r="CX41" i="1"/>
  <c r="CX38" i="1"/>
  <c r="CX35" i="1"/>
  <c r="CX34" i="1"/>
  <c r="CX40" i="1"/>
  <c r="CX37" i="1"/>
  <c r="DA42" i="1"/>
  <c r="DA39" i="1"/>
  <c r="DA36" i="1"/>
  <c r="DA43" i="1"/>
  <c r="DA41" i="1"/>
  <c r="DA38" i="1"/>
  <c r="DA35" i="1"/>
  <c r="DA34" i="1"/>
  <c r="DA40" i="1"/>
  <c r="DA37" i="1"/>
  <c r="CR43" i="1"/>
  <c r="CR40" i="1"/>
  <c r="CR37" i="1"/>
  <c r="CR42" i="1"/>
  <c r="CR39" i="1"/>
  <c r="CR36" i="1"/>
  <c r="CR35" i="1"/>
  <c r="CR41" i="1"/>
  <c r="CR38" i="1"/>
  <c r="CR34" i="1"/>
  <c r="CV43" i="1"/>
  <c r="CV40" i="1"/>
  <c r="CV37" i="1"/>
  <c r="CV42" i="1"/>
  <c r="CV39" i="1"/>
  <c r="CV36" i="1"/>
  <c r="CV41" i="1"/>
  <c r="CV38" i="1"/>
  <c r="CV35" i="1"/>
  <c r="CV34" i="1"/>
  <c r="CY43" i="1"/>
  <c r="CY40" i="1"/>
  <c r="CY37" i="1"/>
  <c r="CY42" i="1"/>
  <c r="CY39" i="1"/>
  <c r="CY36" i="1"/>
  <c r="CY41" i="1"/>
  <c r="CY38" i="1"/>
  <c r="CY35" i="1"/>
  <c r="CY34" i="1"/>
  <c r="F100" i="7"/>
  <c r="H100" i="7" s="1"/>
  <c r="F98" i="7"/>
  <c r="H98" i="7" s="1"/>
  <c r="F96" i="7"/>
  <c r="H96" i="7" s="1"/>
  <c r="F99" i="7"/>
  <c r="H99" i="7" s="1"/>
  <c r="F95" i="7"/>
  <c r="H95" i="7" s="1"/>
  <c r="F93" i="7"/>
  <c r="H93" i="7" s="1"/>
  <c r="F91" i="7"/>
  <c r="H91" i="7" s="1"/>
  <c r="F89" i="7"/>
  <c r="H89" i="7" s="1"/>
  <c r="F87" i="7"/>
  <c r="H87" i="7" s="1"/>
  <c r="F85" i="7"/>
  <c r="H85" i="7" s="1"/>
  <c r="F83" i="7"/>
  <c r="H83" i="7" s="1"/>
  <c r="F81" i="7"/>
  <c r="H81" i="7" s="1"/>
  <c r="F79" i="7"/>
  <c r="H79" i="7" s="1"/>
  <c r="F77" i="7"/>
  <c r="H77" i="7" s="1"/>
  <c r="F75" i="7"/>
  <c r="H75" i="7" s="1"/>
  <c r="F73" i="7"/>
  <c r="H73" i="7" s="1"/>
  <c r="F71" i="7"/>
  <c r="H71" i="7" s="1"/>
  <c r="F69" i="7"/>
  <c r="H69" i="7" s="1"/>
  <c r="F67" i="7"/>
  <c r="H67" i="7" s="1"/>
  <c r="F65" i="7"/>
  <c r="H65" i="7" s="1"/>
  <c r="F63" i="7"/>
  <c r="H63" i="7" s="1"/>
  <c r="F61" i="7"/>
  <c r="H61" i="7" s="1"/>
  <c r="F59" i="7"/>
  <c r="H59" i="7" s="1"/>
  <c r="F57" i="7"/>
  <c r="H57" i="7" s="1"/>
  <c r="F55" i="7"/>
  <c r="H55" i="7" s="1"/>
  <c r="F53" i="7"/>
  <c r="H53" i="7" s="1"/>
  <c r="F51" i="7"/>
  <c r="H51" i="7" s="1"/>
  <c r="F49" i="7"/>
  <c r="H49" i="7" s="1"/>
  <c r="F47" i="7"/>
  <c r="H47" i="7" s="1"/>
  <c r="F45" i="7"/>
  <c r="H45" i="7" s="1"/>
  <c r="F43" i="7"/>
  <c r="H43" i="7" s="1"/>
  <c r="F41" i="7"/>
  <c r="H41" i="7" s="1"/>
  <c r="F39" i="7"/>
  <c r="H39" i="7" s="1"/>
  <c r="F37" i="7"/>
  <c r="H37" i="7" s="1"/>
  <c r="F35" i="7"/>
  <c r="H35" i="7" s="1"/>
  <c r="F33" i="7"/>
  <c r="H33" i="7" s="1"/>
  <c r="F31" i="7"/>
  <c r="H31" i="7" s="1"/>
  <c r="F29" i="7"/>
  <c r="H29" i="7" s="1"/>
  <c r="F27" i="7"/>
  <c r="H27" i="7" s="1"/>
  <c r="F25" i="7"/>
  <c r="H25" i="7" s="1"/>
  <c r="F23" i="7"/>
  <c r="H23" i="7" s="1"/>
  <c r="F21" i="7"/>
  <c r="H21" i="7" s="1"/>
  <c r="F19" i="7"/>
  <c r="H19" i="7" s="1"/>
  <c r="F17" i="7"/>
  <c r="H17" i="7" s="1"/>
  <c r="F15" i="7"/>
  <c r="H15" i="7" s="1"/>
  <c r="F13" i="7"/>
  <c r="H13" i="7" s="1"/>
  <c r="F11" i="7"/>
  <c r="H11" i="7" s="1"/>
  <c r="F9" i="7"/>
  <c r="H9" i="7" s="1"/>
  <c r="F7" i="7"/>
  <c r="F5" i="7"/>
  <c r="H5" i="7" s="1"/>
  <c r="F3" i="7"/>
  <c r="H3" i="7" s="1"/>
  <c r="F101" i="7"/>
  <c r="H101" i="7" s="1"/>
  <c r="F97" i="7"/>
  <c r="H97" i="7" s="1"/>
  <c r="F94" i="7"/>
  <c r="H94" i="7" s="1"/>
  <c r="F92" i="7"/>
  <c r="H92" i="7" s="1"/>
  <c r="F90" i="7"/>
  <c r="H90" i="7" s="1"/>
  <c r="F88" i="7"/>
  <c r="H88" i="7" s="1"/>
  <c r="F86" i="7"/>
  <c r="H86" i="7" s="1"/>
  <c r="F84" i="7"/>
  <c r="H84" i="7" s="1"/>
  <c r="F82" i="7"/>
  <c r="H82" i="7" s="1"/>
  <c r="F80" i="7"/>
  <c r="H80" i="7" s="1"/>
  <c r="F78" i="7"/>
  <c r="H78" i="7" s="1"/>
  <c r="F76" i="7"/>
  <c r="H76" i="7" s="1"/>
  <c r="F74" i="7"/>
  <c r="H74" i="7" s="1"/>
  <c r="F72" i="7"/>
  <c r="H72" i="7" s="1"/>
  <c r="F70" i="7"/>
  <c r="H70" i="7" s="1"/>
  <c r="F68" i="7"/>
  <c r="H68" i="7" s="1"/>
  <c r="F66" i="7"/>
  <c r="H66" i="7" s="1"/>
  <c r="F64" i="7"/>
  <c r="H64" i="7" s="1"/>
  <c r="F62" i="7"/>
  <c r="H62" i="7" s="1"/>
  <c r="F60" i="7"/>
  <c r="H60" i="7" s="1"/>
  <c r="F58" i="7"/>
  <c r="H58" i="7" s="1"/>
  <c r="F56" i="7"/>
  <c r="H56" i="7" s="1"/>
  <c r="F54" i="7"/>
  <c r="H54" i="7" s="1"/>
  <c r="F52" i="7"/>
  <c r="H52" i="7" s="1"/>
  <c r="F50" i="7"/>
  <c r="H50" i="7" s="1"/>
  <c r="F48" i="7"/>
  <c r="H48" i="7" s="1"/>
  <c r="F46" i="7"/>
  <c r="H46" i="7" s="1"/>
  <c r="F44" i="7"/>
  <c r="H44" i="7" s="1"/>
  <c r="F42" i="7"/>
  <c r="H42" i="7" s="1"/>
  <c r="F40" i="7"/>
  <c r="H40" i="7" s="1"/>
  <c r="F38" i="7"/>
  <c r="H38" i="7" s="1"/>
  <c r="F36" i="7"/>
  <c r="H36" i="7" s="1"/>
  <c r="F34" i="7"/>
  <c r="H34" i="7" s="1"/>
  <c r="F32" i="7"/>
  <c r="H32" i="7" s="1"/>
  <c r="F30" i="7"/>
  <c r="H30" i="7" s="1"/>
  <c r="F28" i="7"/>
  <c r="H28" i="7" s="1"/>
  <c r="F26" i="7"/>
  <c r="H26" i="7" s="1"/>
  <c r="F24" i="7"/>
  <c r="H24" i="7" s="1"/>
  <c r="F22" i="7"/>
  <c r="H22" i="7" s="1"/>
  <c r="F20" i="7"/>
  <c r="H20" i="7" s="1"/>
  <c r="F18" i="7"/>
  <c r="H18" i="7" s="1"/>
  <c r="F14" i="7"/>
  <c r="H14" i="7" s="1"/>
  <c r="F10" i="7"/>
  <c r="H10" i="7" s="1"/>
  <c r="F6" i="7"/>
  <c r="H6" i="7" s="1"/>
  <c r="F16" i="7"/>
  <c r="H16" i="7" s="1"/>
  <c r="F12" i="7"/>
  <c r="H12" i="7" s="1"/>
  <c r="F8" i="7"/>
  <c r="H8" i="7" s="1"/>
  <c r="F4" i="7"/>
  <c r="H4" i="7" s="1"/>
  <c r="E15" i="1"/>
  <c r="G15" i="1"/>
  <c r="I15" i="1"/>
  <c r="M15" i="1"/>
  <c r="O15" i="1"/>
  <c r="Q15" i="1"/>
  <c r="S15" i="1"/>
  <c r="U15" i="1"/>
  <c r="AA15" i="1"/>
  <c r="AE15" i="1"/>
  <c r="AI15" i="1"/>
  <c r="AK15" i="1"/>
  <c r="AM15" i="1"/>
  <c r="AO15" i="1"/>
  <c r="AQ15" i="1"/>
  <c r="AS15" i="1"/>
  <c r="AU15" i="1"/>
  <c r="BA15" i="1"/>
  <c r="BC15" i="1"/>
  <c r="BI15" i="1"/>
  <c r="BM15" i="1"/>
  <c r="BN15" i="1"/>
  <c r="BP15" i="1"/>
  <c r="BR15" i="1"/>
  <c r="BU15" i="1"/>
  <c r="BW15" i="1"/>
  <c r="CG15" i="1"/>
  <c r="CH15" i="1"/>
  <c r="CI15" i="1"/>
  <c r="CJ15" i="1"/>
  <c r="CL15" i="1"/>
  <c r="CN15" i="1"/>
  <c r="CP15" i="1"/>
  <c r="CP20" i="1"/>
  <c r="CP19" i="1"/>
  <c r="CI20" i="1"/>
  <c r="CH20" i="1"/>
  <c r="CG20" i="1"/>
  <c r="CI19" i="1"/>
  <c r="CH19" i="1"/>
  <c r="CG19" i="1"/>
  <c r="J5" i="11"/>
  <c r="J6" i="11"/>
  <c r="J7" i="11"/>
  <c r="J8" i="11"/>
  <c r="J9" i="11"/>
  <c r="J10" i="11"/>
  <c r="J11" i="11"/>
  <c r="J12" i="11"/>
  <c r="J13" i="11"/>
  <c r="J14" i="11"/>
  <c r="J15" i="11"/>
  <c r="J16" i="11"/>
  <c r="J17" i="11"/>
  <c r="J18" i="11"/>
  <c r="J19" i="11"/>
  <c r="J20" i="11"/>
  <c r="J4" i="11"/>
  <c r="H7" i="7" l="1"/>
  <c r="DK15" i="1" s="1"/>
  <c r="DK14" i="1"/>
  <c r="J22" i="11"/>
  <c r="M25" i="5"/>
  <c r="N25" i="5"/>
  <c r="BY8" i="1" l="1"/>
  <c r="ED8" i="1"/>
  <c r="BY9" i="1"/>
  <c r="ED9" i="1"/>
  <c r="A14" i="8"/>
  <c r="L460" i="3" l="1"/>
  <c r="M460" i="3" s="1"/>
  <c r="L461" i="3"/>
  <c r="M461" i="3" s="1"/>
  <c r="L462" i="3"/>
  <c r="M462" i="3" s="1"/>
  <c r="L463" i="3"/>
  <c r="M463" i="3" s="1"/>
  <c r="L464" i="3"/>
  <c r="M464" i="3" s="1"/>
  <c r="AC15" i="1" l="1"/>
  <c r="CP17" i="1" l="1"/>
  <c r="CP14" i="1"/>
  <c r="CP2" i="1"/>
  <c r="CP1" i="1"/>
  <c r="CN14" i="1"/>
  <c r="CO2" i="1"/>
  <c r="CN2" i="1"/>
  <c r="CO1" i="1"/>
  <c r="CN1" i="1"/>
  <c r="CO50" i="1" l="1"/>
  <c r="CO47" i="1"/>
  <c r="CO49" i="1"/>
  <c r="CO46" i="1"/>
  <c r="CO45" i="1"/>
  <c r="CO48" i="1"/>
  <c r="CP50" i="1"/>
  <c r="CP49" i="1"/>
  <c r="CP46" i="1"/>
  <c r="CP45" i="1"/>
  <c r="CP48" i="1"/>
  <c r="CP47" i="1"/>
  <c r="CN50" i="1"/>
  <c r="CN49" i="1"/>
  <c r="CN48" i="1"/>
  <c r="CN47" i="1"/>
  <c r="CN46" i="1"/>
  <c r="CN45" i="1"/>
  <c r="CN42" i="1"/>
  <c r="CN39" i="1"/>
  <c r="CN43" i="1"/>
  <c r="CN41" i="1"/>
  <c r="CN38" i="1"/>
  <c r="CN40" i="1"/>
  <c r="CN37" i="1"/>
  <c r="CN36" i="1"/>
  <c r="CN34" i="1"/>
  <c r="CN35" i="1"/>
  <c r="CP41" i="1"/>
  <c r="CP38" i="1"/>
  <c r="CP43" i="1"/>
  <c r="CP40" i="1"/>
  <c r="CP37" i="1"/>
  <c r="CP34" i="1"/>
  <c r="CP42" i="1"/>
  <c r="CP39" i="1"/>
  <c r="CP36" i="1"/>
  <c r="CP35" i="1"/>
  <c r="CO43" i="1"/>
  <c r="CO40" i="1"/>
  <c r="CO37" i="1"/>
  <c r="CO42" i="1"/>
  <c r="CO39" i="1"/>
  <c r="CO36" i="1"/>
  <c r="CO41" i="1"/>
  <c r="CO38" i="1"/>
  <c r="CO35" i="1"/>
  <c r="CO34" i="1"/>
  <c r="BS1" i="1"/>
  <c r="BR1" i="1"/>
  <c r="M457" i="3"/>
  <c r="M455" i="3"/>
  <c r="M453" i="3"/>
  <c r="M451" i="3"/>
  <c r="M449" i="3"/>
  <c r="M447" i="3"/>
  <c r="M445" i="3"/>
  <c r="M443" i="3"/>
  <c r="L459" i="3"/>
  <c r="M459" i="3" s="1"/>
  <c r="L458" i="3"/>
  <c r="M458" i="3" s="1"/>
  <c r="L457" i="3"/>
  <c r="L456" i="3"/>
  <c r="M456" i="3" s="1"/>
  <c r="L455" i="3"/>
  <c r="L454" i="3"/>
  <c r="M454" i="3" s="1"/>
  <c r="L453" i="3"/>
  <c r="L452" i="3"/>
  <c r="M452" i="3" s="1"/>
  <c r="L451" i="3"/>
  <c r="L450" i="3"/>
  <c r="M450" i="3" s="1"/>
  <c r="L449" i="3"/>
  <c r="L448" i="3"/>
  <c r="M448" i="3" s="1"/>
  <c r="L447" i="3"/>
  <c r="L446" i="3"/>
  <c r="M446" i="3" s="1"/>
  <c r="L445" i="3"/>
  <c r="L444" i="3"/>
  <c r="M444" i="3" s="1"/>
  <c r="L443" i="3"/>
  <c r="CI17" i="1"/>
  <c r="CH17" i="1"/>
  <c r="CG17" i="1"/>
  <c r="CI14" i="1"/>
  <c r="CH14" i="1"/>
  <c r="CG14" i="1"/>
  <c r="CL14" i="1"/>
  <c r="CJ14" i="1"/>
  <c r="CM1" i="1"/>
  <c r="CL1" i="1"/>
  <c r="CK1" i="1"/>
  <c r="CJ1" i="1"/>
  <c r="CI1" i="1"/>
  <c r="CH1" i="1"/>
  <c r="CG1" i="1"/>
  <c r="CM2" i="1"/>
  <c r="CL2" i="1"/>
  <c r="CK2" i="1"/>
  <c r="CJ2" i="1"/>
  <c r="CI2" i="1"/>
  <c r="CH2" i="1"/>
  <c r="CG2" i="1"/>
  <c r="CI50" i="1" l="1"/>
  <c r="CI48" i="1"/>
  <c r="CI47" i="1"/>
  <c r="CI46" i="1"/>
  <c r="CI45" i="1"/>
  <c r="CI49" i="1"/>
  <c r="CL50" i="1"/>
  <c r="CL49" i="1"/>
  <c r="CL48" i="1"/>
  <c r="CL46" i="1"/>
  <c r="CL45" i="1"/>
  <c r="CL47" i="1"/>
  <c r="CH50" i="1"/>
  <c r="CH49" i="1"/>
  <c r="CH48" i="1"/>
  <c r="CH47" i="1"/>
  <c r="CH46" i="1"/>
  <c r="CH45" i="1"/>
  <c r="CK50" i="1"/>
  <c r="CK49" i="1"/>
  <c r="CK48" i="1"/>
  <c r="CK47" i="1"/>
  <c r="CK46" i="1"/>
  <c r="CK45" i="1"/>
  <c r="CG50" i="1"/>
  <c r="CG49" i="1"/>
  <c r="CG46" i="1"/>
  <c r="CG45" i="1"/>
  <c r="CG48" i="1"/>
  <c r="CG47" i="1"/>
  <c r="CJ50" i="1"/>
  <c r="CJ47" i="1"/>
  <c r="CJ46" i="1"/>
  <c r="CJ45" i="1"/>
  <c r="CJ49" i="1"/>
  <c r="CJ48" i="1"/>
  <c r="CM50" i="1"/>
  <c r="CM48" i="1"/>
  <c r="CM46" i="1"/>
  <c r="CM45" i="1"/>
  <c r="CM47" i="1"/>
  <c r="CM49" i="1"/>
  <c r="CG41" i="1"/>
  <c r="CG38" i="1"/>
  <c r="CG43" i="1"/>
  <c r="CG40" i="1"/>
  <c r="CG37" i="1"/>
  <c r="CG34" i="1"/>
  <c r="CG42" i="1"/>
  <c r="CG39" i="1"/>
  <c r="CG36" i="1"/>
  <c r="CG35" i="1"/>
  <c r="CJ41" i="1"/>
  <c r="CJ38" i="1"/>
  <c r="CJ43" i="1"/>
  <c r="CJ40" i="1"/>
  <c r="CJ37" i="1"/>
  <c r="CJ36" i="1"/>
  <c r="CJ34" i="1"/>
  <c r="CJ42" i="1"/>
  <c r="CJ39" i="1"/>
  <c r="CJ35" i="1"/>
  <c r="CM41" i="1"/>
  <c r="CM38" i="1"/>
  <c r="CM43" i="1"/>
  <c r="CM40" i="1"/>
  <c r="CM37" i="1"/>
  <c r="CM42" i="1"/>
  <c r="CM39" i="1"/>
  <c r="CM36" i="1"/>
  <c r="CM34" i="1"/>
  <c r="CM35" i="1"/>
  <c r="CH42" i="1"/>
  <c r="CH39" i="1"/>
  <c r="CH43" i="1"/>
  <c r="CH41" i="1"/>
  <c r="CH38" i="1"/>
  <c r="CH34" i="1"/>
  <c r="CH36" i="1"/>
  <c r="CH35" i="1"/>
  <c r="CH40" i="1"/>
  <c r="CH37" i="1"/>
  <c r="CK42" i="1"/>
  <c r="CK39" i="1"/>
  <c r="CK43" i="1"/>
  <c r="CK41" i="1"/>
  <c r="CK38" i="1"/>
  <c r="CK34" i="1"/>
  <c r="CK40" i="1"/>
  <c r="CK37" i="1"/>
  <c r="CK35" i="1"/>
  <c r="CK36" i="1"/>
  <c r="CI43" i="1"/>
  <c r="CI40" i="1"/>
  <c r="CI37" i="1"/>
  <c r="CI42" i="1"/>
  <c r="CI39" i="1"/>
  <c r="CI36" i="1"/>
  <c r="CI35" i="1"/>
  <c r="CI41" i="1"/>
  <c r="CI38" i="1"/>
  <c r="CI34" i="1"/>
  <c r="CL43" i="1"/>
  <c r="CL40" i="1"/>
  <c r="CL37" i="1"/>
  <c r="CL42" i="1"/>
  <c r="CL39" i="1"/>
  <c r="CL36" i="1"/>
  <c r="CL35" i="1"/>
  <c r="CL41" i="1"/>
  <c r="CL38" i="1"/>
  <c r="CL34" i="1"/>
  <c r="N24" i="5"/>
  <c r="M24" i="5"/>
  <c r="N23" i="5"/>
  <c r="M23" i="5"/>
  <c r="A13" i="8"/>
  <c r="BU8" i="1" l="1"/>
  <c r="DZ8" i="1"/>
  <c r="BW8" i="1"/>
  <c r="EB8" i="1"/>
  <c r="BU9" i="1"/>
  <c r="DZ9" i="1"/>
  <c r="BW9" i="1"/>
  <c r="EB9" i="1"/>
  <c r="Y15" i="1"/>
  <c r="L442" i="3"/>
  <c r="L441" i="3"/>
  <c r="L440" i="3"/>
  <c r="L439" i="3"/>
  <c r="J442" i="3"/>
  <c r="J441" i="3"/>
  <c r="J440" i="3"/>
  <c r="J439" i="3"/>
  <c r="D442" i="3"/>
  <c r="D441" i="3"/>
  <c r="D440" i="3"/>
  <c r="D439" i="3"/>
  <c r="M439" i="3" l="1"/>
  <c r="M441" i="3"/>
  <c r="M440" i="3"/>
  <c r="M442" i="3"/>
  <c r="BY15" i="1" l="1"/>
  <c r="K15" i="1"/>
  <c r="CA15" i="1" l="1"/>
  <c r="A12" i="8"/>
  <c r="CD1" i="1" l="1"/>
  <c r="CC1" i="1"/>
  <c r="CB1" i="1"/>
  <c r="CA1" i="1"/>
  <c r="BZ1" i="1"/>
  <c r="BY1" i="1"/>
  <c r="BX1" i="1"/>
  <c r="BW1" i="1"/>
  <c r="BV1" i="1"/>
  <c r="BU1" i="1"/>
  <c r="BT1" i="1"/>
  <c r="BQ1" i="1"/>
  <c r="BP1" i="1"/>
  <c r="BO1" i="1"/>
  <c r="BN1" i="1"/>
  <c r="BM1" i="1"/>
  <c r="BL1" i="1"/>
  <c r="BK1" i="1"/>
  <c r="BJ1" i="1"/>
  <c r="BI1" i="1"/>
  <c r="BH1" i="1"/>
  <c r="BG1" i="1"/>
  <c r="BF1" i="1"/>
  <c r="BE1" i="1"/>
  <c r="BD1" i="1"/>
  <c r="BC1" i="1"/>
  <c r="BB1" i="1"/>
  <c r="BA1" i="1"/>
  <c r="AZ1" i="1"/>
  <c r="AY1" i="1"/>
  <c r="AX1" i="1"/>
  <c r="AW1" i="1"/>
  <c r="AV1" i="1"/>
  <c r="AU1" i="1"/>
  <c r="AT1" i="1"/>
  <c r="AS1" i="1"/>
  <c r="AR1" i="1"/>
  <c r="AQ1" i="1"/>
  <c r="AP1" i="1"/>
  <c r="AO1" i="1"/>
  <c r="AN1" i="1"/>
  <c r="AM1" i="1"/>
  <c r="AL1" i="1"/>
  <c r="AK1" i="1"/>
  <c r="AJ1" i="1"/>
  <c r="AI1" i="1"/>
  <c r="AH1" i="1"/>
  <c r="AG1" i="1"/>
  <c r="AF1" i="1"/>
  <c r="AE1" i="1"/>
  <c r="AD1" i="1"/>
  <c r="AC1" i="1"/>
  <c r="AB1" i="1"/>
  <c r="AA1" i="1"/>
  <c r="Z1" i="1"/>
  <c r="Y1" i="1"/>
  <c r="X1" i="1"/>
  <c r="W1" i="1"/>
  <c r="V1" i="1"/>
  <c r="U1" i="1"/>
  <c r="T1" i="1"/>
  <c r="S1" i="1"/>
  <c r="R1" i="1"/>
  <c r="Q1" i="1"/>
  <c r="P1" i="1"/>
  <c r="O1" i="1"/>
  <c r="N1" i="1"/>
  <c r="M1" i="1"/>
  <c r="L1" i="1"/>
  <c r="K1" i="1"/>
  <c r="J1" i="1"/>
  <c r="I1" i="1"/>
  <c r="H1" i="1"/>
  <c r="G1" i="1"/>
  <c r="F1" i="1"/>
  <c r="E1" i="1"/>
  <c r="D1" i="1"/>
  <c r="C1" i="1"/>
  <c r="A11" i="8" l="1"/>
  <c r="A10" i="8"/>
  <c r="A9" i="8"/>
  <c r="A8" i="8"/>
  <c r="A7" i="8"/>
  <c r="A6" i="8"/>
  <c r="A5" i="8"/>
  <c r="A4" i="8"/>
  <c r="A3" i="8"/>
  <c r="A2" i="8"/>
  <c r="D438" i="3"/>
  <c r="D437" i="3"/>
  <c r="D436" i="3"/>
  <c r="D435" i="3"/>
  <c r="D434" i="3"/>
  <c r="D433" i="3"/>
  <c r="D432" i="3"/>
  <c r="L438" i="3"/>
  <c r="M438" i="3" s="1"/>
  <c r="J438" i="3"/>
  <c r="L437" i="3"/>
  <c r="J437" i="3"/>
  <c r="L436" i="3"/>
  <c r="M436" i="3" s="1"/>
  <c r="J436" i="3"/>
  <c r="L435" i="3"/>
  <c r="J435" i="3"/>
  <c r="L434" i="3"/>
  <c r="M434" i="3" s="1"/>
  <c r="J434" i="3"/>
  <c r="L433" i="3"/>
  <c r="J433" i="3"/>
  <c r="L432" i="3"/>
  <c r="M432" i="3" s="1"/>
  <c r="J432" i="3"/>
  <c r="L431" i="3"/>
  <c r="J431" i="3"/>
  <c r="D431" i="3"/>
  <c r="EK17" i="1" l="1"/>
  <c r="EI17" i="1"/>
  <c r="EM17" i="1"/>
  <c r="EG17" i="1"/>
  <c r="EE17" i="1"/>
  <c r="EB17" i="1"/>
  <c r="DZ17" i="1"/>
  <c r="C46" i="8"/>
  <c r="C42" i="8"/>
  <c r="C31" i="8"/>
  <c r="C36" i="8"/>
  <c r="C43" i="8"/>
  <c r="C34" i="8"/>
  <c r="C47" i="8"/>
  <c r="C35" i="8"/>
  <c r="C33" i="8"/>
  <c r="C38" i="8"/>
  <c r="C41" i="8"/>
  <c r="C39" i="8"/>
  <c r="C44" i="8"/>
  <c r="C40" i="8"/>
  <c r="C37" i="8"/>
  <c r="C45" i="8"/>
  <c r="C32" i="8"/>
  <c r="DW17" i="1"/>
  <c r="DU17" i="1"/>
  <c r="DO17" i="1"/>
  <c r="DM17" i="1"/>
  <c r="DK17" i="1"/>
  <c r="DI17" i="1"/>
  <c r="CE17" i="1"/>
  <c r="C17" i="8"/>
  <c r="C20" i="8"/>
  <c r="C23" i="8"/>
  <c r="C25" i="8"/>
  <c r="C26" i="8"/>
  <c r="C28" i="8"/>
  <c r="C15" i="8"/>
  <c r="C16" i="8"/>
  <c r="C18" i="8"/>
  <c r="C19" i="8"/>
  <c r="C21" i="8"/>
  <c r="C22" i="8"/>
  <c r="C24" i="8"/>
  <c r="C27" i="8"/>
  <c r="C29" i="8"/>
  <c r="C30" i="8"/>
  <c r="CZ17" i="1"/>
  <c r="CV17" i="1"/>
  <c r="CS17" i="1"/>
  <c r="CX17" i="1"/>
  <c r="CQ17" i="1"/>
  <c r="CN17" i="1"/>
  <c r="C14" i="8"/>
  <c r="CL17" i="1"/>
  <c r="C13" i="8"/>
  <c r="CC17" i="1"/>
  <c r="M431" i="3"/>
  <c r="M433" i="3"/>
  <c r="M435" i="3"/>
  <c r="M437" i="3"/>
  <c r="C2" i="8"/>
  <c r="C3" i="8"/>
  <c r="C4" i="8"/>
  <c r="C5" i="8"/>
  <c r="C6" i="8"/>
  <c r="C7" i="8"/>
  <c r="C8" i="8"/>
  <c r="C9" i="8"/>
  <c r="C10" i="8"/>
  <c r="C11" i="8"/>
  <c r="C12" i="8"/>
  <c r="E17" i="1"/>
  <c r="I17" i="1"/>
  <c r="M17" i="1"/>
  <c r="Q17" i="1"/>
  <c r="U17" i="1"/>
  <c r="Y17" i="1"/>
  <c r="AC17" i="1"/>
  <c r="AG17" i="1"/>
  <c r="AS17" i="1"/>
  <c r="AY17" i="1"/>
  <c r="BC17" i="1"/>
  <c r="BE17" i="1"/>
  <c r="BI17" i="1"/>
  <c r="BK17" i="1"/>
  <c r="BN17" i="1"/>
  <c r="BR17" i="1"/>
  <c r="BW17" i="1"/>
  <c r="C17" i="1"/>
  <c r="G17" i="1"/>
  <c r="K17" i="1"/>
  <c r="O17" i="1"/>
  <c r="S17" i="1"/>
  <c r="W17" i="1"/>
  <c r="AA17" i="1"/>
  <c r="AE17" i="1"/>
  <c r="AI17" i="1"/>
  <c r="AW17" i="1"/>
  <c r="BG17" i="1"/>
  <c r="BM17" i="1"/>
  <c r="BU17" i="1"/>
  <c r="BY17" i="1"/>
  <c r="CA14" i="1"/>
  <c r="BM14" i="1"/>
  <c r="BY14" i="1"/>
  <c r="BW14" i="1"/>
  <c r="BU14" i="1"/>
  <c r="BR14" i="1"/>
  <c r="BP14" i="1"/>
  <c r="BN14" i="1"/>
  <c r="BI14" i="1"/>
  <c r="BC14" i="1"/>
  <c r="BA14" i="1"/>
  <c r="AU14" i="1"/>
  <c r="AS14" i="1"/>
  <c r="AQ14" i="1"/>
  <c r="AO14" i="1"/>
  <c r="AM14" i="1"/>
  <c r="AK14" i="1"/>
  <c r="AI14" i="1"/>
  <c r="AE14" i="1"/>
  <c r="AA14" i="1"/>
  <c r="U14" i="1"/>
  <c r="S14" i="1"/>
  <c r="Q14" i="1"/>
  <c r="O14" i="1"/>
  <c r="M14" i="1"/>
  <c r="I14" i="1"/>
  <c r="G14" i="1"/>
  <c r="E14" i="1"/>
  <c r="C14" i="1"/>
  <c r="G2" i="7"/>
  <c r="J430" i="3"/>
  <c r="J429" i="3"/>
  <c r="J428" i="3"/>
  <c r="J427" i="3"/>
  <c r="J426" i="3"/>
  <c r="M426" i="3" s="1"/>
  <c r="J425" i="3"/>
  <c r="J424" i="3"/>
  <c r="M424" i="3" s="1"/>
  <c r="J423" i="3"/>
  <c r="J422" i="3"/>
  <c r="M422" i="3" s="1"/>
  <c r="J421" i="3"/>
  <c r="J420" i="3"/>
  <c r="J419" i="3"/>
  <c r="J418" i="3"/>
  <c r="J417" i="3"/>
  <c r="J416" i="3"/>
  <c r="J415" i="3"/>
  <c r="J414" i="3"/>
  <c r="J413" i="3"/>
  <c r="J412" i="3"/>
  <c r="J411" i="3"/>
  <c r="J410" i="3"/>
  <c r="J409" i="3"/>
  <c r="A307" i="4" s="1"/>
  <c r="G307" i="4" s="1"/>
  <c r="H307" i="4" s="1"/>
  <c r="J408" i="3"/>
  <c r="A46" i="2" s="1"/>
  <c r="J407" i="3"/>
  <c r="J406" i="3"/>
  <c r="J405" i="3"/>
  <c r="J404" i="3"/>
  <c r="J403" i="3"/>
  <c r="J402" i="3"/>
  <c r="A244" i="2" s="1"/>
  <c r="J401" i="3"/>
  <c r="J400" i="3"/>
  <c r="A267" i="4" s="1"/>
  <c r="G267" i="4" s="1"/>
  <c r="H267" i="4" s="1"/>
  <c r="J399" i="3"/>
  <c r="J398" i="3"/>
  <c r="A265" i="4" s="1"/>
  <c r="G265" i="4" s="1"/>
  <c r="H265" i="4" s="1"/>
  <c r="J397" i="3"/>
  <c r="J396" i="3"/>
  <c r="J395" i="3"/>
  <c r="J394" i="3"/>
  <c r="A234" i="4" s="1"/>
  <c r="G234" i="4" s="1"/>
  <c r="H234" i="4" s="1"/>
  <c r="J393" i="3"/>
  <c r="J392" i="3"/>
  <c r="J391" i="3"/>
  <c r="J390" i="3"/>
  <c r="J389" i="3"/>
  <c r="J388" i="3"/>
  <c r="J387" i="3"/>
  <c r="J386" i="3"/>
  <c r="J385" i="3"/>
  <c r="J384" i="3"/>
  <c r="J383" i="3"/>
  <c r="J382" i="3"/>
  <c r="J381" i="3"/>
  <c r="J380" i="3"/>
  <c r="J379" i="3"/>
  <c r="J378" i="3"/>
  <c r="J377" i="3"/>
  <c r="J376" i="3"/>
  <c r="J375" i="3"/>
  <c r="J374" i="3"/>
  <c r="J373" i="3"/>
  <c r="J372" i="3"/>
  <c r="J371" i="3"/>
  <c r="J370" i="3"/>
  <c r="J369" i="3"/>
  <c r="J368" i="3"/>
  <c r="J367" i="3"/>
  <c r="J366" i="3"/>
  <c r="J365" i="3"/>
  <c r="J364" i="3"/>
  <c r="J363" i="3"/>
  <c r="J362" i="3"/>
  <c r="J361" i="3"/>
  <c r="J360" i="3"/>
  <c r="J359" i="3"/>
  <c r="J358" i="3"/>
  <c r="J357" i="3"/>
  <c r="J356" i="3"/>
  <c r="J355" i="3"/>
  <c r="J354" i="3"/>
  <c r="J353" i="3"/>
  <c r="J352" i="3"/>
  <c r="J351" i="3"/>
  <c r="J350" i="3"/>
  <c r="J349" i="3"/>
  <c r="J348" i="3"/>
  <c r="M348" i="3" s="1"/>
  <c r="J347" i="3"/>
  <c r="J346" i="3"/>
  <c r="M346" i="3" s="1"/>
  <c r="J345" i="3"/>
  <c r="J344" i="3"/>
  <c r="J343" i="3"/>
  <c r="J342" i="3"/>
  <c r="J341" i="3"/>
  <c r="J340" i="3"/>
  <c r="J339" i="3"/>
  <c r="J338" i="3"/>
  <c r="J337" i="3"/>
  <c r="J336" i="3"/>
  <c r="J335" i="3"/>
  <c r="J334" i="3"/>
  <c r="J333" i="3"/>
  <c r="J332" i="3"/>
  <c r="J331" i="3"/>
  <c r="J330" i="3"/>
  <c r="J329" i="3"/>
  <c r="J328" i="3"/>
  <c r="J327" i="3"/>
  <c r="J326" i="3"/>
  <c r="J325" i="3"/>
  <c r="J324" i="3"/>
  <c r="J323" i="3"/>
  <c r="J322" i="3"/>
  <c r="J321" i="3"/>
  <c r="J320" i="3"/>
  <c r="J319" i="3"/>
  <c r="J318" i="3"/>
  <c r="J317" i="3"/>
  <c r="J316" i="3"/>
  <c r="J315" i="3"/>
  <c r="J314" i="3"/>
  <c r="J313" i="3"/>
  <c r="J312" i="3"/>
  <c r="J311" i="3"/>
  <c r="A180" i="4" s="1"/>
  <c r="G180" i="4" s="1"/>
  <c r="H180" i="4" s="1"/>
  <c r="J310" i="3"/>
  <c r="J309" i="3"/>
  <c r="J308" i="3"/>
  <c r="J307" i="3"/>
  <c r="J306" i="3"/>
  <c r="J305" i="3"/>
  <c r="J304" i="3"/>
  <c r="J303" i="3"/>
  <c r="J302" i="3"/>
  <c r="J301" i="3"/>
  <c r="J300" i="3"/>
  <c r="J299" i="3"/>
  <c r="J298" i="3"/>
  <c r="J297" i="3"/>
  <c r="J296" i="3"/>
  <c r="J295" i="3"/>
  <c r="J294" i="3"/>
  <c r="J293" i="3"/>
  <c r="J292" i="3"/>
  <c r="J291" i="3"/>
  <c r="J290" i="3"/>
  <c r="J289" i="3"/>
  <c r="J288" i="3"/>
  <c r="J287" i="3"/>
  <c r="J286" i="3"/>
  <c r="J285" i="3"/>
  <c r="J284" i="3"/>
  <c r="J283" i="3"/>
  <c r="J282" i="3"/>
  <c r="J281" i="3"/>
  <c r="J280" i="3"/>
  <c r="J279" i="3"/>
  <c r="J278" i="3"/>
  <c r="J277" i="3"/>
  <c r="J276" i="3"/>
  <c r="J275" i="3"/>
  <c r="M275" i="3" s="1"/>
  <c r="J274" i="3"/>
  <c r="J273" i="3"/>
  <c r="J272" i="3"/>
  <c r="J271" i="3"/>
  <c r="J270" i="3"/>
  <c r="J269" i="3"/>
  <c r="J268" i="3"/>
  <c r="J267" i="3"/>
  <c r="J266" i="3"/>
  <c r="J265" i="3"/>
  <c r="J264" i="3"/>
  <c r="J263" i="3"/>
  <c r="J262" i="3"/>
  <c r="J261" i="3"/>
  <c r="J260" i="3"/>
  <c r="J259" i="3"/>
  <c r="J258" i="3"/>
  <c r="J257" i="3"/>
  <c r="J256" i="3"/>
  <c r="J255" i="3"/>
  <c r="J254" i="3"/>
  <c r="J253" i="3"/>
  <c r="J252" i="3"/>
  <c r="J251" i="3"/>
  <c r="J250" i="3"/>
  <c r="J249" i="3"/>
  <c r="A84" i="4" s="1"/>
  <c r="G84" i="4" s="1"/>
  <c r="H84" i="4" s="1"/>
  <c r="J248" i="3"/>
  <c r="J247" i="3"/>
  <c r="J246" i="3"/>
  <c r="J245" i="3"/>
  <c r="J244" i="3"/>
  <c r="J243" i="3"/>
  <c r="J242" i="3"/>
  <c r="J241" i="3"/>
  <c r="J240" i="3"/>
  <c r="J239" i="3"/>
  <c r="J238" i="3"/>
  <c r="J237" i="3"/>
  <c r="J236" i="3"/>
  <c r="J235" i="3"/>
  <c r="J234" i="3"/>
  <c r="J233" i="3"/>
  <c r="J232" i="3"/>
  <c r="J231" i="3"/>
  <c r="J230" i="3"/>
  <c r="J229" i="3"/>
  <c r="J228" i="3"/>
  <c r="J227" i="3"/>
  <c r="J226" i="3"/>
  <c r="J225" i="3"/>
  <c r="J224" i="3"/>
  <c r="J223" i="3"/>
  <c r="J222" i="3"/>
  <c r="J221" i="3"/>
  <c r="J220" i="3"/>
  <c r="J219" i="3"/>
  <c r="J218" i="3"/>
  <c r="J217" i="3"/>
  <c r="J216" i="3"/>
  <c r="J215" i="3"/>
  <c r="J214" i="3"/>
  <c r="J213" i="3"/>
  <c r="J212" i="3"/>
  <c r="J211" i="3"/>
  <c r="J210" i="3"/>
  <c r="J209" i="3"/>
  <c r="J208" i="3"/>
  <c r="J207" i="3"/>
  <c r="J206" i="3"/>
  <c r="J205" i="3"/>
  <c r="J204" i="3"/>
  <c r="J203" i="3"/>
  <c r="J202" i="3"/>
  <c r="J201" i="3"/>
  <c r="J200" i="3"/>
  <c r="J199" i="3"/>
  <c r="J198" i="3"/>
  <c r="J197" i="3"/>
  <c r="J196" i="3"/>
  <c r="J195" i="3"/>
  <c r="J194" i="3"/>
  <c r="J193" i="3"/>
  <c r="J192" i="3"/>
  <c r="J191" i="3"/>
  <c r="J190" i="3"/>
  <c r="J189" i="3"/>
  <c r="J188" i="3"/>
  <c r="J187" i="3"/>
  <c r="J186" i="3"/>
  <c r="J185" i="3"/>
  <c r="J184" i="3"/>
  <c r="J183" i="3"/>
  <c r="J182" i="3"/>
  <c r="J181" i="3"/>
  <c r="J180" i="3"/>
  <c r="J179" i="3"/>
  <c r="J178" i="3"/>
  <c r="J177" i="3"/>
  <c r="A286" i="4" s="1"/>
  <c r="G286" i="4" s="1"/>
  <c r="H286" i="4" s="1"/>
  <c r="J176" i="3"/>
  <c r="J175" i="3"/>
  <c r="J174" i="3"/>
  <c r="J173" i="3"/>
  <c r="J172" i="3"/>
  <c r="J171" i="3"/>
  <c r="J170" i="3"/>
  <c r="J169" i="3"/>
  <c r="J168" i="3"/>
  <c r="J167" i="3"/>
  <c r="J166" i="3"/>
  <c r="J165" i="3"/>
  <c r="J164" i="3"/>
  <c r="J163" i="3"/>
  <c r="J162" i="3"/>
  <c r="J161" i="3"/>
  <c r="J160" i="3"/>
  <c r="J159" i="3"/>
  <c r="J158" i="3"/>
  <c r="J157" i="3"/>
  <c r="J156" i="3"/>
  <c r="J155" i="3"/>
  <c r="J154" i="3"/>
  <c r="J153" i="3"/>
  <c r="J152" i="3"/>
  <c r="J151" i="3"/>
  <c r="J150" i="3"/>
  <c r="J149" i="3"/>
  <c r="J148" i="3"/>
  <c r="J147" i="3"/>
  <c r="J146" i="3"/>
  <c r="J145" i="3"/>
  <c r="J144" i="3"/>
  <c r="J143" i="3"/>
  <c r="J142" i="3"/>
  <c r="J141" i="3"/>
  <c r="J140" i="3"/>
  <c r="J139" i="3"/>
  <c r="J138" i="3"/>
  <c r="J137" i="3"/>
  <c r="J136" i="3"/>
  <c r="J135" i="3"/>
  <c r="J134" i="3"/>
  <c r="J133" i="3"/>
  <c r="J132" i="3"/>
  <c r="J131" i="3"/>
  <c r="J130" i="3"/>
  <c r="J129" i="3"/>
  <c r="A388" i="4" s="1"/>
  <c r="G388" i="4" s="1"/>
  <c r="H388" i="4" s="1"/>
  <c r="J128" i="3"/>
  <c r="J127" i="3"/>
  <c r="J126" i="3"/>
  <c r="J125" i="3"/>
  <c r="J124" i="3"/>
  <c r="M124" i="3" s="1"/>
  <c r="J123" i="3"/>
  <c r="J122" i="3"/>
  <c r="M122" i="3" s="1"/>
  <c r="J121" i="3"/>
  <c r="J120" i="3"/>
  <c r="A381" i="4" s="1"/>
  <c r="G381" i="4" s="1"/>
  <c r="H381" i="4" s="1"/>
  <c r="J119" i="3"/>
  <c r="J118" i="3"/>
  <c r="J117" i="3"/>
  <c r="J116" i="3"/>
  <c r="A276" i="4" s="1"/>
  <c r="G276" i="4" s="1"/>
  <c r="H276" i="4" s="1"/>
  <c r="J115" i="3"/>
  <c r="J114" i="3"/>
  <c r="J113" i="3"/>
  <c r="J112" i="3"/>
  <c r="J111" i="3"/>
  <c r="J110" i="3"/>
  <c r="J109" i="3"/>
  <c r="J108" i="3"/>
  <c r="J107" i="3"/>
  <c r="J106" i="3"/>
  <c r="J105" i="3"/>
  <c r="J104" i="3"/>
  <c r="J103" i="3"/>
  <c r="J102" i="3"/>
  <c r="A56" i="4" s="1"/>
  <c r="G56" i="4" s="1"/>
  <c r="H56" i="4" s="1"/>
  <c r="J101" i="3"/>
  <c r="J100" i="3"/>
  <c r="J99" i="3"/>
  <c r="J98" i="3"/>
  <c r="J97" i="3"/>
  <c r="J96" i="3"/>
  <c r="A364" i="4" s="1"/>
  <c r="G364" i="4" s="1"/>
  <c r="H364" i="4" s="1"/>
  <c r="J95" i="3"/>
  <c r="J94" i="3"/>
  <c r="J93" i="3"/>
  <c r="J92" i="3"/>
  <c r="J91" i="3"/>
  <c r="J90" i="3"/>
  <c r="J89" i="3"/>
  <c r="J88" i="3"/>
  <c r="J87" i="3"/>
  <c r="J86" i="3"/>
  <c r="A346" i="4" s="1"/>
  <c r="G346" i="4" s="1"/>
  <c r="H346" i="4" s="1"/>
  <c r="J85" i="3"/>
  <c r="J84" i="3"/>
  <c r="A345" i="4" s="1"/>
  <c r="G345" i="4" s="1"/>
  <c r="H345" i="4" s="1"/>
  <c r="J83" i="3"/>
  <c r="J82" i="3"/>
  <c r="J81" i="3"/>
  <c r="J80" i="3"/>
  <c r="J79" i="3"/>
  <c r="J78" i="3"/>
  <c r="A333" i="4" s="1"/>
  <c r="G333" i="4" s="1"/>
  <c r="H333" i="4" s="1"/>
  <c r="J77" i="3"/>
  <c r="J76" i="3"/>
  <c r="A334" i="4" s="1"/>
  <c r="G334" i="4" s="1"/>
  <c r="H334" i="4" s="1"/>
  <c r="J75" i="3"/>
  <c r="J74" i="3"/>
  <c r="J73" i="3"/>
  <c r="J72" i="3"/>
  <c r="J71" i="3"/>
  <c r="J70" i="3"/>
  <c r="J69" i="3"/>
  <c r="J68" i="3"/>
  <c r="J67" i="3"/>
  <c r="J66" i="3"/>
  <c r="J65" i="3"/>
  <c r="J64" i="3"/>
  <c r="J63" i="3"/>
  <c r="J62" i="3"/>
  <c r="J61" i="3"/>
  <c r="J60" i="3"/>
  <c r="M60" i="3" s="1"/>
  <c r="J59" i="3"/>
  <c r="J58" i="3"/>
  <c r="M58" i="3" s="1"/>
  <c r="J57" i="3"/>
  <c r="J56" i="3"/>
  <c r="J55" i="3"/>
  <c r="J54" i="3"/>
  <c r="A262" i="2" s="1"/>
  <c r="J53" i="3"/>
  <c r="J52" i="3"/>
  <c r="J51" i="3"/>
  <c r="J50" i="3"/>
  <c r="J49" i="3"/>
  <c r="A321" i="4" s="1"/>
  <c r="G321" i="4" s="1"/>
  <c r="H321" i="4" s="1"/>
  <c r="J48" i="3"/>
  <c r="J47" i="3"/>
  <c r="J46" i="3"/>
  <c r="J45" i="3"/>
  <c r="J44" i="3"/>
  <c r="J43" i="3"/>
  <c r="J42" i="3"/>
  <c r="J41" i="3"/>
  <c r="J40" i="3"/>
  <c r="A260" i="4" s="1"/>
  <c r="G260" i="4" s="1"/>
  <c r="H260" i="4" s="1"/>
  <c r="J39" i="3"/>
  <c r="J38" i="3"/>
  <c r="A258" i="4" s="1"/>
  <c r="G258" i="4" s="1"/>
  <c r="H258" i="4" s="1"/>
  <c r="J37" i="3"/>
  <c r="J36" i="3"/>
  <c r="J35" i="3"/>
  <c r="J34" i="3"/>
  <c r="A88" i="4" s="1"/>
  <c r="G88" i="4" s="1"/>
  <c r="H88" i="4" s="1"/>
  <c r="J33" i="3"/>
  <c r="J32" i="3"/>
  <c r="J31" i="3"/>
  <c r="A19" i="2" s="1"/>
  <c r="J30" i="3"/>
  <c r="A337" i="4" s="1"/>
  <c r="G337" i="4" s="1"/>
  <c r="H337" i="4" s="1"/>
  <c r="J29" i="3"/>
  <c r="J28" i="3"/>
  <c r="J27" i="3"/>
  <c r="J26" i="3"/>
  <c r="J25" i="3"/>
  <c r="J24" i="3"/>
  <c r="J23" i="3"/>
  <c r="J22" i="3"/>
  <c r="J21" i="3"/>
  <c r="J20" i="3"/>
  <c r="A8" i="2" s="1"/>
  <c r="J19" i="3"/>
  <c r="J18" i="3"/>
  <c r="A355" i="4" s="1"/>
  <c r="G355" i="4" s="1"/>
  <c r="H355" i="4" s="1"/>
  <c r="J17" i="3"/>
  <c r="J16" i="3"/>
  <c r="J15" i="3"/>
  <c r="J14" i="3"/>
  <c r="J13" i="3"/>
  <c r="J12" i="3"/>
  <c r="J11" i="3"/>
  <c r="J10" i="3"/>
  <c r="J9" i="3"/>
  <c r="J8" i="3"/>
  <c r="J7" i="3"/>
  <c r="J6" i="3"/>
  <c r="J5" i="3"/>
  <c r="J4" i="3"/>
  <c r="J3" i="3"/>
  <c r="J2" i="3"/>
  <c r="J265" i="2"/>
  <c r="J264" i="2"/>
  <c r="J263" i="2"/>
  <c r="J262" i="2"/>
  <c r="J261" i="2"/>
  <c r="J260" i="2"/>
  <c r="J259" i="2"/>
  <c r="J258" i="2"/>
  <c r="J257" i="2"/>
  <c r="J256" i="2"/>
  <c r="J255" i="2"/>
  <c r="J254" i="2"/>
  <c r="J253" i="2"/>
  <c r="J252" i="2"/>
  <c r="J251" i="2"/>
  <c r="J250" i="2"/>
  <c r="J249" i="2"/>
  <c r="J248" i="2"/>
  <c r="J247" i="2"/>
  <c r="J246" i="2"/>
  <c r="J245" i="2"/>
  <c r="J244" i="2"/>
  <c r="J243" i="2"/>
  <c r="J242" i="2"/>
  <c r="J241" i="2"/>
  <c r="J240" i="2"/>
  <c r="J239" i="2"/>
  <c r="J238" i="2"/>
  <c r="J237" i="2"/>
  <c r="J236" i="2"/>
  <c r="J235" i="2"/>
  <c r="J234" i="2"/>
  <c r="J233" i="2"/>
  <c r="J232" i="2"/>
  <c r="J231" i="2"/>
  <c r="J230" i="2"/>
  <c r="J229" i="2"/>
  <c r="J228" i="2"/>
  <c r="J227" i="2"/>
  <c r="J226" i="2"/>
  <c r="J225" i="2"/>
  <c r="J224" i="2"/>
  <c r="J223" i="2"/>
  <c r="J222" i="2"/>
  <c r="J221" i="2"/>
  <c r="J220" i="2"/>
  <c r="J219" i="2"/>
  <c r="J218" i="2"/>
  <c r="J217" i="2"/>
  <c r="J216" i="2"/>
  <c r="J215" i="2"/>
  <c r="J214" i="2"/>
  <c r="J213" i="2"/>
  <c r="J212" i="2"/>
  <c r="J211" i="2"/>
  <c r="J210" i="2"/>
  <c r="J209" i="2"/>
  <c r="J208" i="2"/>
  <c r="J207" i="2"/>
  <c r="J206" i="2"/>
  <c r="J205" i="2"/>
  <c r="J204" i="2"/>
  <c r="J203" i="2"/>
  <c r="J202" i="2"/>
  <c r="J201" i="2"/>
  <c r="J200" i="2"/>
  <c r="J199" i="2"/>
  <c r="J198" i="2"/>
  <c r="J197" i="2"/>
  <c r="J196" i="2"/>
  <c r="J195" i="2"/>
  <c r="J194" i="2"/>
  <c r="J193" i="2"/>
  <c r="J192" i="2"/>
  <c r="J191" i="2"/>
  <c r="J190" i="2"/>
  <c r="J189" i="2"/>
  <c r="J188" i="2"/>
  <c r="J187" i="2"/>
  <c r="J186" i="2"/>
  <c r="J185" i="2"/>
  <c r="J184" i="2"/>
  <c r="J183" i="2"/>
  <c r="J182" i="2"/>
  <c r="J181" i="2"/>
  <c r="J180" i="2"/>
  <c r="J179" i="2"/>
  <c r="J178" i="2"/>
  <c r="J177" i="2"/>
  <c r="J176" i="2"/>
  <c r="J175" i="2"/>
  <c r="J174" i="2"/>
  <c r="J173" i="2"/>
  <c r="J172" i="2"/>
  <c r="J171" i="2"/>
  <c r="J170" i="2"/>
  <c r="J169" i="2"/>
  <c r="J168" i="2"/>
  <c r="J167" i="2"/>
  <c r="J166" i="2"/>
  <c r="J165" i="2"/>
  <c r="J164" i="2"/>
  <c r="J163" i="2"/>
  <c r="J162" i="2"/>
  <c r="J161" i="2"/>
  <c r="J160" i="2"/>
  <c r="J159" i="2"/>
  <c r="J158" i="2"/>
  <c r="J157" i="2"/>
  <c r="J156" i="2"/>
  <c r="J155" i="2"/>
  <c r="J154" i="2"/>
  <c r="J153" i="2"/>
  <c r="J152" i="2"/>
  <c r="J151" i="2"/>
  <c r="J150" i="2"/>
  <c r="J149" i="2"/>
  <c r="J148" i="2"/>
  <c r="J147" i="2"/>
  <c r="J146" i="2"/>
  <c r="J145" i="2"/>
  <c r="J144" i="2"/>
  <c r="J143" i="2"/>
  <c r="J142" i="2"/>
  <c r="J141" i="2"/>
  <c r="J140" i="2"/>
  <c r="J139" i="2"/>
  <c r="J138" i="2"/>
  <c r="J137" i="2"/>
  <c r="J136" i="2"/>
  <c r="J135" i="2"/>
  <c r="J134" i="2"/>
  <c r="J133" i="2"/>
  <c r="J132" i="2"/>
  <c r="J131" i="2"/>
  <c r="J130" i="2"/>
  <c r="J129" i="2"/>
  <c r="J128" i="2"/>
  <c r="J127" i="2"/>
  <c r="J126" i="2"/>
  <c r="J125" i="2"/>
  <c r="J124" i="2"/>
  <c r="J123" i="2"/>
  <c r="J122" i="2"/>
  <c r="J121" i="2"/>
  <c r="J120" i="2"/>
  <c r="J119" i="2"/>
  <c r="J118" i="2"/>
  <c r="J117" i="2"/>
  <c r="J116" i="2"/>
  <c r="J115" i="2"/>
  <c r="J114" i="2"/>
  <c r="J113" i="2"/>
  <c r="J112" i="2"/>
  <c r="J111" i="2"/>
  <c r="J110" i="2"/>
  <c r="J109" i="2"/>
  <c r="J108" i="2"/>
  <c r="J107" i="2"/>
  <c r="J106" i="2"/>
  <c r="J105" i="2"/>
  <c r="J104" i="2"/>
  <c r="J103" i="2"/>
  <c r="J102" i="2"/>
  <c r="J101" i="2"/>
  <c r="J100" i="2"/>
  <c r="J99" i="2"/>
  <c r="J98" i="2"/>
  <c r="J97" i="2"/>
  <c r="J96" i="2"/>
  <c r="J95" i="2"/>
  <c r="J94" i="2"/>
  <c r="J93" i="2"/>
  <c r="J92" i="2"/>
  <c r="J91" i="2"/>
  <c r="J90" i="2"/>
  <c r="J89" i="2"/>
  <c r="J88" i="2"/>
  <c r="J87" i="2"/>
  <c r="J86" i="2"/>
  <c r="J85" i="2"/>
  <c r="J84" i="2"/>
  <c r="J83" i="2"/>
  <c r="J82" i="2"/>
  <c r="J81" i="2"/>
  <c r="J80" i="2"/>
  <c r="J79" i="2"/>
  <c r="J78" i="2"/>
  <c r="J77" i="2"/>
  <c r="J76" i="2"/>
  <c r="J75" i="2"/>
  <c r="J74" i="2"/>
  <c r="J73" i="2"/>
  <c r="J72" i="2"/>
  <c r="J71" i="2"/>
  <c r="J70" i="2"/>
  <c r="J69" i="2"/>
  <c r="J68" i="2"/>
  <c r="J67" i="2"/>
  <c r="J66" i="2"/>
  <c r="J65" i="2"/>
  <c r="J64" i="2"/>
  <c r="J63" i="2"/>
  <c r="J62" i="2"/>
  <c r="J61" i="2"/>
  <c r="J60" i="2"/>
  <c r="J59" i="2"/>
  <c r="J58" i="2"/>
  <c r="J57" i="2"/>
  <c r="J56" i="2"/>
  <c r="J55" i="2"/>
  <c r="J54" i="2"/>
  <c r="J53" i="2"/>
  <c r="J52" i="2"/>
  <c r="J51" i="2"/>
  <c r="J50" i="2"/>
  <c r="J49" i="2"/>
  <c r="J48" i="2"/>
  <c r="J47" i="2"/>
  <c r="J46" i="2"/>
  <c r="J45" i="2"/>
  <c r="J44" i="2"/>
  <c r="J43" i="2"/>
  <c r="J42" i="2"/>
  <c r="J41" i="2"/>
  <c r="J40" i="2"/>
  <c r="J39" i="2"/>
  <c r="J38" i="2"/>
  <c r="J37" i="2"/>
  <c r="J36" i="2"/>
  <c r="J35" i="2"/>
  <c r="J34" i="2"/>
  <c r="J33" i="2"/>
  <c r="J32" i="2"/>
  <c r="J31" i="2"/>
  <c r="J30" i="2"/>
  <c r="J29" i="2"/>
  <c r="J28" i="2"/>
  <c r="J27" i="2"/>
  <c r="J26" i="2"/>
  <c r="J25" i="2"/>
  <c r="J24" i="2"/>
  <c r="J23" i="2"/>
  <c r="J22" i="2"/>
  <c r="J21" i="2"/>
  <c r="J20" i="2"/>
  <c r="J19" i="2"/>
  <c r="J18" i="2"/>
  <c r="J17" i="2"/>
  <c r="J16" i="2"/>
  <c r="J15" i="2"/>
  <c r="J14" i="2"/>
  <c r="J13" i="2"/>
  <c r="J12" i="2"/>
  <c r="J11" i="2"/>
  <c r="J10" i="2"/>
  <c r="J9" i="2"/>
  <c r="J8" i="2"/>
  <c r="J7" i="2"/>
  <c r="J6" i="2"/>
  <c r="J5" i="2"/>
  <c r="J4" i="2"/>
  <c r="J3" i="2"/>
  <c r="J2" i="2"/>
  <c r="L151" i="3"/>
  <c r="L150" i="3"/>
  <c r="M150" i="3" s="1"/>
  <c r="L149" i="3"/>
  <c r="L148" i="3"/>
  <c r="M148" i="3" s="1"/>
  <c r="L147" i="3"/>
  <c r="L146" i="3"/>
  <c r="M146" i="3" s="1"/>
  <c r="L145" i="3"/>
  <c r="L144" i="3"/>
  <c r="L143" i="3"/>
  <c r="L142" i="3"/>
  <c r="L141" i="3"/>
  <c r="L140" i="3"/>
  <c r="M140" i="3" s="1"/>
  <c r="L139" i="3"/>
  <c r="M139" i="3" s="1"/>
  <c r="L138" i="3"/>
  <c r="M138" i="3" s="1"/>
  <c r="L137" i="3"/>
  <c r="L136" i="3"/>
  <c r="M136" i="3" s="1"/>
  <c r="L135" i="3"/>
  <c r="M135" i="3" s="1"/>
  <c r="L134" i="3"/>
  <c r="M134" i="3" s="1"/>
  <c r="L133" i="3"/>
  <c r="L132" i="3"/>
  <c r="M132" i="3" s="1"/>
  <c r="L131" i="3"/>
  <c r="M131" i="3" s="1"/>
  <c r="L130" i="3"/>
  <c r="M130" i="3" s="1"/>
  <c r="L129" i="3"/>
  <c r="L128" i="3"/>
  <c r="L127" i="3"/>
  <c r="M127" i="3" s="1"/>
  <c r="L126" i="3"/>
  <c r="L125" i="3"/>
  <c r="L124" i="3"/>
  <c r="L123" i="3"/>
  <c r="M123" i="3"/>
  <c r="L122" i="3"/>
  <c r="L121" i="3"/>
  <c r="L120" i="3"/>
  <c r="L119" i="3"/>
  <c r="L118" i="3"/>
  <c r="L117" i="3"/>
  <c r="L116" i="3"/>
  <c r="L115" i="3"/>
  <c r="M115" i="3" s="1"/>
  <c r="L114" i="3"/>
  <c r="L113" i="3"/>
  <c r="L112" i="3"/>
  <c r="L111" i="3"/>
  <c r="M111" i="3" s="1"/>
  <c r="L110" i="3"/>
  <c r="L109" i="3"/>
  <c r="M109" i="3" s="1"/>
  <c r="L108" i="3"/>
  <c r="L107" i="3"/>
  <c r="M107" i="3" s="1"/>
  <c r="L106" i="3"/>
  <c r="L105" i="3"/>
  <c r="L104" i="3"/>
  <c r="L103" i="3"/>
  <c r="L102" i="3"/>
  <c r="L101" i="3"/>
  <c r="L100" i="3"/>
  <c r="L99" i="3"/>
  <c r="M99" i="3" s="1"/>
  <c r="L98" i="3"/>
  <c r="L97" i="3"/>
  <c r="L96" i="3"/>
  <c r="L95" i="3"/>
  <c r="M95" i="3" s="1"/>
  <c r="L94" i="3"/>
  <c r="L93" i="3"/>
  <c r="L92" i="3"/>
  <c r="M92" i="3"/>
  <c r="L91" i="3"/>
  <c r="M91" i="3"/>
  <c r="L90" i="3"/>
  <c r="M90" i="3"/>
  <c r="L89" i="3"/>
  <c r="L88" i="3"/>
  <c r="M88" i="3" s="1"/>
  <c r="L87" i="3"/>
  <c r="L86" i="3"/>
  <c r="M86" i="3" s="1"/>
  <c r="L85" i="3"/>
  <c r="L84" i="3"/>
  <c r="M84" i="3" s="1"/>
  <c r="L83" i="3"/>
  <c r="M83" i="3" s="1"/>
  <c r="L82" i="3"/>
  <c r="M82" i="3" s="1"/>
  <c r="L81" i="3"/>
  <c r="L80" i="3"/>
  <c r="M80" i="3" s="1"/>
  <c r="L79" i="3"/>
  <c r="M79" i="3" s="1"/>
  <c r="L78" i="3"/>
  <c r="M78" i="3" s="1"/>
  <c r="L77" i="3"/>
  <c r="L76" i="3"/>
  <c r="M76" i="3" s="1"/>
  <c r="L75" i="3"/>
  <c r="M75" i="3" s="1"/>
  <c r="L74" i="3"/>
  <c r="M74" i="3" s="1"/>
  <c r="L73" i="3"/>
  <c r="L72" i="3"/>
  <c r="L71" i="3"/>
  <c r="L70" i="3"/>
  <c r="L69" i="3"/>
  <c r="L68" i="3"/>
  <c r="L67" i="3"/>
  <c r="M67" i="3" s="1"/>
  <c r="L66" i="3"/>
  <c r="L65" i="3"/>
  <c r="L64" i="3"/>
  <c r="L63" i="3"/>
  <c r="M63" i="3" s="1"/>
  <c r="L62" i="3"/>
  <c r="L61" i="3"/>
  <c r="M61" i="3" s="1"/>
  <c r="L60" i="3"/>
  <c r="L59" i="3"/>
  <c r="M59" i="3"/>
  <c r="L58" i="3"/>
  <c r="L57" i="3"/>
  <c r="L56" i="3"/>
  <c r="L55" i="3"/>
  <c r="L54" i="3"/>
  <c r="L53" i="3"/>
  <c r="L52" i="3"/>
  <c r="L51" i="3"/>
  <c r="M51" i="3" s="1"/>
  <c r="L50" i="3"/>
  <c r="L49" i="3"/>
  <c r="L48" i="3"/>
  <c r="L47" i="3"/>
  <c r="M47" i="3" s="1"/>
  <c r="L46" i="3"/>
  <c r="L45" i="3"/>
  <c r="L44" i="3"/>
  <c r="L43" i="3"/>
  <c r="M43" i="3" s="1"/>
  <c r="L42" i="3"/>
  <c r="L41" i="3"/>
  <c r="L40" i="3"/>
  <c r="L39" i="3"/>
  <c r="M39" i="3" s="1"/>
  <c r="L38" i="3"/>
  <c r="L37" i="3"/>
  <c r="L36" i="3"/>
  <c r="L35" i="3"/>
  <c r="M35" i="3" s="1"/>
  <c r="L34" i="3"/>
  <c r="L33" i="3"/>
  <c r="M33" i="3" s="1"/>
  <c r="L32" i="3"/>
  <c r="L31" i="3"/>
  <c r="M31" i="3" s="1"/>
  <c r="L30" i="3"/>
  <c r="L29" i="3"/>
  <c r="L28" i="3"/>
  <c r="M28" i="3"/>
  <c r="L27" i="3"/>
  <c r="M27" i="3"/>
  <c r="L26" i="3"/>
  <c r="M26" i="3"/>
  <c r="L25" i="3"/>
  <c r="L24" i="3"/>
  <c r="M24" i="3" s="1"/>
  <c r="L23" i="3"/>
  <c r="M23" i="3" s="1"/>
  <c r="L22" i="3"/>
  <c r="M22" i="3" s="1"/>
  <c r="L21" i="3"/>
  <c r="L20" i="3"/>
  <c r="M20" i="3" s="1"/>
  <c r="L19" i="3"/>
  <c r="M19" i="3" s="1"/>
  <c r="L18" i="3"/>
  <c r="M18" i="3" s="1"/>
  <c r="L17" i="3"/>
  <c r="L16" i="3"/>
  <c r="L15" i="3"/>
  <c r="M15" i="3" s="1"/>
  <c r="L14" i="3"/>
  <c r="L13" i="3"/>
  <c r="M13" i="3" s="1"/>
  <c r="L12" i="3"/>
  <c r="M12" i="3" s="1"/>
  <c r="L11" i="3"/>
  <c r="M11" i="3" s="1"/>
  <c r="L10" i="3"/>
  <c r="M10" i="3" s="1"/>
  <c r="L9" i="3"/>
  <c r="L8" i="3"/>
  <c r="L7" i="3"/>
  <c r="M7" i="3" s="1"/>
  <c r="L6" i="3"/>
  <c r="L5" i="3"/>
  <c r="M5" i="3" s="1"/>
  <c r="L4" i="3"/>
  <c r="L3" i="3"/>
  <c r="M3" i="3" s="1"/>
  <c r="L2" i="3"/>
  <c r="L430" i="3"/>
  <c r="L429" i="3"/>
  <c r="L428" i="3"/>
  <c r="L427" i="3"/>
  <c r="L426" i="3"/>
  <c r="L425" i="3"/>
  <c r="L424" i="3"/>
  <c r="L423" i="3"/>
  <c r="L422" i="3"/>
  <c r="L421" i="3"/>
  <c r="L420" i="3"/>
  <c r="L419" i="3"/>
  <c r="M419" i="3" s="1"/>
  <c r="L418" i="3"/>
  <c r="L417" i="3"/>
  <c r="L416" i="3"/>
  <c r="L415" i="3"/>
  <c r="M415" i="3" s="1"/>
  <c r="L414" i="3"/>
  <c r="L413" i="3"/>
  <c r="M413" i="3" s="1"/>
  <c r="L412" i="3"/>
  <c r="L411" i="3"/>
  <c r="M411" i="3" s="1"/>
  <c r="L410" i="3"/>
  <c r="L409" i="3"/>
  <c r="L408" i="3"/>
  <c r="L407" i="3"/>
  <c r="M407" i="3" s="1"/>
  <c r="L406" i="3"/>
  <c r="L405" i="3"/>
  <c r="L404" i="3"/>
  <c r="L403" i="3"/>
  <c r="L402" i="3"/>
  <c r="L401" i="3"/>
  <c r="L400" i="3"/>
  <c r="L399" i="3"/>
  <c r="M399" i="3" s="1"/>
  <c r="L398" i="3"/>
  <c r="L397" i="3"/>
  <c r="M397" i="3" s="1"/>
  <c r="L396" i="3"/>
  <c r="L395" i="3"/>
  <c r="M395" i="3" s="1"/>
  <c r="L394" i="3"/>
  <c r="L393" i="3"/>
  <c r="L392" i="3"/>
  <c r="L391" i="3"/>
  <c r="M391" i="3" s="1"/>
  <c r="L390" i="3"/>
  <c r="L389" i="3"/>
  <c r="L388" i="3"/>
  <c r="M388" i="3"/>
  <c r="L387" i="3"/>
  <c r="M387" i="3"/>
  <c r="L386" i="3"/>
  <c r="M386" i="3"/>
  <c r="L385" i="3"/>
  <c r="L384" i="3"/>
  <c r="M384" i="3" s="1"/>
  <c r="L383" i="3"/>
  <c r="L382" i="3"/>
  <c r="M382" i="3" s="1"/>
  <c r="L381" i="3"/>
  <c r="L380" i="3"/>
  <c r="M380" i="3" s="1"/>
  <c r="L379" i="3"/>
  <c r="L378" i="3"/>
  <c r="M378" i="3" s="1"/>
  <c r="L377" i="3"/>
  <c r="L376" i="3"/>
  <c r="M376" i="3" s="1"/>
  <c r="L375" i="3"/>
  <c r="L374" i="3"/>
  <c r="M374" i="3" s="1"/>
  <c r="L373" i="3"/>
  <c r="L372" i="3"/>
  <c r="M372" i="3" s="1"/>
  <c r="L371" i="3"/>
  <c r="M371" i="3" s="1"/>
  <c r="L370" i="3"/>
  <c r="M370" i="3" s="1"/>
  <c r="L369" i="3"/>
  <c r="L368" i="3"/>
  <c r="M368" i="3" s="1"/>
  <c r="L367" i="3"/>
  <c r="M367" i="3" s="1"/>
  <c r="L366" i="3"/>
  <c r="M366" i="3" s="1"/>
  <c r="L365" i="3"/>
  <c r="L364" i="3"/>
  <c r="M364" i="3" s="1"/>
  <c r="L363" i="3"/>
  <c r="M363" i="3" s="1"/>
  <c r="L362" i="3"/>
  <c r="M362" i="3" s="1"/>
  <c r="L361" i="3"/>
  <c r="L360" i="3"/>
  <c r="L359" i="3"/>
  <c r="L358" i="3"/>
  <c r="L357" i="3"/>
  <c r="L356" i="3"/>
  <c r="L355" i="3"/>
  <c r="M355" i="3" s="1"/>
  <c r="L354" i="3"/>
  <c r="L353" i="3"/>
  <c r="L352" i="3"/>
  <c r="L351" i="3"/>
  <c r="M351" i="3" s="1"/>
  <c r="L350" i="3"/>
  <c r="L349" i="3"/>
  <c r="L348" i="3"/>
  <c r="L347" i="3"/>
  <c r="M347" i="3"/>
  <c r="L346" i="3"/>
  <c r="L345" i="3"/>
  <c r="L344" i="3"/>
  <c r="L343" i="3"/>
  <c r="M343" i="3" s="1"/>
  <c r="L342" i="3"/>
  <c r="L341" i="3"/>
  <c r="L340" i="3"/>
  <c r="L339" i="3"/>
  <c r="M339" i="3" s="1"/>
  <c r="L338" i="3"/>
  <c r="L337" i="3"/>
  <c r="L336" i="3"/>
  <c r="L335" i="3"/>
  <c r="M335" i="3" s="1"/>
  <c r="L334" i="3"/>
  <c r="L333" i="3"/>
  <c r="M333" i="3" s="1"/>
  <c r="L332" i="3"/>
  <c r="L331" i="3"/>
  <c r="M331" i="3" s="1"/>
  <c r="L330" i="3"/>
  <c r="L329" i="3"/>
  <c r="M329" i="3" s="1"/>
  <c r="L328" i="3"/>
  <c r="L327" i="3"/>
  <c r="M327" i="3" s="1"/>
  <c r="L326" i="3"/>
  <c r="L325" i="3"/>
  <c r="L324" i="3"/>
  <c r="L323" i="3"/>
  <c r="M323" i="3" s="1"/>
  <c r="L322" i="3"/>
  <c r="L321" i="3"/>
  <c r="L320" i="3"/>
  <c r="M320" i="3" s="1"/>
  <c r="L319" i="3"/>
  <c r="M319" i="3" s="1"/>
  <c r="L318" i="3"/>
  <c r="M318" i="3" s="1"/>
  <c r="L317" i="3"/>
  <c r="M317" i="3" s="1"/>
  <c r="L316" i="3"/>
  <c r="M316" i="3"/>
  <c r="L315" i="3"/>
  <c r="M315" i="3"/>
  <c r="L314" i="3"/>
  <c r="M314" i="3"/>
  <c r="L313" i="3"/>
  <c r="L312" i="3"/>
  <c r="M312" i="3" s="1"/>
  <c r="L311" i="3"/>
  <c r="L310" i="3"/>
  <c r="M310" i="3" s="1"/>
  <c r="L309" i="3"/>
  <c r="L308" i="3"/>
  <c r="M308" i="3" s="1"/>
  <c r="L307" i="3"/>
  <c r="M307" i="3" s="1"/>
  <c r="L306" i="3"/>
  <c r="M306" i="3" s="1"/>
  <c r="L305" i="3"/>
  <c r="L304" i="3"/>
  <c r="L303" i="3"/>
  <c r="L302" i="3"/>
  <c r="L301" i="3"/>
  <c r="L300" i="3"/>
  <c r="M300" i="3" s="1"/>
  <c r="L299" i="3"/>
  <c r="L298" i="3"/>
  <c r="M298" i="3" s="1"/>
  <c r="L297" i="3"/>
  <c r="L296" i="3"/>
  <c r="M296" i="3" s="1"/>
  <c r="L295" i="3"/>
  <c r="L294" i="3"/>
  <c r="M294" i="3" s="1"/>
  <c r="L293" i="3"/>
  <c r="L292" i="3"/>
  <c r="M292" i="3" s="1"/>
  <c r="L291" i="3"/>
  <c r="L290" i="3"/>
  <c r="M290" i="3" s="1"/>
  <c r="L289" i="3"/>
  <c r="L288" i="3"/>
  <c r="M288" i="3" s="1"/>
  <c r="L287" i="3"/>
  <c r="L286" i="3"/>
  <c r="M286" i="3" s="1"/>
  <c r="L285" i="3"/>
  <c r="L284" i="3"/>
  <c r="M284" i="3" s="1"/>
  <c r="L283" i="3"/>
  <c r="L282" i="3"/>
  <c r="M282" i="3" s="1"/>
  <c r="L281" i="3"/>
  <c r="L280" i="3"/>
  <c r="L279" i="3"/>
  <c r="L278" i="3"/>
  <c r="L277" i="3"/>
  <c r="L276" i="3"/>
  <c r="M276" i="3"/>
  <c r="L275" i="3"/>
  <c r="L274" i="3"/>
  <c r="M274" i="3"/>
  <c r="L273" i="3"/>
  <c r="L272" i="3"/>
  <c r="M272" i="3" s="1"/>
  <c r="L271" i="3"/>
  <c r="L270" i="3"/>
  <c r="M270" i="3" s="1"/>
  <c r="L269" i="3"/>
  <c r="L268" i="3"/>
  <c r="M268" i="3" s="1"/>
  <c r="L267" i="3"/>
  <c r="L266" i="3"/>
  <c r="M266" i="3" s="1"/>
  <c r="L265" i="3"/>
  <c r="L264" i="3"/>
  <c r="L263" i="3"/>
  <c r="L262" i="3"/>
  <c r="L261" i="3"/>
  <c r="L260" i="3"/>
  <c r="M260" i="3" s="1"/>
  <c r="L259" i="3"/>
  <c r="M259" i="3" s="1"/>
  <c r="L258" i="3"/>
  <c r="M258" i="3" s="1"/>
  <c r="L257" i="3"/>
  <c r="L256" i="3"/>
  <c r="M256" i="3" s="1"/>
  <c r="L255" i="3"/>
  <c r="M255" i="3" s="1"/>
  <c r="L254" i="3"/>
  <c r="M254" i="3" s="1"/>
  <c r="L253" i="3"/>
  <c r="L252" i="3"/>
  <c r="M252" i="3" s="1"/>
  <c r="L251" i="3"/>
  <c r="M251" i="3" s="1"/>
  <c r="L250" i="3"/>
  <c r="M250" i="3" s="1"/>
  <c r="L249" i="3"/>
  <c r="L248" i="3"/>
  <c r="L247" i="3"/>
  <c r="M247" i="3" s="1"/>
  <c r="L246" i="3"/>
  <c r="L245" i="3"/>
  <c r="L244" i="3"/>
  <c r="M244" i="3"/>
  <c r="L243" i="3"/>
  <c r="M243" i="3"/>
  <c r="L242" i="3"/>
  <c r="M242" i="3"/>
  <c r="L241" i="3"/>
  <c r="L240" i="3"/>
  <c r="M240" i="3" s="1"/>
  <c r="L239" i="3"/>
  <c r="L238" i="3"/>
  <c r="M238" i="3" s="1"/>
  <c r="L237" i="3"/>
  <c r="L236" i="3"/>
  <c r="M236" i="3" s="1"/>
  <c r="L235" i="3"/>
  <c r="M235" i="3" s="1"/>
  <c r="L234" i="3"/>
  <c r="M234" i="3" s="1"/>
  <c r="L233" i="3"/>
  <c r="L232" i="3"/>
  <c r="M232" i="3" s="1"/>
  <c r="L231" i="3"/>
  <c r="M231" i="3" s="1"/>
  <c r="L230" i="3"/>
  <c r="M230" i="3" s="1"/>
  <c r="L229" i="3"/>
  <c r="M229" i="3" s="1"/>
  <c r="L228" i="3"/>
  <c r="M228" i="3" s="1"/>
  <c r="L227" i="3"/>
  <c r="M227" i="3"/>
  <c r="L226" i="3"/>
  <c r="M226" i="3"/>
  <c r="L225" i="3"/>
  <c r="M225" i="3"/>
  <c r="L224" i="3"/>
  <c r="M224" i="3"/>
  <c r="L223" i="3"/>
  <c r="M223" i="3"/>
  <c r="L222" i="3"/>
  <c r="M222" i="3"/>
  <c r="L221" i="3"/>
  <c r="L220" i="3"/>
  <c r="M220" i="3" s="1"/>
  <c r="L219" i="3"/>
  <c r="M219" i="3" s="1"/>
  <c r="L218" i="3"/>
  <c r="M218" i="3" s="1"/>
  <c r="L217" i="3"/>
  <c r="L216" i="3"/>
  <c r="M216" i="3" s="1"/>
  <c r="L215" i="3"/>
  <c r="M215" i="3" s="1"/>
  <c r="L214" i="3"/>
  <c r="M214" i="3" s="1"/>
  <c r="L213" i="3"/>
  <c r="L212" i="3"/>
  <c r="L211" i="3"/>
  <c r="M211" i="3" s="1"/>
  <c r="L210" i="3"/>
  <c r="L209" i="3"/>
  <c r="M209" i="3" s="1"/>
  <c r="L208" i="3"/>
  <c r="L207" i="3"/>
  <c r="M207" i="3" s="1"/>
  <c r="L206" i="3"/>
  <c r="L205" i="3"/>
  <c r="L204" i="3"/>
  <c r="M204" i="3" s="1"/>
  <c r="L203" i="3"/>
  <c r="M203" i="3" s="1"/>
  <c r="L202" i="3"/>
  <c r="M202" i="3" s="1"/>
  <c r="L201" i="3"/>
  <c r="M201" i="3" s="1"/>
  <c r="L200" i="3"/>
  <c r="M200" i="3" s="1"/>
  <c r="L199" i="3"/>
  <c r="M199" i="3" s="1"/>
  <c r="L198" i="3"/>
  <c r="M198" i="3" s="1"/>
  <c r="L197" i="3"/>
  <c r="M197" i="3" s="1"/>
  <c r="L196" i="3"/>
  <c r="M196" i="3" s="1"/>
  <c r="L195" i="3"/>
  <c r="M195" i="3" s="1"/>
  <c r="L194" i="3"/>
  <c r="M194" i="3" s="1"/>
  <c r="L193" i="3"/>
  <c r="L192" i="3"/>
  <c r="L191" i="3"/>
  <c r="M191" i="3" s="1"/>
  <c r="L190" i="3"/>
  <c r="L189" i="3"/>
  <c r="M189" i="3" s="1"/>
  <c r="L188" i="3"/>
  <c r="M188" i="3"/>
  <c r="L187" i="3"/>
  <c r="M187" i="3"/>
  <c r="L186" i="3"/>
  <c r="M186" i="3"/>
  <c r="L185" i="3"/>
  <c r="M185" i="3" s="1"/>
  <c r="L184" i="3"/>
  <c r="M184" i="3" s="1"/>
  <c r="L183" i="3"/>
  <c r="M183" i="3" s="1"/>
  <c r="L182" i="3"/>
  <c r="M182" i="3" s="1"/>
  <c r="L181" i="3"/>
  <c r="M181" i="3" s="1"/>
  <c r="L180" i="3"/>
  <c r="M180" i="3" s="1"/>
  <c r="L179" i="3"/>
  <c r="M179" i="3" s="1"/>
  <c r="L178" i="3"/>
  <c r="M178" i="3" s="1"/>
  <c r="L177" i="3"/>
  <c r="L176" i="3"/>
  <c r="L175" i="3"/>
  <c r="M175" i="3" s="1"/>
  <c r="L174" i="3"/>
  <c r="L173" i="3"/>
  <c r="L172" i="3"/>
  <c r="M172" i="3" s="1"/>
  <c r="L171" i="3"/>
  <c r="M171" i="3" s="1"/>
  <c r="L170" i="3"/>
  <c r="M170" i="3" s="1"/>
  <c r="L169" i="3"/>
  <c r="L168" i="3"/>
  <c r="M168" i="3" s="1"/>
  <c r="L167" i="3"/>
  <c r="M167" i="3" s="1"/>
  <c r="L166" i="3"/>
  <c r="M166" i="3" s="1"/>
  <c r="L165" i="3"/>
  <c r="M165" i="3" s="1"/>
  <c r="L164" i="3"/>
  <c r="M164" i="3" s="1"/>
  <c r="L163" i="3"/>
  <c r="M163" i="3" s="1"/>
  <c r="L162" i="3"/>
  <c r="M162" i="3" s="1"/>
  <c r="L161" i="3"/>
  <c r="M161" i="3" s="1"/>
  <c r="L160" i="3"/>
  <c r="M160" i="3" s="1"/>
  <c r="L159" i="3"/>
  <c r="M159" i="3" s="1"/>
  <c r="L158" i="3"/>
  <c r="M158" i="3" s="1"/>
  <c r="L157" i="3"/>
  <c r="L156" i="3"/>
  <c r="L155" i="3"/>
  <c r="M155" i="3" s="1"/>
  <c r="L154" i="3"/>
  <c r="L153" i="3"/>
  <c r="M153" i="3" s="1"/>
  <c r="L152" i="3"/>
  <c r="M152" i="3"/>
  <c r="D430" i="3"/>
  <c r="D429" i="3"/>
  <c r="D428" i="3"/>
  <c r="D427" i="3"/>
  <c r="D426" i="3"/>
  <c r="D425" i="3"/>
  <c r="D424" i="3"/>
  <c r="D423" i="3"/>
  <c r="D422" i="3"/>
  <c r="D421" i="3"/>
  <c r="D420" i="3"/>
  <c r="D419" i="3"/>
  <c r="D418" i="3"/>
  <c r="D417" i="3"/>
  <c r="D416" i="3"/>
  <c r="D415" i="3"/>
  <c r="D414" i="3"/>
  <c r="D413" i="3"/>
  <c r="D412" i="3"/>
  <c r="D411" i="3"/>
  <c r="D410" i="3"/>
  <c r="D409" i="3"/>
  <c r="D408" i="3"/>
  <c r="D407" i="3"/>
  <c r="D406" i="3"/>
  <c r="D405" i="3"/>
  <c r="D404" i="3"/>
  <c r="D403" i="3"/>
  <c r="D402" i="3"/>
  <c r="D401" i="3"/>
  <c r="D400" i="3"/>
  <c r="D399" i="3"/>
  <c r="D398" i="3"/>
  <c r="D397" i="3"/>
  <c r="D396" i="3"/>
  <c r="D395" i="3"/>
  <c r="D394" i="3"/>
  <c r="D393" i="3"/>
  <c r="D392" i="3"/>
  <c r="D391" i="3"/>
  <c r="D390" i="3"/>
  <c r="D389" i="3"/>
  <c r="D388" i="3"/>
  <c r="D387" i="3"/>
  <c r="D386" i="3"/>
  <c r="D385" i="3"/>
  <c r="D384" i="3"/>
  <c r="D383" i="3"/>
  <c r="D382" i="3"/>
  <c r="D381" i="3"/>
  <c r="D380" i="3"/>
  <c r="D379" i="3"/>
  <c r="D378" i="3"/>
  <c r="D377" i="3"/>
  <c r="D376" i="3"/>
  <c r="D375" i="3"/>
  <c r="D374" i="3"/>
  <c r="D373" i="3"/>
  <c r="D372" i="3"/>
  <c r="D371" i="3"/>
  <c r="D370" i="3"/>
  <c r="D369" i="3"/>
  <c r="D368" i="3"/>
  <c r="D367" i="3"/>
  <c r="D366" i="3"/>
  <c r="D365" i="3"/>
  <c r="D364" i="3"/>
  <c r="D363" i="3"/>
  <c r="D362" i="3"/>
  <c r="D361" i="3"/>
  <c r="D360" i="3"/>
  <c r="D359" i="3"/>
  <c r="D358" i="3"/>
  <c r="D357" i="3"/>
  <c r="D356" i="3"/>
  <c r="D355" i="3"/>
  <c r="D354" i="3"/>
  <c r="D353" i="3"/>
  <c r="D352" i="3"/>
  <c r="D351" i="3"/>
  <c r="D350" i="3"/>
  <c r="D349" i="3"/>
  <c r="D348" i="3"/>
  <c r="D347" i="3"/>
  <c r="D346" i="3"/>
  <c r="D345" i="3"/>
  <c r="D344" i="3"/>
  <c r="D343" i="3"/>
  <c r="D342" i="3"/>
  <c r="D341" i="3"/>
  <c r="D340" i="3"/>
  <c r="D339" i="3"/>
  <c r="D338" i="3"/>
  <c r="D337" i="3"/>
  <c r="D336" i="3"/>
  <c r="D335" i="3"/>
  <c r="D334" i="3"/>
  <c r="D333" i="3"/>
  <c r="D332" i="3"/>
  <c r="D331" i="3"/>
  <c r="D330" i="3"/>
  <c r="D329" i="3"/>
  <c r="D328" i="3"/>
  <c r="D327" i="3"/>
  <c r="D326" i="3"/>
  <c r="D325" i="3"/>
  <c r="D324" i="3"/>
  <c r="D323" i="3"/>
  <c r="D322" i="3"/>
  <c r="D321" i="3"/>
  <c r="D320" i="3"/>
  <c r="D319" i="3"/>
  <c r="D318" i="3"/>
  <c r="D317" i="3"/>
  <c r="D316" i="3"/>
  <c r="D315" i="3"/>
  <c r="D314" i="3"/>
  <c r="D313" i="3"/>
  <c r="D312" i="3"/>
  <c r="D311" i="3"/>
  <c r="D310" i="3"/>
  <c r="D309" i="3"/>
  <c r="D308" i="3"/>
  <c r="D307" i="3"/>
  <c r="D306" i="3"/>
  <c r="D305" i="3"/>
  <c r="D304" i="3"/>
  <c r="D303" i="3"/>
  <c r="D302" i="3"/>
  <c r="D301" i="3"/>
  <c r="D300" i="3"/>
  <c r="D299" i="3"/>
  <c r="D298" i="3"/>
  <c r="D297" i="3"/>
  <c r="D296" i="3"/>
  <c r="D295" i="3"/>
  <c r="D294" i="3"/>
  <c r="D293" i="3"/>
  <c r="D292" i="3"/>
  <c r="D291" i="3"/>
  <c r="D290" i="3"/>
  <c r="D289" i="3"/>
  <c r="D288" i="3"/>
  <c r="D287" i="3"/>
  <c r="D286" i="3"/>
  <c r="D285" i="3"/>
  <c r="D284" i="3"/>
  <c r="D283" i="3"/>
  <c r="D282" i="3"/>
  <c r="D281" i="3"/>
  <c r="D280" i="3"/>
  <c r="D279" i="3"/>
  <c r="D278" i="3"/>
  <c r="D277" i="3"/>
  <c r="D276" i="3"/>
  <c r="D275" i="3"/>
  <c r="D274" i="3"/>
  <c r="D273" i="3"/>
  <c r="D272" i="3"/>
  <c r="D271" i="3"/>
  <c r="D270" i="3"/>
  <c r="D269" i="3"/>
  <c r="D268" i="3"/>
  <c r="D267" i="3"/>
  <c r="D266" i="3"/>
  <c r="D265" i="3"/>
  <c r="D264" i="3"/>
  <c r="D263" i="3"/>
  <c r="D262" i="3"/>
  <c r="D261" i="3"/>
  <c r="D260" i="3"/>
  <c r="D259" i="3"/>
  <c r="D258" i="3"/>
  <c r="D257" i="3"/>
  <c r="D256" i="3"/>
  <c r="D255" i="3"/>
  <c r="D254" i="3"/>
  <c r="D253" i="3"/>
  <c r="D252" i="3"/>
  <c r="D251" i="3"/>
  <c r="D250" i="3"/>
  <c r="D249" i="3"/>
  <c r="D248" i="3"/>
  <c r="D247" i="3"/>
  <c r="D246" i="3"/>
  <c r="D245" i="3"/>
  <c r="D244" i="3"/>
  <c r="D243" i="3"/>
  <c r="D242" i="3"/>
  <c r="D241" i="3"/>
  <c r="D240" i="3"/>
  <c r="D239" i="3"/>
  <c r="D238" i="3"/>
  <c r="D237" i="3"/>
  <c r="D236" i="3"/>
  <c r="D235" i="3"/>
  <c r="D234" i="3"/>
  <c r="D233" i="3"/>
  <c r="D232" i="3"/>
  <c r="D231" i="3"/>
  <c r="D230" i="3"/>
  <c r="D229" i="3"/>
  <c r="D228" i="3"/>
  <c r="D227" i="3"/>
  <c r="D226" i="3"/>
  <c r="D225" i="3"/>
  <c r="D224" i="3"/>
  <c r="D223" i="3"/>
  <c r="D222" i="3"/>
  <c r="D221" i="3"/>
  <c r="D220" i="3"/>
  <c r="D219" i="3"/>
  <c r="D218" i="3"/>
  <c r="D217" i="3"/>
  <c r="D216" i="3"/>
  <c r="D215" i="3"/>
  <c r="D214" i="3"/>
  <c r="D213" i="3"/>
  <c r="D212" i="3"/>
  <c r="D211" i="3"/>
  <c r="D210" i="3"/>
  <c r="D209" i="3"/>
  <c r="D208" i="3"/>
  <c r="D207" i="3"/>
  <c r="D206" i="3"/>
  <c r="D205" i="3"/>
  <c r="D204" i="3"/>
  <c r="D203" i="3"/>
  <c r="D202" i="3"/>
  <c r="D201" i="3"/>
  <c r="D200" i="3"/>
  <c r="D199" i="3"/>
  <c r="D198" i="3"/>
  <c r="D197" i="3"/>
  <c r="D196" i="3"/>
  <c r="D195" i="3"/>
  <c r="D194" i="3"/>
  <c r="D193" i="3"/>
  <c r="D192" i="3"/>
  <c r="D191" i="3"/>
  <c r="D190" i="3"/>
  <c r="D189" i="3"/>
  <c r="D188" i="3"/>
  <c r="D187" i="3"/>
  <c r="D186" i="3"/>
  <c r="D185" i="3"/>
  <c r="D184" i="3"/>
  <c r="D183" i="3"/>
  <c r="D182" i="3"/>
  <c r="D181" i="3"/>
  <c r="D180" i="3"/>
  <c r="D179" i="3"/>
  <c r="D178" i="3"/>
  <c r="D177" i="3"/>
  <c r="D176" i="3"/>
  <c r="D175" i="3"/>
  <c r="D174" i="3"/>
  <c r="D173" i="3"/>
  <c r="D172" i="3"/>
  <c r="D171" i="3"/>
  <c r="D170" i="3"/>
  <c r="D169" i="3"/>
  <c r="D168" i="3"/>
  <c r="D167" i="3"/>
  <c r="D166" i="3"/>
  <c r="D165" i="3"/>
  <c r="D164" i="3"/>
  <c r="D163" i="3"/>
  <c r="D162" i="3"/>
  <c r="D161" i="3"/>
  <c r="D160" i="3"/>
  <c r="D159" i="3"/>
  <c r="D158" i="3"/>
  <c r="D157" i="3"/>
  <c r="D156" i="3"/>
  <c r="D155" i="3"/>
  <c r="D154" i="3"/>
  <c r="D153" i="3"/>
  <c r="D152" i="3"/>
  <c r="D151" i="3"/>
  <c r="D150" i="3"/>
  <c r="D149" i="3"/>
  <c r="D148" i="3"/>
  <c r="D147" i="3"/>
  <c r="D146" i="3"/>
  <c r="D145" i="3"/>
  <c r="D144" i="3"/>
  <c r="D143" i="3"/>
  <c r="D142" i="3"/>
  <c r="D141" i="3"/>
  <c r="D140" i="3"/>
  <c r="D139" i="3"/>
  <c r="D138" i="3"/>
  <c r="D137" i="3"/>
  <c r="D136" i="3"/>
  <c r="D135" i="3"/>
  <c r="D134" i="3"/>
  <c r="D133" i="3"/>
  <c r="D132" i="3"/>
  <c r="D131" i="3"/>
  <c r="D130" i="3"/>
  <c r="D129" i="3"/>
  <c r="D128" i="3"/>
  <c r="D127" i="3"/>
  <c r="D126" i="3"/>
  <c r="D125" i="3"/>
  <c r="D124" i="3"/>
  <c r="D123" i="3"/>
  <c r="D122" i="3"/>
  <c r="D121" i="3"/>
  <c r="D120" i="3"/>
  <c r="D119" i="3"/>
  <c r="D118" i="3"/>
  <c r="D117" i="3"/>
  <c r="D116" i="3"/>
  <c r="D115" i="3"/>
  <c r="D114" i="3"/>
  <c r="D113" i="3"/>
  <c r="D112" i="3"/>
  <c r="D111" i="3"/>
  <c r="D110" i="3"/>
  <c r="D109" i="3"/>
  <c r="D108" i="3"/>
  <c r="D107" i="3"/>
  <c r="D106" i="3"/>
  <c r="D105" i="3"/>
  <c r="D104" i="3"/>
  <c r="D103" i="3"/>
  <c r="D102" i="3"/>
  <c r="D101" i="3"/>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2" i="3"/>
  <c r="R1902" i="6"/>
  <c r="P1902" i="6" s="1"/>
  <c r="A152" i="2"/>
  <c r="A155" i="2"/>
  <c r="N22" i="5"/>
  <c r="DY9" i="1" s="1"/>
  <c r="M22" i="5"/>
  <c r="DY8" i="1" s="1"/>
  <c r="N21" i="5"/>
  <c r="M21" i="5"/>
  <c r="N20" i="5"/>
  <c r="M20" i="5"/>
  <c r="N19" i="5"/>
  <c r="M19" i="5"/>
  <c r="N18" i="5"/>
  <c r="M18" i="5"/>
  <c r="N17" i="5"/>
  <c r="M17" i="5"/>
  <c r="N16" i="5"/>
  <c r="M16" i="5"/>
  <c r="N15" i="5"/>
  <c r="DG9" i="1" s="1"/>
  <c r="M15" i="5"/>
  <c r="DG8" i="1" s="1"/>
  <c r="N14" i="5"/>
  <c r="DF9" i="1" s="1"/>
  <c r="M14" i="5"/>
  <c r="DF8" i="1" s="1"/>
  <c r="N13" i="5"/>
  <c r="DE9" i="1" s="1"/>
  <c r="M13" i="5"/>
  <c r="DE8" i="1" s="1"/>
  <c r="N12" i="5"/>
  <c r="DD9" i="1" s="1"/>
  <c r="M12" i="5"/>
  <c r="DD8" i="1" s="1"/>
  <c r="N11" i="5"/>
  <c r="DC9" i="1" s="1"/>
  <c r="M11" i="5"/>
  <c r="DC8" i="1" s="1"/>
  <c r="N10" i="5"/>
  <c r="C9" i="1" s="1"/>
  <c r="M10" i="5"/>
  <c r="C8" i="1" s="1"/>
  <c r="N9" i="5"/>
  <c r="Q9" i="1" s="1"/>
  <c r="M9" i="5"/>
  <c r="Q8" i="1" s="1"/>
  <c r="N8" i="5"/>
  <c r="AE9" i="1" s="1"/>
  <c r="M8" i="5"/>
  <c r="AE8" i="1" s="1"/>
  <c r="N7" i="5"/>
  <c r="AG9" i="1" s="1"/>
  <c r="M7" i="5"/>
  <c r="AG8" i="1" s="1"/>
  <c r="N6" i="5"/>
  <c r="AA9" i="1" s="1"/>
  <c r="M6" i="5"/>
  <c r="AA8" i="1" s="1"/>
  <c r="N5" i="5"/>
  <c r="W9" i="1" s="1"/>
  <c r="M5" i="5"/>
  <c r="W8" i="1" s="1"/>
  <c r="N4" i="5"/>
  <c r="M9" i="1" s="1"/>
  <c r="M4" i="5"/>
  <c r="M8" i="1" s="1"/>
  <c r="N3" i="5"/>
  <c r="G9" i="1" s="1"/>
  <c r="M3" i="5"/>
  <c r="G8" i="1" s="1"/>
  <c r="BR9" i="1"/>
  <c r="BR8" i="1"/>
  <c r="A245" i="4"/>
  <c r="G245" i="4" s="1"/>
  <c r="H245" i="4" s="1"/>
  <c r="A246" i="4"/>
  <c r="G246" i="4" s="1"/>
  <c r="H246" i="4" s="1"/>
  <c r="A245" i="2"/>
  <c r="A246" i="2"/>
  <c r="A248" i="2"/>
  <c r="A249" i="4"/>
  <c r="G249" i="4" s="1"/>
  <c r="H249" i="4" s="1"/>
  <c r="A247" i="2"/>
  <c r="A348" i="4"/>
  <c r="G348" i="4" s="1"/>
  <c r="H348" i="4" s="1"/>
  <c r="A277" i="4"/>
  <c r="G277" i="4" s="1"/>
  <c r="H277" i="4" s="1"/>
  <c r="A112" i="2"/>
  <c r="A112" i="4"/>
  <c r="G112" i="4" s="1"/>
  <c r="H112" i="4" s="1"/>
  <c r="A72" i="2"/>
  <c r="A72" i="4"/>
  <c r="G72" i="4" s="1"/>
  <c r="H72" i="4" s="1"/>
  <c r="A132" i="2"/>
  <c r="A132" i="4"/>
  <c r="G132" i="4" s="1"/>
  <c r="H132" i="4" s="1"/>
  <c r="A148" i="2"/>
  <c r="A148" i="4"/>
  <c r="G148" i="4" s="1"/>
  <c r="H148" i="4" s="1"/>
  <c r="A26" i="2"/>
  <c r="A20" i="2"/>
  <c r="A20" i="4"/>
  <c r="G20" i="4" s="1"/>
  <c r="H20" i="4" s="1"/>
  <c r="A180" i="2"/>
  <c r="A230" i="4"/>
  <c r="G230" i="4" s="1"/>
  <c r="H230" i="4" s="1"/>
  <c r="A230" i="2"/>
  <c r="A46" i="4"/>
  <c r="G46" i="4" s="1"/>
  <c r="H46" i="4" s="1"/>
  <c r="A234" i="2"/>
  <c r="A265" i="2"/>
  <c r="A241" i="2"/>
  <c r="A305" i="4"/>
  <c r="G305" i="4" s="1"/>
  <c r="H305" i="4" s="1"/>
  <c r="A309" i="4"/>
  <c r="G309" i="4" s="1"/>
  <c r="H309" i="4" s="1"/>
  <c r="A298" i="4"/>
  <c r="G298" i="4" s="1"/>
  <c r="H298" i="4" s="1"/>
  <c r="A260" i="2"/>
  <c r="A313" i="4"/>
  <c r="G313" i="4" s="1"/>
  <c r="H313" i="4" s="1"/>
  <c r="A378" i="4"/>
  <c r="G378" i="4" s="1"/>
  <c r="H378" i="4" s="1"/>
  <c r="A253" i="2"/>
  <c r="A281" i="4"/>
  <c r="G281" i="4" s="1"/>
  <c r="H281" i="4" s="1"/>
  <c r="A172" i="2"/>
  <c r="A196" i="2"/>
  <c r="A270" i="4"/>
  <c r="G270" i="4" s="1"/>
  <c r="H270" i="4" s="1"/>
  <c r="A354" i="4"/>
  <c r="G354" i="4" s="1"/>
  <c r="H354" i="4" s="1"/>
  <c r="A262" i="4"/>
  <c r="G262" i="4" s="1"/>
  <c r="H262" i="4" s="1"/>
  <c r="A323" i="4"/>
  <c r="G323" i="4" s="1"/>
  <c r="H323" i="4" s="1"/>
  <c r="A328" i="4"/>
  <c r="G328" i="4" s="1"/>
  <c r="H328" i="4" s="1"/>
  <c r="A316" i="4"/>
  <c r="G316" i="4" s="1"/>
  <c r="H316" i="4" s="1"/>
  <c r="A40" i="4"/>
  <c r="G40" i="4" s="1"/>
  <c r="H40" i="4" s="1"/>
  <c r="A343" i="4"/>
  <c r="G343" i="4" s="1"/>
  <c r="H343" i="4" s="1"/>
  <c r="A363" i="4"/>
  <c r="G363" i="4" s="1"/>
  <c r="H363" i="4" s="1"/>
  <c r="A56" i="2"/>
  <c r="A250" i="4"/>
  <c r="G250" i="4" s="1"/>
  <c r="H250" i="4" s="1"/>
  <c r="A371" i="4"/>
  <c r="G371" i="4" s="1"/>
  <c r="H371" i="4" s="1"/>
  <c r="A36" i="4"/>
  <c r="G36" i="4" s="1"/>
  <c r="H36" i="4" s="1"/>
  <c r="A36" i="2"/>
  <c r="A257" i="2"/>
  <c r="A8" i="4"/>
  <c r="G8" i="4" s="1"/>
  <c r="H8" i="4" s="1"/>
  <c r="A285" i="4"/>
  <c r="G285" i="4" s="1"/>
  <c r="H285" i="4" s="1"/>
  <c r="A204" i="4"/>
  <c r="G204" i="4" s="1"/>
  <c r="H204" i="4" s="1"/>
  <c r="A204" i="2"/>
  <c r="A215" i="4"/>
  <c r="G215" i="4" s="1"/>
  <c r="H215" i="4" s="1"/>
  <c r="A215" i="2"/>
  <c r="A221" i="4"/>
  <c r="G221" i="4" s="1"/>
  <c r="H221" i="4" s="1"/>
  <c r="A221" i="2"/>
  <c r="A226" i="4"/>
  <c r="G226" i="4" s="1"/>
  <c r="H226" i="4" s="1"/>
  <c r="A226" i="2"/>
  <c r="A224" i="4"/>
  <c r="G224" i="4" s="1"/>
  <c r="H224" i="4" s="1"/>
  <c r="A224" i="2"/>
  <c r="A232" i="2"/>
  <c r="A373" i="4"/>
  <c r="G373" i="4" s="1"/>
  <c r="H373" i="4" s="1"/>
  <c r="A258" i="2"/>
  <c r="A324" i="4"/>
  <c r="G324" i="4" s="1"/>
  <c r="H324" i="4" s="1"/>
  <c r="A293" i="4"/>
  <c r="G293" i="4" s="1"/>
  <c r="H293" i="4" s="1"/>
  <c r="A44" i="4"/>
  <c r="G44" i="4" s="1"/>
  <c r="H44" i="4" s="1"/>
  <c r="A44" i="2"/>
  <c r="A359" i="4"/>
  <c r="G359" i="4" s="1"/>
  <c r="H359" i="4" s="1"/>
  <c r="A273" i="4"/>
  <c r="G273" i="4" s="1"/>
  <c r="H273" i="4" s="1"/>
  <c r="A386" i="4"/>
  <c r="G386" i="4" s="1"/>
  <c r="H386" i="4" s="1"/>
  <c r="A252" i="4"/>
  <c r="G252" i="4" s="1"/>
  <c r="H252" i="4" s="1"/>
  <c r="A252" i="2"/>
  <c r="A372" i="4"/>
  <c r="G372" i="4" s="1"/>
  <c r="H372" i="4" s="1"/>
  <c r="A38" i="2"/>
  <c r="A38" i="4"/>
  <c r="G38" i="4" s="1"/>
  <c r="H38" i="4" s="1"/>
  <c r="A100" i="2"/>
  <c r="A100" i="4"/>
  <c r="G100" i="4" s="1"/>
  <c r="H100" i="4" s="1"/>
  <c r="A116" i="2"/>
  <c r="A116" i="4"/>
  <c r="G116" i="4" s="1"/>
  <c r="H116" i="4" s="1"/>
  <c r="A136" i="2"/>
  <c r="A136" i="4"/>
  <c r="G136" i="4" s="1"/>
  <c r="H136" i="4" s="1"/>
  <c r="A152" i="4"/>
  <c r="G152" i="4" s="1"/>
  <c r="H152" i="4" s="1"/>
  <c r="A160" i="2"/>
  <c r="A160" i="4"/>
  <c r="G160" i="4" s="1"/>
  <c r="H160" i="4" s="1"/>
  <c r="A184" i="2"/>
  <c r="A184" i="4"/>
  <c r="G184" i="4" s="1"/>
  <c r="H184" i="4" s="1"/>
  <c r="A228" i="4"/>
  <c r="G228" i="4" s="1"/>
  <c r="H228" i="4" s="1"/>
  <c r="A52" i="2"/>
  <c r="A52" i="4"/>
  <c r="G52" i="4" s="1"/>
  <c r="H52" i="4" s="1"/>
  <c r="A238" i="4"/>
  <c r="G238" i="4" s="1"/>
  <c r="H238" i="4" s="1"/>
  <c r="A238" i="2"/>
  <c r="A266" i="4"/>
  <c r="G266" i="4" s="1"/>
  <c r="H266" i="4" s="1"/>
  <c r="A243" i="4"/>
  <c r="G243" i="4" s="1"/>
  <c r="H243" i="4" s="1"/>
  <c r="A243" i="2"/>
  <c r="A306" i="4"/>
  <c r="G306" i="4" s="1"/>
  <c r="H306" i="4" s="1"/>
  <c r="A310" i="4"/>
  <c r="G310" i="4" s="1"/>
  <c r="H310" i="4" s="1"/>
  <c r="A299" i="4"/>
  <c r="G299" i="4" s="1"/>
  <c r="H299" i="4" s="1"/>
  <c r="A290" i="4"/>
  <c r="G290" i="4" s="1"/>
  <c r="H290" i="4" s="1"/>
  <c r="A374" i="4"/>
  <c r="G374" i="4" s="1"/>
  <c r="H374" i="4" s="1"/>
  <c r="A338" i="4"/>
  <c r="G338" i="4" s="1"/>
  <c r="H338" i="4" s="1"/>
  <c r="A326" i="4"/>
  <c r="G326" i="4" s="1"/>
  <c r="H326" i="4" s="1"/>
  <c r="A361" i="4"/>
  <c r="G361" i="4" s="1"/>
  <c r="H361" i="4" s="1"/>
  <c r="A387" i="4"/>
  <c r="G387" i="4" s="1"/>
  <c r="H387" i="4" s="1"/>
  <c r="A254" i="4"/>
  <c r="G254" i="4" s="1"/>
  <c r="H254" i="4" s="1"/>
  <c r="A254" i="2"/>
  <c r="A104" i="2"/>
  <c r="A104" i="4"/>
  <c r="G104" i="4" s="1"/>
  <c r="H104" i="4" s="1"/>
  <c r="A22" i="2"/>
  <c r="A2" i="4"/>
  <c r="G2" i="4" s="1"/>
  <c r="H2" i="4" s="1"/>
  <c r="A12" i="4"/>
  <c r="G12" i="4" s="1"/>
  <c r="H12" i="4" s="1"/>
  <c r="A12" i="2"/>
  <c r="A208" i="4"/>
  <c r="G208" i="4" s="1"/>
  <c r="H208" i="4" s="1"/>
  <c r="A208" i="2"/>
  <c r="A216" i="4"/>
  <c r="G216" i="4" s="1"/>
  <c r="H216" i="4" s="1"/>
  <c r="A222" i="4"/>
  <c r="G222" i="4" s="1"/>
  <c r="H222" i="4" s="1"/>
  <c r="A222" i="2"/>
  <c r="A225" i="4"/>
  <c r="G225" i="4" s="1"/>
  <c r="H225" i="4" s="1"/>
  <c r="A225" i="2"/>
  <c r="A188" i="2"/>
  <c r="A211" i="4"/>
  <c r="G211" i="4" s="1"/>
  <c r="H211" i="4" s="1"/>
  <c r="A211" i="2"/>
  <c r="A235" i="2"/>
  <c r="A235" i="4"/>
  <c r="G235" i="4" s="1"/>
  <c r="H235" i="4" s="1"/>
  <c r="A301" i="4"/>
  <c r="G301" i="4" s="1"/>
  <c r="H301" i="4" s="1"/>
  <c r="A269" i="4"/>
  <c r="G269" i="4" s="1"/>
  <c r="H269" i="4" s="1"/>
  <c r="A289" i="4"/>
  <c r="G289" i="4" s="1"/>
  <c r="H289" i="4" s="1"/>
  <c r="A351" i="4"/>
  <c r="G351" i="4" s="1"/>
  <c r="H351" i="4" s="1"/>
  <c r="A375" i="4"/>
  <c r="G375" i="4" s="1"/>
  <c r="H375" i="4" s="1"/>
  <c r="A340" i="4"/>
  <c r="G340" i="4" s="1"/>
  <c r="H340" i="4" s="1"/>
  <c r="A314" i="4"/>
  <c r="G314" i="4" s="1"/>
  <c r="H314" i="4" s="1"/>
  <c r="A329" i="4"/>
  <c r="G329" i="4" s="1"/>
  <c r="H329" i="4" s="1"/>
  <c r="A362" i="4"/>
  <c r="G362" i="4" s="1"/>
  <c r="H362" i="4" s="1"/>
  <c r="A367" i="4"/>
  <c r="G367" i="4" s="1"/>
  <c r="H367" i="4" s="1"/>
  <c r="A274" i="4"/>
  <c r="G274" i="4" s="1"/>
  <c r="H274" i="4" s="1"/>
  <c r="A383" i="4"/>
  <c r="G383" i="4" s="1"/>
  <c r="H383" i="4" s="1"/>
  <c r="A379" i="4"/>
  <c r="G379" i="4" s="1"/>
  <c r="H379" i="4" s="1"/>
  <c r="A370" i="4"/>
  <c r="G370" i="4" s="1"/>
  <c r="H370" i="4" s="1"/>
  <c r="A34" i="4"/>
  <c r="G34" i="4" s="1"/>
  <c r="H34" i="4" s="1"/>
  <c r="A34" i="2"/>
  <c r="A256" i="4"/>
  <c r="G256" i="4" s="1"/>
  <c r="H256" i="4" s="1"/>
  <c r="A6" i="4"/>
  <c r="G6" i="4" s="1"/>
  <c r="H6" i="4" s="1"/>
  <c r="A6" i="2"/>
  <c r="A200" i="4"/>
  <c r="G200" i="4" s="1"/>
  <c r="H200" i="4" s="1"/>
  <c r="A200" i="2"/>
  <c r="A212" i="4"/>
  <c r="G212" i="4" s="1"/>
  <c r="H212" i="4" s="1"/>
  <c r="A212" i="2"/>
  <c r="A223" i="2"/>
  <c r="A229" i="4"/>
  <c r="G229" i="4" s="1"/>
  <c r="H229" i="4" s="1"/>
  <c r="A233" i="4"/>
  <c r="G233" i="4" s="1"/>
  <c r="H233" i="4" s="1"/>
  <c r="A236" i="2"/>
  <c r="A264" i="2"/>
  <c r="A264" i="4"/>
  <c r="G264" i="4" s="1"/>
  <c r="H264" i="4" s="1"/>
  <c r="A240" i="2"/>
  <c r="A242" i="2"/>
  <c r="A242" i="4"/>
  <c r="G242" i="4" s="1"/>
  <c r="H242" i="4" s="1"/>
  <c r="A308" i="4"/>
  <c r="G308" i="4" s="1"/>
  <c r="H308" i="4" s="1"/>
  <c r="A297" i="4"/>
  <c r="G297" i="4" s="1"/>
  <c r="H297" i="4" s="1"/>
  <c r="A302" i="4"/>
  <c r="G302" i="4" s="1"/>
  <c r="H302" i="4" s="1"/>
  <c r="A319" i="4"/>
  <c r="G319" i="4" s="1"/>
  <c r="H319" i="4" s="1"/>
  <c r="A294" i="4"/>
  <c r="G294" i="4" s="1"/>
  <c r="H294" i="4" s="1"/>
  <c r="A30" i="4"/>
  <c r="G30" i="4" s="1"/>
  <c r="H30" i="4" s="1"/>
  <c r="A30" i="2"/>
  <c r="A4" i="2"/>
  <c r="A4" i="4"/>
  <c r="G4" i="4" s="1"/>
  <c r="H4" i="4" s="1"/>
  <c r="A237" i="4"/>
  <c r="G237" i="4" s="1"/>
  <c r="H237" i="4" s="1"/>
  <c r="A237" i="2"/>
  <c r="A108" i="4"/>
  <c r="G108" i="4" s="1"/>
  <c r="H108" i="4" s="1"/>
  <c r="A108" i="2"/>
  <c r="A68" i="4"/>
  <c r="G68" i="4" s="1"/>
  <c r="H68" i="4" s="1"/>
  <c r="A68" i="2"/>
  <c r="A124" i="4"/>
  <c r="G124" i="4" s="1"/>
  <c r="H124" i="4" s="1"/>
  <c r="A124" i="2"/>
  <c r="A14" i="2"/>
  <c r="A24" i="4"/>
  <c r="G24" i="4" s="1"/>
  <c r="H24" i="4" s="1"/>
  <c r="A24" i="2"/>
  <c r="A18" i="2"/>
  <c r="A176" i="4"/>
  <c r="G176" i="4" s="1"/>
  <c r="H176" i="4" s="1"/>
  <c r="A176" i="2"/>
  <c r="A192" i="4"/>
  <c r="G192" i="4" s="1"/>
  <c r="H192" i="4" s="1"/>
  <c r="A192" i="2"/>
  <c r="A218" i="4"/>
  <c r="G218" i="4" s="1"/>
  <c r="H218" i="4" s="1"/>
  <c r="A218" i="2"/>
  <c r="A341" i="4"/>
  <c r="G341" i="4" s="1"/>
  <c r="H341" i="4" s="1"/>
  <c r="A42" i="2"/>
  <c r="A42" i="4"/>
  <c r="G42" i="4" s="1"/>
  <c r="H42" i="4" s="1"/>
  <c r="A315" i="4"/>
  <c r="G315" i="4" s="1"/>
  <c r="H315" i="4" s="1"/>
  <c r="A322" i="4"/>
  <c r="G322" i="4" s="1"/>
  <c r="H322" i="4" s="1"/>
  <c r="A90" i="4"/>
  <c r="G90" i="4" s="1"/>
  <c r="H90" i="4" s="1"/>
  <c r="A90" i="2"/>
  <c r="A353" i="4"/>
  <c r="G353" i="4" s="1"/>
  <c r="H353" i="4" s="1"/>
  <c r="A96" i="4"/>
  <c r="G96" i="4" s="1"/>
  <c r="H96" i="4" s="1"/>
  <c r="A96" i="2"/>
  <c r="A92" i="4"/>
  <c r="G92" i="4" s="1"/>
  <c r="H92" i="4" s="1"/>
  <c r="A92" i="2"/>
  <c r="A53" i="2"/>
  <c r="A53" i="4"/>
  <c r="G53" i="4" s="1"/>
  <c r="H53" i="4" s="1"/>
  <c r="A231" i="2"/>
  <c r="A231" i="4"/>
  <c r="G231" i="4" s="1"/>
  <c r="H231" i="4" s="1"/>
  <c r="A219" i="2"/>
  <c r="A219" i="4"/>
  <c r="G219" i="4" s="1"/>
  <c r="H219" i="4" s="1"/>
  <c r="A203" i="4"/>
  <c r="G203" i="4" s="1"/>
  <c r="H203" i="4" s="1"/>
  <c r="A120" i="2"/>
  <c r="A120" i="4"/>
  <c r="G120" i="4" s="1"/>
  <c r="H120" i="4" s="1"/>
  <c r="A164" i="2"/>
  <c r="A164" i="4"/>
  <c r="G164" i="4" s="1"/>
  <c r="H164" i="4" s="1"/>
  <c r="A194" i="4"/>
  <c r="G194" i="4" s="1"/>
  <c r="H194" i="4" s="1"/>
  <c r="A194" i="2"/>
  <c r="A174" i="2"/>
  <c r="A174" i="4"/>
  <c r="G174" i="4" s="1"/>
  <c r="H174" i="4" s="1"/>
  <c r="A162" i="4"/>
  <c r="G162" i="4" s="1"/>
  <c r="H162" i="4" s="1"/>
  <c r="A16" i="2"/>
  <c r="A16" i="4"/>
  <c r="G16" i="4" s="1"/>
  <c r="H16" i="4" s="1"/>
  <c r="A133" i="4"/>
  <c r="G133" i="4" s="1"/>
  <c r="H133" i="4" s="1"/>
  <c r="A133" i="2"/>
  <c r="A77" i="4"/>
  <c r="G77" i="4" s="1"/>
  <c r="H77" i="4" s="1"/>
  <c r="A107" i="4"/>
  <c r="G107" i="4" s="1"/>
  <c r="H107" i="4" s="1"/>
  <c r="A107" i="2"/>
  <c r="A288" i="4"/>
  <c r="G288" i="4" s="1"/>
  <c r="H288" i="4" s="1"/>
  <c r="A7" i="4"/>
  <c r="G7" i="4" s="1"/>
  <c r="H7" i="4" s="1"/>
  <c r="A7" i="2"/>
  <c r="A37" i="2"/>
  <c r="A37" i="4"/>
  <c r="G37" i="4" s="1"/>
  <c r="H37" i="4" s="1"/>
  <c r="A384" i="4"/>
  <c r="G384" i="4" s="1"/>
  <c r="H384" i="4" s="1"/>
  <c r="A368" i="4"/>
  <c r="G368" i="4" s="1"/>
  <c r="H368" i="4" s="1"/>
  <c r="A344" i="4"/>
  <c r="G344" i="4" s="1"/>
  <c r="H344" i="4" s="1"/>
  <c r="A41" i="2"/>
  <c r="A41" i="4"/>
  <c r="G41" i="4" s="1"/>
  <c r="H41" i="4" s="1"/>
  <c r="A259" i="4"/>
  <c r="G259" i="4" s="1"/>
  <c r="H259" i="4" s="1"/>
  <c r="A259" i="2"/>
  <c r="A291" i="4"/>
  <c r="G291" i="4" s="1"/>
  <c r="H291" i="4" s="1"/>
  <c r="A296" i="4"/>
  <c r="G296" i="4" s="1"/>
  <c r="H296" i="4" s="1"/>
  <c r="A205" i="4"/>
  <c r="G205" i="4" s="1"/>
  <c r="H205" i="4" s="1"/>
  <c r="A189" i="2"/>
  <c r="A189" i="4"/>
  <c r="G189" i="4" s="1"/>
  <c r="H189" i="4" s="1"/>
  <c r="A173" i="4"/>
  <c r="G173" i="4" s="1"/>
  <c r="H173" i="4" s="1"/>
  <c r="A173" i="2"/>
  <c r="A165" i="2"/>
  <c r="A165" i="4"/>
  <c r="G165" i="4" s="1"/>
  <c r="H165" i="4" s="1"/>
  <c r="A155" i="4"/>
  <c r="G155" i="4" s="1"/>
  <c r="H155" i="4" s="1"/>
  <c r="A143" i="2"/>
  <c r="A143" i="4"/>
  <c r="G143" i="4" s="1"/>
  <c r="H143" i="4" s="1"/>
  <c r="A118" i="4"/>
  <c r="G118" i="4" s="1"/>
  <c r="H118" i="4" s="1"/>
  <c r="A118" i="2"/>
  <c r="A102" i="4"/>
  <c r="G102" i="4" s="1"/>
  <c r="H102" i="4" s="1"/>
  <c r="A283" i="4"/>
  <c r="G283" i="4" s="1"/>
  <c r="H283" i="4" s="1"/>
  <c r="A32" i="2"/>
  <c r="A32" i="4"/>
  <c r="G32" i="4" s="1"/>
  <c r="H32" i="4" s="1"/>
  <c r="A349" i="4"/>
  <c r="G349" i="4" s="1"/>
  <c r="H349" i="4" s="1"/>
  <c r="A303" i="4"/>
  <c r="G303" i="4" s="1"/>
  <c r="H303" i="4" s="1"/>
  <c r="A317" i="4"/>
  <c r="G317" i="4" s="1"/>
  <c r="H317" i="4" s="1"/>
  <c r="A357" i="4"/>
  <c r="G357" i="4" s="1"/>
  <c r="H357" i="4" s="1"/>
  <c r="A300" i="4"/>
  <c r="G300" i="4" s="1"/>
  <c r="H300" i="4" s="1"/>
  <c r="A207" i="4"/>
  <c r="G207" i="4" s="1"/>
  <c r="H207" i="4" s="1"/>
  <c r="A207" i="2"/>
  <c r="A193" i="2"/>
  <c r="A193" i="4"/>
  <c r="G193" i="4" s="1"/>
  <c r="H193" i="4" s="1"/>
  <c r="A175" i="4"/>
  <c r="G175" i="4" s="1"/>
  <c r="H175" i="4" s="1"/>
  <c r="A175" i="2"/>
  <c r="A19" i="4"/>
  <c r="G19" i="4" s="1"/>
  <c r="H19" i="4" s="1"/>
  <c r="A23" i="4"/>
  <c r="G23" i="4" s="1"/>
  <c r="H23" i="4" s="1"/>
  <c r="A85" i="2"/>
  <c r="A85" i="4"/>
  <c r="G85" i="4" s="1"/>
  <c r="H85" i="4" s="1"/>
  <c r="A125" i="2"/>
  <c r="A125" i="4"/>
  <c r="G125" i="4" s="1"/>
  <c r="H125" i="4" s="1"/>
  <c r="A106" i="4"/>
  <c r="G106" i="4" s="1"/>
  <c r="H106" i="4" s="1"/>
  <c r="A106" i="2"/>
  <c r="A239" i="4"/>
  <c r="G239" i="4" s="1"/>
  <c r="H239" i="4" s="1"/>
  <c r="A227" i="2"/>
  <c r="A227" i="4"/>
  <c r="G227" i="4" s="1"/>
  <c r="H227" i="4" s="1"/>
  <c r="A187" i="4"/>
  <c r="G187" i="4" s="1"/>
  <c r="H187" i="4" s="1"/>
  <c r="A187" i="2"/>
  <c r="A167" i="2"/>
  <c r="A167" i="4"/>
  <c r="G167" i="4" s="1"/>
  <c r="H167" i="4" s="1"/>
  <c r="A156" i="4"/>
  <c r="G156" i="4" s="1"/>
  <c r="H156" i="4" s="1"/>
  <c r="A156" i="2"/>
  <c r="A144" i="2"/>
  <c r="A144" i="4"/>
  <c r="G144" i="4" s="1"/>
  <c r="H144" i="4" s="1"/>
  <c r="A123" i="4"/>
  <c r="G123" i="4" s="1"/>
  <c r="H123" i="4" s="1"/>
  <c r="A73" i="2"/>
  <c r="A73" i="4"/>
  <c r="G73" i="4" s="1"/>
  <c r="H73" i="4" s="1"/>
  <c r="A111" i="4"/>
  <c r="G111" i="4" s="1"/>
  <c r="H111" i="4" s="1"/>
  <c r="A111" i="2"/>
  <c r="A280" i="4"/>
  <c r="G280" i="4" s="1"/>
  <c r="H280" i="4" s="1"/>
  <c r="A255" i="4"/>
  <c r="G255" i="4" s="1"/>
  <c r="H255" i="4" s="1"/>
  <c r="A255" i="2"/>
  <c r="A29" i="2"/>
  <c r="A29" i="4"/>
  <c r="G29" i="4" s="1"/>
  <c r="H29" i="4" s="1"/>
  <c r="A60" i="4"/>
  <c r="G60" i="4" s="1"/>
  <c r="H60" i="4" s="1"/>
  <c r="A360" i="4"/>
  <c r="G360" i="4" s="1"/>
  <c r="H360" i="4" s="1"/>
  <c r="A332" i="4"/>
  <c r="G332" i="4" s="1"/>
  <c r="H332" i="4" s="1"/>
  <c r="A320" i="4"/>
  <c r="G320" i="4" s="1"/>
  <c r="H320" i="4" s="1"/>
  <c r="A352" i="4"/>
  <c r="G352" i="4" s="1"/>
  <c r="H352" i="4" s="1"/>
  <c r="A94" i="2"/>
  <c r="A94" i="4"/>
  <c r="G94" i="4" s="1"/>
  <c r="H94" i="4" s="1"/>
  <c r="A214" i="2"/>
  <c r="A214" i="4"/>
  <c r="G214" i="4" s="1"/>
  <c r="H214" i="4" s="1"/>
  <c r="A197" i="4"/>
  <c r="G197" i="4" s="1"/>
  <c r="H197" i="4" s="1"/>
  <c r="A197" i="2"/>
  <c r="A182" i="2"/>
  <c r="A182" i="4"/>
  <c r="G182" i="4" s="1"/>
  <c r="H182" i="4" s="1"/>
  <c r="A169" i="4"/>
  <c r="G169" i="4" s="1"/>
  <c r="H169" i="4" s="1"/>
  <c r="A169" i="2"/>
  <c r="A27" i="4"/>
  <c r="G27" i="4" s="1"/>
  <c r="H27" i="4" s="1"/>
  <c r="A15" i="4"/>
  <c r="G15" i="4" s="1"/>
  <c r="H15" i="4" s="1"/>
  <c r="A131" i="4"/>
  <c r="G131" i="4" s="1"/>
  <c r="H131" i="4" s="1"/>
  <c r="A76" i="4"/>
  <c r="G76" i="4" s="1"/>
  <c r="H76" i="4" s="1"/>
  <c r="A76" i="2"/>
  <c r="A109" i="4"/>
  <c r="G109" i="4" s="1"/>
  <c r="H109" i="4" s="1"/>
  <c r="A10" i="2"/>
  <c r="A10" i="4"/>
  <c r="G10" i="4" s="1"/>
  <c r="H10" i="4" s="1"/>
  <c r="A369" i="4"/>
  <c r="G369" i="4" s="1"/>
  <c r="H369" i="4" s="1"/>
  <c r="A330" i="4"/>
  <c r="G330" i="4" s="1"/>
  <c r="H330" i="4" s="1"/>
  <c r="A311" i="4"/>
  <c r="G311" i="4" s="1"/>
  <c r="H311" i="4" s="1"/>
  <c r="A339" i="4"/>
  <c r="G339" i="4" s="1"/>
  <c r="H339" i="4" s="1"/>
  <c r="A268" i="4"/>
  <c r="G268" i="4" s="1"/>
  <c r="H268" i="4" s="1"/>
  <c r="A48" i="2"/>
  <c r="A48" i="4"/>
  <c r="G48" i="4" s="1"/>
  <c r="H48" i="4" s="1"/>
  <c r="A201" i="4"/>
  <c r="G201" i="4" s="1"/>
  <c r="H201" i="4" s="1"/>
  <c r="A201" i="2"/>
  <c r="A186" i="2"/>
  <c r="A186" i="4"/>
  <c r="G186" i="4" s="1"/>
  <c r="H186" i="4" s="1"/>
  <c r="A170" i="4"/>
  <c r="G170" i="4" s="1"/>
  <c r="H170" i="4" s="1"/>
  <c r="A170" i="2"/>
  <c r="A161" i="2"/>
  <c r="A161" i="4"/>
  <c r="G161" i="4" s="1"/>
  <c r="H161" i="4" s="1"/>
  <c r="A147" i="4"/>
  <c r="G147" i="4" s="1"/>
  <c r="H147" i="4" s="1"/>
  <c r="A135" i="2"/>
  <c r="A135" i="4"/>
  <c r="G135" i="4" s="1"/>
  <c r="H135" i="4" s="1"/>
  <c r="A115" i="4"/>
  <c r="G115" i="4" s="1"/>
  <c r="H115" i="4" s="1"/>
  <c r="A115" i="2"/>
  <c r="A113" i="2"/>
  <c r="A113" i="4"/>
  <c r="G113" i="4" s="1"/>
  <c r="H113" i="4" s="1"/>
  <c r="A199" i="4"/>
  <c r="G199" i="4" s="1"/>
  <c r="H199" i="4" s="1"/>
  <c r="A191" i="4"/>
  <c r="G191" i="4" s="1"/>
  <c r="H191" i="4" s="1"/>
  <c r="A191" i="2"/>
  <c r="A179" i="4"/>
  <c r="G179" i="4" s="1"/>
  <c r="H179" i="4" s="1"/>
  <c r="A179" i="2"/>
  <c r="A272" i="4"/>
  <c r="G272" i="4" s="1"/>
  <c r="H272" i="4" s="1"/>
  <c r="A166" i="4"/>
  <c r="G166" i="4" s="1"/>
  <c r="H166" i="4" s="1"/>
  <c r="A166" i="2"/>
  <c r="A158" i="4"/>
  <c r="G158" i="4" s="1"/>
  <c r="H158" i="4" s="1"/>
  <c r="A158" i="2"/>
  <c r="A145" i="4"/>
  <c r="G145" i="4" s="1"/>
  <c r="H145" i="4" s="1"/>
  <c r="A145" i="2"/>
  <c r="A86" i="4"/>
  <c r="G86" i="4" s="1"/>
  <c r="H86" i="4" s="1"/>
  <c r="A86" i="2"/>
  <c r="A140" i="4"/>
  <c r="G140" i="4" s="1"/>
  <c r="H140" i="4" s="1"/>
  <c r="A128" i="4"/>
  <c r="G128" i="4" s="1"/>
  <c r="H128" i="4" s="1"/>
  <c r="A128" i="2"/>
  <c r="A119" i="4"/>
  <c r="G119" i="4" s="1"/>
  <c r="H119" i="4" s="1"/>
  <c r="A114" i="4"/>
  <c r="G114" i="4" s="1"/>
  <c r="H114" i="4" s="1"/>
  <c r="A114" i="2"/>
  <c r="A69" i="4"/>
  <c r="G69" i="4" s="1"/>
  <c r="H69" i="4" s="1"/>
  <c r="A69" i="2"/>
  <c r="A103" i="4"/>
  <c r="G103" i="4" s="1"/>
  <c r="H103" i="4" s="1"/>
  <c r="A103" i="2"/>
  <c r="A110" i="4"/>
  <c r="G110" i="4" s="1"/>
  <c r="H110" i="4" s="1"/>
  <c r="A110" i="2"/>
  <c r="A284" i="4"/>
  <c r="G284" i="4" s="1"/>
  <c r="H284" i="4" s="1"/>
  <c r="A11" i="4"/>
  <c r="G11" i="4" s="1"/>
  <c r="H11" i="4" s="1"/>
  <c r="A11" i="2"/>
  <c r="A49" i="4"/>
  <c r="G49" i="4" s="1"/>
  <c r="H49" i="4" s="1"/>
  <c r="A49" i="2"/>
  <c r="A206" i="4"/>
  <c r="G206" i="4" s="1"/>
  <c r="H206" i="4" s="1"/>
  <c r="A206" i="2"/>
  <c r="A2" i="2"/>
  <c r="A93" i="2"/>
  <c r="A93" i="4"/>
  <c r="G93" i="4" s="1"/>
  <c r="H93" i="4" s="1"/>
  <c r="A47" i="2"/>
  <c r="A47" i="4"/>
  <c r="G47" i="4" s="1"/>
  <c r="H47" i="4" s="1"/>
  <c r="A209" i="2"/>
  <c r="A209" i="4"/>
  <c r="G209" i="4" s="1"/>
  <c r="H209" i="4" s="1"/>
  <c r="A198" i="2"/>
  <c r="A198" i="4"/>
  <c r="G198" i="4" s="1"/>
  <c r="H198" i="4" s="1"/>
  <c r="A183" i="2"/>
  <c r="A183" i="4"/>
  <c r="G183" i="4" s="1"/>
  <c r="H183" i="4" s="1"/>
  <c r="A177" i="2"/>
  <c r="A177" i="4"/>
  <c r="G177" i="4" s="1"/>
  <c r="H177" i="4" s="1"/>
  <c r="A157" i="2"/>
  <c r="A157" i="4"/>
  <c r="G157" i="4" s="1"/>
  <c r="H157" i="4" s="1"/>
  <c r="A150" i="2"/>
  <c r="A150" i="4"/>
  <c r="G150" i="4" s="1"/>
  <c r="H150" i="4" s="1"/>
  <c r="A139" i="2"/>
  <c r="A139" i="4"/>
  <c r="G139" i="4" s="1"/>
  <c r="H139" i="4" s="1"/>
  <c r="A134" i="2"/>
  <c r="A134" i="4"/>
  <c r="G134" i="4" s="1"/>
  <c r="H134" i="4" s="1"/>
  <c r="A126" i="2"/>
  <c r="A126" i="4"/>
  <c r="G126" i="4" s="1"/>
  <c r="H126" i="4" s="1"/>
  <c r="A79" i="2"/>
  <c r="A79" i="4"/>
  <c r="G79" i="4" s="1"/>
  <c r="H79" i="4" s="1"/>
  <c r="A75" i="2"/>
  <c r="A75" i="4"/>
  <c r="G75" i="4" s="1"/>
  <c r="H75" i="4" s="1"/>
  <c r="A67" i="2"/>
  <c r="A67" i="4"/>
  <c r="G67" i="4" s="1"/>
  <c r="H67" i="4" s="1"/>
  <c r="A101" i="2"/>
  <c r="A101" i="4"/>
  <c r="G101" i="4" s="1"/>
  <c r="H101" i="4" s="1"/>
  <c r="A9" i="2"/>
  <c r="A9" i="4"/>
  <c r="G9" i="4" s="1"/>
  <c r="H9" i="4" s="1"/>
  <c r="A82" i="2"/>
  <c r="A82" i="4"/>
  <c r="G82" i="4" s="1"/>
  <c r="H82" i="4" s="1"/>
  <c r="A31" i="2"/>
  <c r="A31" i="4"/>
  <c r="G31" i="4" s="1"/>
  <c r="H31" i="4" s="1"/>
  <c r="A80" i="2"/>
  <c r="A80" i="4"/>
  <c r="G80" i="4" s="1"/>
  <c r="H80" i="4" s="1"/>
  <c r="A251" i="2"/>
  <c r="A251" i="4"/>
  <c r="G251" i="4" s="1"/>
  <c r="H251" i="4" s="1"/>
  <c r="A57" i="2"/>
  <c r="A57" i="4"/>
  <c r="G57" i="4" s="1"/>
  <c r="H57" i="4" s="1"/>
  <c r="A336" i="4"/>
  <c r="G336" i="4" s="1"/>
  <c r="H336" i="4" s="1"/>
  <c r="A327" i="4"/>
  <c r="G327" i="4" s="1"/>
  <c r="H327" i="4" s="1"/>
  <c r="A89" i="2"/>
  <c r="A89" i="4"/>
  <c r="G89" i="4" s="1"/>
  <c r="H89" i="4" s="1"/>
  <c r="A98" i="2"/>
  <c r="A98" i="4"/>
  <c r="G98" i="4" s="1"/>
  <c r="H98" i="4" s="1"/>
  <c r="A279" i="4"/>
  <c r="G279" i="4" s="1"/>
  <c r="H279" i="4" s="1"/>
  <c r="A64" i="4"/>
  <c r="G64" i="4" s="1"/>
  <c r="H64" i="4" s="1"/>
  <c r="A64" i="2"/>
  <c r="A59" i="4"/>
  <c r="G59" i="4" s="1"/>
  <c r="H59" i="4" s="1"/>
  <c r="A59" i="2"/>
  <c r="A50" i="2"/>
  <c r="A50" i="4"/>
  <c r="G50" i="4" s="1"/>
  <c r="H50" i="4" s="1"/>
  <c r="A185" i="4"/>
  <c r="G185" i="4" s="1"/>
  <c r="H185" i="4" s="1"/>
  <c r="A185" i="2"/>
  <c r="A159" i="2"/>
  <c r="A159" i="4"/>
  <c r="G159" i="4" s="1"/>
  <c r="H159" i="4" s="1"/>
  <c r="A149" i="4"/>
  <c r="G149" i="4" s="1"/>
  <c r="H149" i="4" s="1"/>
  <c r="A149" i="2"/>
  <c r="A141" i="2"/>
  <c r="A141" i="4"/>
  <c r="G141" i="4" s="1"/>
  <c r="H141" i="4" s="1"/>
  <c r="A121" i="4"/>
  <c r="G121" i="4" s="1"/>
  <c r="H121" i="4" s="1"/>
  <c r="A121" i="2"/>
  <c r="A66" i="2"/>
  <c r="A66" i="4"/>
  <c r="G66" i="4" s="1"/>
  <c r="H66" i="4" s="1"/>
  <c r="A58" i="4"/>
  <c r="G58" i="4" s="1"/>
  <c r="H58" i="4" s="1"/>
  <c r="A58" i="2"/>
  <c r="A99" i="2"/>
  <c r="A99" i="4"/>
  <c r="G99" i="4" s="1"/>
  <c r="H99" i="4" s="1"/>
  <c r="A91" i="2"/>
  <c r="A91" i="4"/>
  <c r="G91" i="4" s="1"/>
  <c r="H91" i="4" s="1"/>
  <c r="A213" i="2"/>
  <c r="A213" i="4"/>
  <c r="G213" i="4" s="1"/>
  <c r="H213" i="4" s="1"/>
  <c r="A146" i="4"/>
  <c r="G146" i="4" s="1"/>
  <c r="H146" i="4" s="1"/>
  <c r="A146" i="2"/>
  <c r="A105" i="2"/>
  <c r="A105" i="4"/>
  <c r="G105" i="4" s="1"/>
  <c r="H105" i="4" s="1"/>
  <c r="A178" i="4"/>
  <c r="G178" i="4" s="1"/>
  <c r="H178" i="4" s="1"/>
  <c r="A178" i="2"/>
  <c r="A137" i="2"/>
  <c r="A137" i="4"/>
  <c r="G137" i="4" s="1"/>
  <c r="H137" i="4" s="1"/>
  <c r="A54" i="4"/>
  <c r="G54" i="4" s="1"/>
  <c r="H54" i="4" s="1"/>
  <c r="A54" i="2"/>
  <c r="A51" i="4"/>
  <c r="G51" i="4" s="1"/>
  <c r="H51" i="4" s="1"/>
  <c r="A51" i="2"/>
  <c r="A190" i="2"/>
  <c r="A190" i="4"/>
  <c r="G190" i="4" s="1"/>
  <c r="H190" i="4" s="1"/>
  <c r="A151" i="4"/>
  <c r="G151" i="4" s="1"/>
  <c r="H151" i="4" s="1"/>
  <c r="A151" i="2"/>
  <c r="A127" i="2"/>
  <c r="A127" i="4"/>
  <c r="G127" i="4" s="1"/>
  <c r="H127" i="4" s="1"/>
  <c r="A71" i="4"/>
  <c r="G71" i="4" s="1"/>
  <c r="H71" i="4" s="1"/>
  <c r="A71" i="2"/>
  <c r="A5" i="2"/>
  <c r="A5" i="4"/>
  <c r="G5" i="4" s="1"/>
  <c r="H5" i="4" s="1"/>
  <c r="A55" i="4"/>
  <c r="G55" i="4" s="1"/>
  <c r="H55" i="4" s="1"/>
  <c r="A55" i="2"/>
  <c r="A195" i="2"/>
  <c r="A195" i="4"/>
  <c r="G195" i="4" s="1"/>
  <c r="H195" i="4" s="1"/>
  <c r="A25" i="4"/>
  <c r="G25" i="4" s="1"/>
  <c r="H25" i="4" s="1"/>
  <c r="A25" i="2"/>
  <c r="A142" i="2"/>
  <c r="A142" i="4"/>
  <c r="G142" i="4" s="1"/>
  <c r="H142" i="4" s="1"/>
  <c r="A78" i="4"/>
  <c r="G78" i="4" s="1"/>
  <c r="H78" i="4" s="1"/>
  <c r="A78" i="2"/>
  <c r="A95" i="2"/>
  <c r="A95" i="4"/>
  <c r="G95" i="4" s="1"/>
  <c r="H95" i="4" s="1"/>
  <c r="A377" i="4"/>
  <c r="G377" i="4" s="1"/>
  <c r="H377" i="4" s="1"/>
  <c r="A3" i="4"/>
  <c r="G3" i="4" s="1"/>
  <c r="H3" i="4" s="1"/>
  <c r="A3" i="2"/>
  <c r="A33" i="4"/>
  <c r="G33" i="4" s="1"/>
  <c r="H33" i="4" s="1"/>
  <c r="A33" i="2"/>
  <c r="A65" i="4"/>
  <c r="G65" i="4" s="1"/>
  <c r="H65" i="4" s="1"/>
  <c r="A65" i="2"/>
  <c r="A365" i="4"/>
  <c r="G365" i="4" s="1"/>
  <c r="H365" i="4" s="1"/>
  <c r="A45" i="4"/>
  <c r="G45" i="4" s="1"/>
  <c r="H45" i="4" s="1"/>
  <c r="A45" i="2"/>
  <c r="A263" i="4"/>
  <c r="G263" i="4" s="1"/>
  <c r="H263" i="4" s="1"/>
  <c r="A263" i="2"/>
  <c r="A356" i="4"/>
  <c r="G356" i="4" s="1"/>
  <c r="H356" i="4" s="1"/>
  <c r="A287" i="4"/>
  <c r="G287" i="4" s="1"/>
  <c r="H287" i="4" s="1"/>
  <c r="A385" i="4"/>
  <c r="G385" i="4" s="1"/>
  <c r="H385" i="4" s="1"/>
  <c r="A97" i="2"/>
  <c r="A97" i="4"/>
  <c r="G97" i="4" s="1"/>
  <c r="H97" i="4" s="1"/>
  <c r="A210" i="4"/>
  <c r="G210" i="4" s="1"/>
  <c r="H210" i="4" s="1"/>
  <c r="A210" i="2"/>
  <c r="A171" i="2"/>
  <c r="A171" i="4"/>
  <c r="G171" i="4" s="1"/>
  <c r="H171" i="4" s="1"/>
  <c r="A154" i="4"/>
  <c r="G154" i="4" s="1"/>
  <c r="H154" i="4" s="1"/>
  <c r="A154" i="2"/>
  <c r="A87" i="2"/>
  <c r="A87" i="4"/>
  <c r="G87" i="4" s="1"/>
  <c r="H87" i="4" s="1"/>
  <c r="A130" i="4"/>
  <c r="G130" i="4" s="1"/>
  <c r="H130" i="4" s="1"/>
  <c r="A130" i="2"/>
  <c r="A74" i="2"/>
  <c r="A74" i="4"/>
  <c r="G74" i="4" s="1"/>
  <c r="H74" i="4" s="1"/>
  <c r="A35" i="4"/>
  <c r="G35" i="4" s="1"/>
  <c r="H35" i="4" s="1"/>
  <c r="A35" i="2"/>
  <c r="A43" i="2"/>
  <c r="A43" i="4"/>
  <c r="G43" i="4" s="1"/>
  <c r="H43" i="4" s="1"/>
  <c r="A62" i="2"/>
  <c r="A62" i="4"/>
  <c r="G62" i="4" s="1"/>
  <c r="H62" i="4" s="1"/>
  <c r="A61" i="4"/>
  <c r="G61" i="4" s="1"/>
  <c r="H61" i="4" s="1"/>
  <c r="A61" i="2"/>
  <c r="A181" i="4"/>
  <c r="G181" i="4" s="1"/>
  <c r="H181" i="4" s="1"/>
  <c r="A181" i="2"/>
  <c r="A122" i="2"/>
  <c r="A122" i="4"/>
  <c r="G122" i="4" s="1"/>
  <c r="H122" i="4" s="1"/>
  <c r="A39" i="4"/>
  <c r="G39" i="4" s="1"/>
  <c r="H39" i="4" s="1"/>
  <c r="A39" i="2"/>
  <c r="A153" i="2"/>
  <c r="A153" i="4"/>
  <c r="G153" i="4" s="1"/>
  <c r="H153" i="4" s="1"/>
  <c r="A70" i="4"/>
  <c r="G70" i="4" s="1"/>
  <c r="H70" i="4" s="1"/>
  <c r="A70" i="2"/>
  <c r="A28" i="4"/>
  <c r="G28" i="4" s="1"/>
  <c r="H28" i="4" s="1"/>
  <c r="A28" i="2"/>
  <c r="A202" i="2"/>
  <c r="A202" i="4"/>
  <c r="G202" i="4" s="1"/>
  <c r="H202" i="4" s="1"/>
  <c r="A163" i="4"/>
  <c r="G163" i="4" s="1"/>
  <c r="H163" i="4" s="1"/>
  <c r="A163" i="2"/>
  <c r="A138" i="2"/>
  <c r="A138" i="4"/>
  <c r="G138" i="4" s="1"/>
  <c r="H138" i="4" s="1"/>
  <c r="A117" i="4"/>
  <c r="G117" i="4" s="1"/>
  <c r="H117" i="4" s="1"/>
  <c r="A117" i="2"/>
  <c r="A13" i="2"/>
  <c r="A13" i="4"/>
  <c r="G13" i="4" s="1"/>
  <c r="H13" i="4" s="1"/>
  <c r="A63" i="4"/>
  <c r="G63" i="4" s="1"/>
  <c r="H63" i="4" s="1"/>
  <c r="A63" i="2"/>
  <c r="A217" i="2"/>
  <c r="A217" i="4"/>
  <c r="G217" i="4" s="1"/>
  <c r="H217" i="4" s="1"/>
  <c r="A21" i="4"/>
  <c r="G21" i="4" s="1"/>
  <c r="H21" i="4" s="1"/>
  <c r="A21" i="2"/>
  <c r="A17" i="2"/>
  <c r="A17" i="4"/>
  <c r="G17" i="4" s="1"/>
  <c r="H17" i="4" s="1"/>
  <c r="A129" i="4"/>
  <c r="G129" i="4" s="1"/>
  <c r="H129" i="4" s="1"/>
  <c r="A129" i="2"/>
  <c r="A83" i="2"/>
  <c r="A83" i="4"/>
  <c r="G83" i="4" s="1"/>
  <c r="H83" i="4" s="1"/>
  <c r="A81" i="4"/>
  <c r="G81" i="4" s="1"/>
  <c r="H81" i="4" s="1"/>
  <c r="A81" i="2"/>
  <c r="R1860" i="6"/>
  <c r="P1860" i="6" s="1"/>
  <c r="R1852" i="6"/>
  <c r="P1852" i="6" s="1"/>
  <c r="R1848" i="6"/>
  <c r="P1848" i="6" s="1"/>
  <c r="R1824" i="6"/>
  <c r="P1824" i="6" s="1"/>
  <c r="R1820" i="6"/>
  <c r="P1820" i="6" s="1"/>
  <c r="R1808" i="6"/>
  <c r="P1808" i="6" s="1"/>
  <c r="R1804" i="6"/>
  <c r="P1804" i="6" s="1"/>
  <c r="R1792" i="6"/>
  <c r="P1792" i="6" s="1"/>
  <c r="R1776" i="6"/>
  <c r="P1776" i="6" s="1"/>
  <c r="R1760" i="6"/>
  <c r="P1760" i="6" s="1"/>
  <c r="R1748" i="6"/>
  <c r="P1748" i="6" s="1"/>
  <c r="R1716" i="6"/>
  <c r="P1716" i="6" s="1"/>
  <c r="R1700" i="6"/>
  <c r="P1700" i="6" s="1"/>
  <c r="R1688" i="6"/>
  <c r="P1688" i="6" s="1"/>
  <c r="R1672" i="6"/>
  <c r="P1672" i="6" s="1"/>
  <c r="R1656" i="6"/>
  <c r="P1656" i="6" s="1"/>
  <c r="R1648" i="6"/>
  <c r="P1648" i="6" s="1"/>
  <c r="R1620" i="6"/>
  <c r="P1620" i="6" s="1"/>
  <c r="R1616" i="6"/>
  <c r="P1616" i="6" s="1"/>
  <c r="R1608" i="6"/>
  <c r="P1608" i="6" s="1"/>
  <c r="R1604" i="6"/>
  <c r="P1604" i="6" s="1"/>
  <c r="R1592" i="6"/>
  <c r="P1592" i="6" s="1"/>
  <c r="R1588" i="6"/>
  <c r="P1588" i="6" s="1"/>
  <c r="R1576" i="6"/>
  <c r="P1576" i="6" s="1"/>
  <c r="R1895" i="6"/>
  <c r="P1895" i="6" s="1"/>
  <c r="R1883" i="6"/>
  <c r="P1883" i="6" s="1"/>
  <c r="R1879" i="6"/>
  <c r="P1879" i="6" s="1"/>
  <c r="R1871" i="6"/>
  <c r="P1871" i="6" s="1"/>
  <c r="R1867" i="6"/>
  <c r="P1867" i="6" s="1"/>
  <c r="R1855" i="6"/>
  <c r="P1855" i="6" s="1"/>
  <c r="R1851" i="6"/>
  <c r="P1851" i="6" s="1"/>
  <c r="R1839" i="6"/>
  <c r="P1839" i="6" s="1"/>
  <c r="R1835" i="6"/>
  <c r="P1835" i="6" s="1"/>
  <c r="R1823" i="6"/>
  <c r="P1823" i="6" s="1"/>
  <c r="R1811" i="6"/>
  <c r="P1811" i="6" s="1"/>
  <c r="R1779" i="6"/>
  <c r="P1779" i="6" s="1"/>
  <c r="R1775" i="6"/>
  <c r="P1775" i="6" s="1"/>
  <c r="R1759" i="6"/>
  <c r="P1759" i="6" s="1"/>
  <c r="R1719" i="6"/>
  <c r="P1719" i="6" s="1"/>
  <c r="R1715" i="6"/>
  <c r="P1715" i="6" s="1"/>
  <c r="R1699" i="6"/>
  <c r="P1699" i="6" s="1"/>
  <c r="R1683" i="6"/>
  <c r="P1683" i="6" s="1"/>
  <c r="R1667" i="6"/>
  <c r="P1667" i="6" s="1"/>
  <c r="R1635" i="6"/>
  <c r="P1635" i="6" s="1"/>
  <c r="R1623" i="6"/>
  <c r="P1623" i="6" s="1"/>
  <c r="R1607" i="6"/>
  <c r="P1607" i="6" s="1"/>
  <c r="R1591" i="6"/>
  <c r="P1591" i="6" s="1"/>
  <c r="R1579" i="6"/>
  <c r="P1579" i="6" s="1"/>
  <c r="R1575" i="6"/>
  <c r="P1575" i="6" s="1"/>
  <c r="R1886" i="6"/>
  <c r="P1886" i="6" s="1"/>
  <c r="R1870" i="6"/>
  <c r="P1870" i="6" s="1"/>
  <c r="R1866" i="6"/>
  <c r="P1866" i="6" s="1"/>
  <c r="R1854" i="6"/>
  <c r="P1854" i="6" s="1"/>
  <c r="R1850" i="6"/>
  <c r="P1850" i="6" s="1"/>
  <c r="R1834" i="6"/>
  <c r="P1834" i="6" s="1"/>
  <c r="R1822" i="6"/>
  <c r="P1822" i="6" s="1"/>
  <c r="R1818" i="6"/>
  <c r="P1818" i="6" s="1"/>
  <c r="R1794" i="6"/>
  <c r="P1794" i="6" s="1"/>
  <c r="R1790" i="6"/>
  <c r="P1790" i="6" s="1"/>
  <c r="R1778" i="6"/>
  <c r="P1778" i="6" s="1"/>
  <c r="R1758" i="6"/>
  <c r="P1758" i="6" s="1"/>
  <c r="R1746" i="6"/>
  <c r="P1746" i="6" s="1"/>
  <c r="R1730" i="6"/>
  <c r="P1730" i="6" s="1"/>
  <c r="R1718" i="6"/>
  <c r="P1718" i="6" s="1"/>
  <c r="R1698" i="6"/>
  <c r="P1698" i="6" s="1"/>
  <c r="R1686" i="6"/>
  <c r="P1686" i="6" s="1"/>
  <c r="R1682" i="6"/>
  <c r="P1682" i="6" s="1"/>
  <c r="R1666" i="6"/>
  <c r="P1666" i="6" s="1"/>
  <c r="R1654" i="6"/>
  <c r="P1654" i="6" s="1"/>
  <c r="R1626" i="6"/>
  <c r="P1626" i="6" s="1"/>
  <c r="R1594" i="6"/>
  <c r="P1594" i="6" s="1"/>
  <c r="R1578" i="6"/>
  <c r="P1578" i="6" s="1"/>
  <c r="R1566" i="6"/>
  <c r="P1566" i="6" s="1"/>
  <c r="R536" i="6"/>
  <c r="P536" i="6" s="1"/>
  <c r="R1853" i="6"/>
  <c r="P1853" i="6" s="1"/>
  <c r="R1805" i="6"/>
  <c r="P1805" i="6" s="1"/>
  <c r="R1741" i="6"/>
  <c r="P1741" i="6" s="1"/>
  <c r="R1725" i="6"/>
  <c r="P1725" i="6" s="1"/>
  <c r="R1677" i="6"/>
  <c r="P1677" i="6" s="1"/>
  <c r="R1613" i="6"/>
  <c r="P1613" i="6" s="1"/>
  <c r="R1560" i="6"/>
  <c r="P1560" i="6" s="1"/>
  <c r="R1556" i="6"/>
  <c r="P1556" i="6" s="1"/>
  <c r="R1532" i="6"/>
  <c r="P1532" i="6" s="1"/>
  <c r="R1516" i="6"/>
  <c r="P1516" i="6" s="1"/>
  <c r="R1500" i="6"/>
  <c r="P1500" i="6" s="1"/>
  <c r="R1488" i="6"/>
  <c r="P1488" i="6" s="1"/>
  <c r="R1484" i="6"/>
  <c r="P1484" i="6" s="1"/>
  <c r="R1480" i="6"/>
  <c r="P1480" i="6" s="1"/>
  <c r="R1476" i="6"/>
  <c r="P1476" i="6" s="1"/>
  <c r="R1472" i="6"/>
  <c r="P1472" i="6" s="1"/>
  <c r="R1468" i="6"/>
  <c r="P1468" i="6" s="1"/>
  <c r="R1464" i="6"/>
  <c r="P1464" i="6" s="1"/>
  <c r="R1460" i="6"/>
  <c r="P1460" i="6" s="1"/>
  <c r="R1448" i="6"/>
  <c r="P1448" i="6" s="1"/>
  <c r="R1444" i="6"/>
  <c r="P1444" i="6" s="1"/>
  <c r="R1436" i="6"/>
  <c r="P1436" i="6" s="1"/>
  <c r="R1432" i="6"/>
  <c r="P1432" i="6" s="1"/>
  <c r="R1424" i="6"/>
  <c r="P1424" i="6" s="1"/>
  <c r="R1420" i="6"/>
  <c r="P1420" i="6" s="1"/>
  <c r="R1408" i="6"/>
  <c r="P1408" i="6" s="1"/>
  <c r="R1404" i="6"/>
  <c r="P1404" i="6" s="1"/>
  <c r="R1400" i="6"/>
  <c r="P1400" i="6" s="1"/>
  <c r="R1392" i="6"/>
  <c r="P1392" i="6" s="1"/>
  <c r="R1384" i="6"/>
  <c r="P1384" i="6" s="1"/>
  <c r="R1380" i="6"/>
  <c r="P1380" i="6" s="1"/>
  <c r="R1368" i="6"/>
  <c r="P1368" i="6" s="1"/>
  <c r="R1356" i="6"/>
  <c r="P1356" i="6" s="1"/>
  <c r="R1352" i="6"/>
  <c r="P1352" i="6" s="1"/>
  <c r="R1348" i="6"/>
  <c r="P1348" i="6" s="1"/>
  <c r="R1340" i="6"/>
  <c r="P1340" i="6" s="1"/>
  <c r="R1336" i="6"/>
  <c r="P1336" i="6" s="1"/>
  <c r="R1324" i="6"/>
  <c r="P1324" i="6" s="1"/>
  <c r="R1316" i="6"/>
  <c r="P1316" i="6" s="1"/>
  <c r="R1897" i="6"/>
  <c r="P1897" i="6" s="1"/>
  <c r="R1881" i="6"/>
  <c r="P1881" i="6" s="1"/>
  <c r="R1849" i="6"/>
  <c r="P1849" i="6" s="1"/>
  <c r="R1833" i="6"/>
  <c r="P1833" i="6" s="1"/>
  <c r="R1817" i="6"/>
  <c r="P1817" i="6" s="1"/>
  <c r="R1785" i="6"/>
  <c r="P1785" i="6" s="1"/>
  <c r="R1769" i="6"/>
  <c r="P1769" i="6" s="1"/>
  <c r="R1753" i="6"/>
  <c r="P1753" i="6" s="1"/>
  <c r="R1737" i="6"/>
  <c r="P1737" i="6" s="1"/>
  <c r="R1689" i="6"/>
  <c r="P1689" i="6" s="1"/>
  <c r="R1673" i="6"/>
  <c r="P1673" i="6" s="1"/>
  <c r="R1657" i="6"/>
  <c r="P1657" i="6" s="1"/>
  <c r="R1625" i="6"/>
  <c r="P1625" i="6" s="1"/>
  <c r="R1577" i="6"/>
  <c r="P1577" i="6" s="1"/>
  <c r="R1563" i="6"/>
  <c r="P1563" i="6" s="1"/>
  <c r="R1559" i="6"/>
  <c r="P1559" i="6" s="1"/>
  <c r="R1551" i="6"/>
  <c r="P1551" i="6" s="1"/>
  <c r="R1547" i="6"/>
  <c r="P1547" i="6" s="1"/>
  <c r="R1543" i="6"/>
  <c r="P1543" i="6" s="1"/>
  <c r="R1531" i="6"/>
  <c r="P1531" i="6" s="1"/>
  <c r="R1523" i="6"/>
  <c r="P1523" i="6" s="1"/>
  <c r="R1519" i="6"/>
  <c r="P1519" i="6" s="1"/>
  <c r="R1511" i="6"/>
  <c r="P1511" i="6" s="1"/>
  <c r="R1503" i="6"/>
  <c r="P1503" i="6" s="1"/>
  <c r="R1499" i="6"/>
  <c r="P1499" i="6" s="1"/>
  <c r="R1487" i="6"/>
  <c r="P1487" i="6" s="1"/>
  <c r="R1483" i="6"/>
  <c r="P1483" i="6" s="1"/>
  <c r="R1479" i="6"/>
  <c r="P1479" i="6" s="1"/>
  <c r="R1475" i="6"/>
  <c r="P1475" i="6" s="1"/>
  <c r="R1471" i="6"/>
  <c r="P1471" i="6" s="1"/>
  <c r="R1467" i="6"/>
  <c r="P1467" i="6" s="1"/>
  <c r="R1463" i="6"/>
  <c r="P1463" i="6" s="1"/>
  <c r="R1459" i="6"/>
  <c r="P1459" i="6" s="1"/>
  <c r="R1447" i="6"/>
  <c r="P1447" i="6" s="1"/>
  <c r="R1443" i="6"/>
  <c r="P1443" i="6" s="1"/>
  <c r="R1435" i="6"/>
  <c r="P1435" i="6" s="1"/>
  <c r="R1431" i="6"/>
  <c r="P1431" i="6" s="1"/>
  <c r="R1427" i="6"/>
  <c r="P1427" i="6" s="1"/>
  <c r="R1423" i="6"/>
  <c r="P1423" i="6" s="1"/>
  <c r="R1419" i="6"/>
  <c r="P1419" i="6" s="1"/>
  <c r="R1415" i="6"/>
  <c r="P1415" i="6" s="1"/>
  <c r="R1407" i="6"/>
  <c r="P1407" i="6" s="1"/>
  <c r="R1403" i="6"/>
  <c r="P1403" i="6" s="1"/>
  <c r="R1399" i="6"/>
  <c r="P1399" i="6" s="1"/>
  <c r="R1391" i="6"/>
  <c r="P1391" i="6" s="1"/>
  <c r="R1387" i="6"/>
  <c r="P1387" i="6" s="1"/>
  <c r="R1383" i="6"/>
  <c r="P1383" i="6" s="1"/>
  <c r="R1363" i="6"/>
  <c r="P1363" i="6" s="1"/>
  <c r="R1359" i="6"/>
  <c r="P1359" i="6" s="1"/>
  <c r="R1347" i="6"/>
  <c r="P1347" i="6" s="1"/>
  <c r="R1339" i="6"/>
  <c r="P1339" i="6" s="1"/>
  <c r="R1335" i="6"/>
  <c r="P1335" i="6" s="1"/>
  <c r="R1323" i="6"/>
  <c r="P1323" i="6" s="1"/>
  <c r="R1319" i="6"/>
  <c r="P1319" i="6" s="1"/>
  <c r="R1311" i="6"/>
  <c r="P1311" i="6" s="1"/>
  <c r="R1861" i="6"/>
  <c r="P1861" i="6" s="1"/>
  <c r="R1829" i="6"/>
  <c r="P1829" i="6" s="1"/>
  <c r="R1765" i="6"/>
  <c r="P1765" i="6" s="1"/>
  <c r="R1749" i="6"/>
  <c r="P1749" i="6" s="1"/>
  <c r="R1733" i="6"/>
  <c r="P1733" i="6" s="1"/>
  <c r="R1717" i="6"/>
  <c r="P1717" i="6" s="1"/>
  <c r="R1701" i="6"/>
  <c r="P1701" i="6" s="1"/>
  <c r="R1685" i="6"/>
  <c r="P1685" i="6" s="1"/>
  <c r="R1653" i="6"/>
  <c r="P1653" i="6" s="1"/>
  <c r="R1621" i="6"/>
  <c r="P1621" i="6" s="1"/>
  <c r="R1605" i="6"/>
  <c r="P1605" i="6" s="1"/>
  <c r="R1573" i="6"/>
  <c r="P1573" i="6" s="1"/>
  <c r="R1562" i="6"/>
  <c r="P1562" i="6" s="1"/>
  <c r="R1558" i="6"/>
  <c r="P1558" i="6" s="1"/>
  <c r="R1550" i="6"/>
  <c r="P1550" i="6" s="1"/>
  <c r="R1546" i="6"/>
  <c r="P1546" i="6" s="1"/>
  <c r="R1538" i="6"/>
  <c r="P1538" i="6" s="1"/>
  <c r="R1530" i="6"/>
  <c r="P1530" i="6" s="1"/>
  <c r="R1522" i="6"/>
  <c r="P1522" i="6" s="1"/>
  <c r="R1518" i="6"/>
  <c r="P1518" i="6" s="1"/>
  <c r="R1510" i="6"/>
  <c r="P1510" i="6" s="1"/>
  <c r="R1506" i="6"/>
  <c r="P1506" i="6" s="1"/>
  <c r="R1502" i="6"/>
  <c r="P1502" i="6" s="1"/>
  <c r="R1498" i="6"/>
  <c r="P1498" i="6" s="1"/>
  <c r="R1494" i="6"/>
  <c r="P1494" i="6" s="1"/>
  <c r="R1490" i="6"/>
  <c r="P1490" i="6" s="1"/>
  <c r="R1486" i="6"/>
  <c r="P1486" i="6" s="1"/>
  <c r="R1474" i="6"/>
  <c r="P1474" i="6" s="1"/>
  <c r="R1470" i="6"/>
  <c r="P1470" i="6" s="1"/>
  <c r="R1466" i="6"/>
  <c r="P1466" i="6" s="1"/>
  <c r="R1458" i="6"/>
  <c r="P1458" i="6" s="1"/>
  <c r="R1450" i="6"/>
  <c r="P1450" i="6" s="1"/>
  <c r="R1442" i="6"/>
  <c r="P1442" i="6" s="1"/>
  <c r="R1438" i="6"/>
  <c r="P1438" i="6" s="1"/>
  <c r="R1426" i="6"/>
  <c r="P1426" i="6" s="1"/>
  <c r="R1422" i="6"/>
  <c r="P1422" i="6" s="1"/>
  <c r="R1414" i="6"/>
  <c r="P1414" i="6" s="1"/>
  <c r="R1410" i="6"/>
  <c r="P1410" i="6" s="1"/>
  <c r="R1406" i="6"/>
  <c r="P1406" i="6" s="1"/>
  <c r="R1402" i="6"/>
  <c r="P1402" i="6" s="1"/>
  <c r="R1398" i="6"/>
  <c r="P1398" i="6" s="1"/>
  <c r="R1394" i="6"/>
  <c r="P1394" i="6" s="1"/>
  <c r="R1390" i="6"/>
  <c r="P1390" i="6" s="1"/>
  <c r="R1386" i="6"/>
  <c r="P1386" i="6" s="1"/>
  <c r="R1382" i="6"/>
  <c r="P1382" i="6" s="1"/>
  <c r="R1378" i="6"/>
  <c r="P1378" i="6" s="1"/>
  <c r="R1374" i="6"/>
  <c r="P1374" i="6" s="1"/>
  <c r="R1370" i="6"/>
  <c r="P1370" i="6" s="1"/>
  <c r="R1366" i="6"/>
  <c r="P1366" i="6" s="1"/>
  <c r="R1362" i="6"/>
  <c r="P1362" i="6" s="1"/>
  <c r="R1358" i="6"/>
  <c r="P1358" i="6" s="1"/>
  <c r="R1354" i="6"/>
  <c r="P1354" i="6" s="1"/>
  <c r="R1350" i="6"/>
  <c r="P1350" i="6" s="1"/>
  <c r="R1346" i="6"/>
  <c r="P1346" i="6" s="1"/>
  <c r="R1342" i="6"/>
  <c r="P1342" i="6" s="1"/>
  <c r="R1338" i="6"/>
  <c r="P1338" i="6" s="1"/>
  <c r="R1330" i="6"/>
  <c r="P1330" i="6" s="1"/>
  <c r="R1326" i="6"/>
  <c r="P1326" i="6" s="1"/>
  <c r="R1322" i="6"/>
  <c r="P1322" i="6" s="1"/>
  <c r="R1314" i="6"/>
  <c r="P1314" i="6" s="1"/>
  <c r="R1310" i="6"/>
  <c r="P1310" i="6" s="1"/>
  <c r="R1889" i="6"/>
  <c r="P1889" i="6" s="1"/>
  <c r="R1873" i="6"/>
  <c r="P1873" i="6" s="1"/>
  <c r="R1857" i="6"/>
  <c r="P1857" i="6" s="1"/>
  <c r="R1825" i="6"/>
  <c r="P1825" i="6" s="1"/>
  <c r="R1809" i="6"/>
  <c r="P1809" i="6" s="1"/>
  <c r="R1793" i="6"/>
  <c r="P1793" i="6" s="1"/>
  <c r="R1777" i="6"/>
  <c r="P1777" i="6" s="1"/>
  <c r="R1761" i="6"/>
  <c r="P1761" i="6" s="1"/>
  <c r="R1745" i="6"/>
  <c r="P1745" i="6" s="1"/>
  <c r="R1729" i="6"/>
  <c r="P1729" i="6" s="1"/>
  <c r="R1697" i="6"/>
  <c r="P1697" i="6" s="1"/>
  <c r="R1681" i="6"/>
  <c r="P1681" i="6" s="1"/>
  <c r="R1665" i="6"/>
  <c r="P1665" i="6" s="1"/>
  <c r="R1633" i="6"/>
  <c r="P1633" i="6" s="1"/>
  <c r="R1601" i="6"/>
  <c r="P1601" i="6" s="1"/>
  <c r="R1585" i="6"/>
  <c r="P1585" i="6" s="1"/>
  <c r="R1569" i="6"/>
  <c r="P1569" i="6" s="1"/>
  <c r="R1557" i="6"/>
  <c r="P1557" i="6" s="1"/>
  <c r="R1553" i="6"/>
  <c r="P1553" i="6" s="1"/>
  <c r="R1549" i="6"/>
  <c r="P1549" i="6" s="1"/>
  <c r="R1537" i="6"/>
  <c r="P1537" i="6" s="1"/>
  <c r="R1533" i="6"/>
  <c r="P1533" i="6" s="1"/>
  <c r="R1529" i="6"/>
  <c r="P1529" i="6" s="1"/>
  <c r="R1525" i="6"/>
  <c r="P1525" i="6" s="1"/>
  <c r="R1521" i="6"/>
  <c r="P1521" i="6" s="1"/>
  <c r="R1517" i="6"/>
  <c r="P1517" i="6" s="1"/>
  <c r="R1509" i="6"/>
  <c r="P1509" i="6" s="1"/>
  <c r="R1505" i="6"/>
  <c r="P1505" i="6" s="1"/>
  <c r="R1501" i="6"/>
  <c r="P1501" i="6" s="1"/>
  <c r="R1497" i="6"/>
  <c r="P1497" i="6" s="1"/>
  <c r="R1493" i="6"/>
  <c r="P1493" i="6" s="1"/>
  <c r="R1489" i="6"/>
  <c r="P1489" i="6" s="1"/>
  <c r="R1485" i="6"/>
  <c r="P1485" i="6" s="1"/>
  <c r="R1481" i="6"/>
  <c r="P1481" i="6" s="1"/>
  <c r="R1477" i="6"/>
  <c r="P1477" i="6" s="1"/>
  <c r="R1473" i="6"/>
  <c r="P1473" i="6" s="1"/>
  <c r="R1469" i="6"/>
  <c r="P1469" i="6" s="1"/>
  <c r="R1465" i="6"/>
  <c r="P1465" i="6" s="1"/>
  <c r="R1461" i="6"/>
  <c r="P1461" i="6" s="1"/>
  <c r="R1457" i="6"/>
  <c r="P1457" i="6" s="1"/>
  <c r="R1453" i="6"/>
  <c r="P1453" i="6" s="1"/>
  <c r="R1449" i="6"/>
  <c r="P1449" i="6" s="1"/>
  <c r="R1445" i="6"/>
  <c r="P1445" i="6" s="1"/>
  <c r="R1441" i="6"/>
  <c r="P1441" i="6" s="1"/>
  <c r="R1437" i="6"/>
  <c r="P1437" i="6" s="1"/>
  <c r="R1429" i="6"/>
  <c r="P1429" i="6" s="1"/>
  <c r="R1425" i="6"/>
  <c r="P1425" i="6" s="1"/>
  <c r="R1421" i="6"/>
  <c r="P1421" i="6" s="1"/>
  <c r="R1413" i="6"/>
  <c r="P1413" i="6" s="1"/>
  <c r="R1409" i="6"/>
  <c r="P1409" i="6" s="1"/>
  <c r="R1405" i="6"/>
  <c r="P1405" i="6" s="1"/>
  <c r="R1397" i="6"/>
  <c r="P1397" i="6" s="1"/>
  <c r="R1393" i="6"/>
  <c r="P1393" i="6" s="1"/>
  <c r="R1389" i="6"/>
  <c r="P1389" i="6" s="1"/>
  <c r="R1385" i="6"/>
  <c r="P1385" i="6" s="1"/>
  <c r="R1381" i="6"/>
  <c r="P1381" i="6" s="1"/>
  <c r="R1377" i="6"/>
  <c r="P1377" i="6" s="1"/>
  <c r="R1373" i="6"/>
  <c r="P1373" i="6" s="1"/>
  <c r="R1369" i="6"/>
  <c r="P1369" i="6" s="1"/>
  <c r="R1365" i="6"/>
  <c r="P1365" i="6" s="1"/>
  <c r="R1361" i="6"/>
  <c r="P1361" i="6" s="1"/>
  <c r="R1357" i="6"/>
  <c r="P1357" i="6" s="1"/>
  <c r="R1349" i="6"/>
  <c r="P1349" i="6" s="1"/>
  <c r="R1345" i="6"/>
  <c r="P1345" i="6" s="1"/>
  <c r="R1341" i="6"/>
  <c r="P1341" i="6" s="1"/>
  <c r="R1337" i="6"/>
  <c r="P1337" i="6" s="1"/>
  <c r="R1333" i="6"/>
  <c r="P1333" i="6" s="1"/>
  <c r="R1329" i="6"/>
  <c r="P1329" i="6" s="1"/>
  <c r="R1325" i="6"/>
  <c r="P1325" i="6" s="1"/>
  <c r="R1312" i="6"/>
  <c r="P1312" i="6" s="1"/>
  <c r="R1306" i="6"/>
  <c r="P1306" i="6" s="1"/>
  <c r="R1302" i="6"/>
  <c r="P1302" i="6" s="1"/>
  <c r="R1298" i="6"/>
  <c r="P1298" i="6" s="1"/>
  <c r="R1290" i="6"/>
  <c r="P1290" i="6" s="1"/>
  <c r="R1286" i="6"/>
  <c r="P1286" i="6" s="1"/>
  <c r="R1282" i="6"/>
  <c r="P1282" i="6" s="1"/>
  <c r="R1274" i="6"/>
  <c r="P1274" i="6" s="1"/>
  <c r="R1270" i="6"/>
  <c r="P1270" i="6" s="1"/>
  <c r="R1266" i="6"/>
  <c r="P1266" i="6" s="1"/>
  <c r="R1258" i="6"/>
  <c r="P1258" i="6" s="1"/>
  <c r="R1254" i="6"/>
  <c r="P1254" i="6" s="1"/>
  <c r="R1250" i="6"/>
  <c r="P1250" i="6" s="1"/>
  <c r="R1246" i="6"/>
  <c r="P1246" i="6" s="1"/>
  <c r="R1242" i="6"/>
  <c r="P1242" i="6" s="1"/>
  <c r="R1238" i="6"/>
  <c r="P1238" i="6" s="1"/>
  <c r="R1234" i="6"/>
  <c r="P1234" i="6" s="1"/>
  <c r="R1230" i="6"/>
  <c r="P1230" i="6" s="1"/>
  <c r="R1226" i="6"/>
  <c r="P1226" i="6" s="1"/>
  <c r="R1222" i="6"/>
  <c r="P1222" i="6" s="1"/>
  <c r="R1218" i="6"/>
  <c r="P1218" i="6" s="1"/>
  <c r="R1210" i="6"/>
  <c r="P1210" i="6" s="1"/>
  <c r="R1206" i="6"/>
  <c r="P1206" i="6" s="1"/>
  <c r="R1202" i="6"/>
  <c r="P1202" i="6" s="1"/>
  <c r="R1194" i="6"/>
  <c r="P1194" i="6" s="1"/>
  <c r="R1190" i="6"/>
  <c r="P1190" i="6" s="1"/>
  <c r="R1186" i="6"/>
  <c r="P1186" i="6" s="1"/>
  <c r="R1182" i="6"/>
  <c r="P1182" i="6" s="1"/>
  <c r="R1178" i="6"/>
  <c r="P1178" i="6" s="1"/>
  <c r="R1174" i="6"/>
  <c r="P1174" i="6" s="1"/>
  <c r="R1170" i="6"/>
  <c r="P1170" i="6" s="1"/>
  <c r="R1162" i="6"/>
  <c r="P1162" i="6" s="1"/>
  <c r="R1158" i="6"/>
  <c r="P1158" i="6" s="1"/>
  <c r="R1154" i="6"/>
  <c r="P1154" i="6" s="1"/>
  <c r="R1146" i="6"/>
  <c r="P1146" i="6" s="1"/>
  <c r="R1142" i="6"/>
  <c r="P1142" i="6" s="1"/>
  <c r="R1138" i="6"/>
  <c r="P1138" i="6" s="1"/>
  <c r="R1134" i="6"/>
  <c r="P1134" i="6" s="1"/>
  <c r="R1130" i="6"/>
  <c r="P1130" i="6" s="1"/>
  <c r="R1126" i="6"/>
  <c r="P1126" i="6" s="1"/>
  <c r="R1122" i="6"/>
  <c r="P1122" i="6" s="1"/>
  <c r="R1118" i="6"/>
  <c r="P1118" i="6" s="1"/>
  <c r="R1114" i="6"/>
  <c r="P1114" i="6" s="1"/>
  <c r="R1110" i="6"/>
  <c r="P1110" i="6" s="1"/>
  <c r="R1106" i="6"/>
  <c r="P1106" i="6" s="1"/>
  <c r="R1098" i="6"/>
  <c r="P1098" i="6" s="1"/>
  <c r="R1094" i="6"/>
  <c r="P1094" i="6" s="1"/>
  <c r="R1090" i="6"/>
  <c r="P1090" i="6" s="1"/>
  <c r="R1086" i="6"/>
  <c r="P1086" i="6" s="1"/>
  <c r="R1082" i="6"/>
  <c r="P1082" i="6" s="1"/>
  <c r="R1078" i="6"/>
  <c r="P1078" i="6" s="1"/>
  <c r="R1074" i="6"/>
  <c r="P1074" i="6" s="1"/>
  <c r="R1070" i="6"/>
  <c r="P1070" i="6" s="1"/>
  <c r="R1066" i="6"/>
  <c r="P1066" i="6" s="1"/>
  <c r="R1062" i="6"/>
  <c r="P1062" i="6" s="1"/>
  <c r="R1058" i="6"/>
  <c r="P1058" i="6" s="1"/>
  <c r="R1050" i="6"/>
  <c r="P1050" i="6" s="1"/>
  <c r="R1046" i="6"/>
  <c r="P1046" i="6" s="1"/>
  <c r="R1042" i="6"/>
  <c r="P1042" i="6" s="1"/>
  <c r="R1038" i="6"/>
  <c r="P1038" i="6" s="1"/>
  <c r="R1034" i="6"/>
  <c r="P1034" i="6" s="1"/>
  <c r="R1030" i="6"/>
  <c r="P1030" i="6" s="1"/>
  <c r="R1026" i="6"/>
  <c r="P1026" i="6" s="1"/>
  <c r="R1018" i="6"/>
  <c r="P1018" i="6" s="1"/>
  <c r="R1014" i="6"/>
  <c r="P1014" i="6" s="1"/>
  <c r="R1010" i="6"/>
  <c r="P1010" i="6" s="1"/>
  <c r="R1002" i="6"/>
  <c r="P1002" i="6" s="1"/>
  <c r="R998" i="6"/>
  <c r="P998" i="6" s="1"/>
  <c r="R994" i="6"/>
  <c r="P994" i="6" s="1"/>
  <c r="R986" i="6"/>
  <c r="P986" i="6" s="1"/>
  <c r="R982" i="6"/>
  <c r="P982" i="6" s="1"/>
  <c r="R978" i="6"/>
  <c r="P978" i="6" s="1"/>
  <c r="R1321" i="6"/>
  <c r="P1321" i="6" s="1"/>
  <c r="R1309" i="6"/>
  <c r="P1309" i="6" s="1"/>
  <c r="R1305" i="6"/>
  <c r="P1305" i="6" s="1"/>
  <c r="R1301" i="6"/>
  <c r="P1301" i="6" s="1"/>
  <c r="R1297" i="6"/>
  <c r="P1297" i="6" s="1"/>
  <c r="R1293" i="6"/>
  <c r="P1293" i="6" s="1"/>
  <c r="R1289" i="6"/>
  <c r="P1289" i="6" s="1"/>
  <c r="R1285" i="6"/>
  <c r="P1285" i="6" s="1"/>
  <c r="R1281" i="6"/>
  <c r="P1281" i="6" s="1"/>
  <c r="R1277" i="6"/>
  <c r="P1277" i="6" s="1"/>
  <c r="R1273" i="6"/>
  <c r="P1273" i="6" s="1"/>
  <c r="R1269" i="6"/>
  <c r="P1269" i="6" s="1"/>
  <c r="R1261" i="6"/>
  <c r="P1261" i="6" s="1"/>
  <c r="R1257" i="6"/>
  <c r="P1257" i="6" s="1"/>
  <c r="R1253" i="6"/>
  <c r="P1253" i="6" s="1"/>
  <c r="R1245" i="6"/>
  <c r="P1245" i="6" s="1"/>
  <c r="R1241" i="6"/>
  <c r="P1241" i="6" s="1"/>
  <c r="R1237" i="6"/>
  <c r="P1237" i="6" s="1"/>
  <c r="R1233" i="6"/>
  <c r="P1233" i="6" s="1"/>
  <c r="R1229" i="6"/>
  <c r="P1229" i="6" s="1"/>
  <c r="R1225" i="6"/>
  <c r="P1225" i="6" s="1"/>
  <c r="R1221" i="6"/>
  <c r="P1221" i="6" s="1"/>
  <c r="R1213" i="6"/>
  <c r="P1213" i="6" s="1"/>
  <c r="R1209" i="6"/>
  <c r="P1209" i="6" s="1"/>
  <c r="R1205" i="6"/>
  <c r="P1205" i="6" s="1"/>
  <c r="R1197" i="6"/>
  <c r="P1197" i="6" s="1"/>
  <c r="R1193" i="6"/>
  <c r="P1193" i="6" s="1"/>
  <c r="R1189" i="6"/>
  <c r="P1189" i="6" s="1"/>
  <c r="R1181" i="6"/>
  <c r="P1181" i="6" s="1"/>
  <c r="R1177" i="6"/>
  <c r="P1177" i="6" s="1"/>
  <c r="R1173" i="6"/>
  <c r="P1173" i="6" s="1"/>
  <c r="R1165" i="6"/>
  <c r="P1165" i="6" s="1"/>
  <c r="R1161" i="6"/>
  <c r="P1161" i="6" s="1"/>
  <c r="R1157" i="6"/>
  <c r="P1157" i="6" s="1"/>
  <c r="R1149" i="6"/>
  <c r="P1149" i="6" s="1"/>
  <c r="R1145" i="6"/>
  <c r="P1145" i="6" s="1"/>
  <c r="R1141" i="6"/>
  <c r="P1141" i="6" s="1"/>
  <c r="R1137" i="6"/>
  <c r="P1137" i="6" s="1"/>
  <c r="R1133" i="6"/>
  <c r="P1133" i="6" s="1"/>
  <c r="R1129" i="6"/>
  <c r="P1129" i="6" s="1"/>
  <c r="R1125" i="6"/>
  <c r="P1125" i="6" s="1"/>
  <c r="R1117" i="6"/>
  <c r="P1117" i="6" s="1"/>
  <c r="R1113" i="6"/>
  <c r="P1113" i="6" s="1"/>
  <c r="R1109" i="6"/>
  <c r="P1109" i="6" s="1"/>
  <c r="R1101" i="6"/>
  <c r="P1101" i="6" s="1"/>
  <c r="R1097" i="6"/>
  <c r="P1097" i="6" s="1"/>
  <c r="R1093" i="6"/>
  <c r="P1093" i="6" s="1"/>
  <c r="R1085" i="6"/>
  <c r="P1085" i="6" s="1"/>
  <c r="R1081" i="6"/>
  <c r="P1081" i="6" s="1"/>
  <c r="R1077" i="6"/>
  <c r="P1077" i="6" s="1"/>
  <c r="R1069" i="6"/>
  <c r="P1069" i="6" s="1"/>
  <c r="R1065" i="6"/>
  <c r="P1065" i="6" s="1"/>
  <c r="R1061" i="6"/>
  <c r="P1061" i="6" s="1"/>
  <c r="R1053" i="6"/>
  <c r="P1053" i="6" s="1"/>
  <c r="R1049" i="6"/>
  <c r="P1049" i="6" s="1"/>
  <c r="R1045" i="6"/>
  <c r="P1045" i="6" s="1"/>
  <c r="R1037" i="6"/>
  <c r="P1037" i="6" s="1"/>
  <c r="R1033" i="6"/>
  <c r="P1033" i="6" s="1"/>
  <c r="R1029" i="6"/>
  <c r="P1029" i="6" s="1"/>
  <c r="R1025" i="6"/>
  <c r="P1025" i="6" s="1"/>
  <c r="R1021" i="6"/>
  <c r="P1021" i="6" s="1"/>
  <c r="R1017" i="6"/>
  <c r="P1017" i="6" s="1"/>
  <c r="R1013" i="6"/>
  <c r="P1013" i="6" s="1"/>
  <c r="R1009" i="6"/>
  <c r="P1009" i="6" s="1"/>
  <c r="R1005" i="6"/>
  <c r="P1005" i="6" s="1"/>
  <c r="R1001" i="6"/>
  <c r="P1001" i="6" s="1"/>
  <c r="R997" i="6"/>
  <c r="P997" i="6" s="1"/>
  <c r="R989" i="6"/>
  <c r="P989" i="6" s="1"/>
  <c r="R985" i="6"/>
  <c r="P985" i="6" s="1"/>
  <c r="R981" i="6"/>
  <c r="P981" i="6" s="1"/>
  <c r="R973" i="6"/>
  <c r="P973" i="6" s="1"/>
  <c r="R969" i="6"/>
  <c r="P969" i="6" s="1"/>
  <c r="R965" i="6"/>
  <c r="P965" i="6" s="1"/>
  <c r="R957" i="6"/>
  <c r="P957" i="6" s="1"/>
  <c r="R953" i="6"/>
  <c r="P953" i="6" s="1"/>
  <c r="R949" i="6"/>
  <c r="P949" i="6" s="1"/>
  <c r="R1317" i="6"/>
  <c r="P1317" i="6" s="1"/>
  <c r="R1308" i="6"/>
  <c r="P1308" i="6" s="1"/>
  <c r="R1304" i="6"/>
  <c r="P1304" i="6" s="1"/>
  <c r="R1296" i="6"/>
  <c r="P1296" i="6" s="1"/>
  <c r="R1292" i="6"/>
  <c r="P1292" i="6" s="1"/>
  <c r="R1288" i="6"/>
  <c r="P1288" i="6" s="1"/>
  <c r="R1284" i="6"/>
  <c r="P1284" i="6" s="1"/>
  <c r="R1280" i="6"/>
  <c r="P1280" i="6" s="1"/>
  <c r="R1276" i="6"/>
  <c r="P1276" i="6" s="1"/>
  <c r="R1272" i="6"/>
  <c r="P1272" i="6" s="1"/>
  <c r="R1268" i="6"/>
  <c r="P1268" i="6" s="1"/>
  <c r="R1264" i="6"/>
  <c r="P1264" i="6" s="1"/>
  <c r="R1260" i="6"/>
  <c r="P1260" i="6" s="1"/>
  <c r="R1256" i="6"/>
  <c r="P1256" i="6" s="1"/>
  <c r="R1248" i="6"/>
  <c r="P1248" i="6" s="1"/>
  <c r="R1244" i="6"/>
  <c r="P1244" i="6" s="1"/>
  <c r="R1240" i="6"/>
  <c r="P1240" i="6" s="1"/>
  <c r="R1236" i="6"/>
  <c r="P1236" i="6" s="1"/>
  <c r="R1232" i="6"/>
  <c r="P1232" i="6" s="1"/>
  <c r="R1228" i="6"/>
  <c r="P1228" i="6" s="1"/>
  <c r="R1224" i="6"/>
  <c r="P1224" i="6" s="1"/>
  <c r="R1220" i="6"/>
  <c r="P1220" i="6" s="1"/>
  <c r="R1216" i="6"/>
  <c r="P1216" i="6" s="1"/>
  <c r="R1212" i="6"/>
  <c r="P1212" i="6" s="1"/>
  <c r="R1208" i="6"/>
  <c r="P1208" i="6" s="1"/>
  <c r="R1204" i="6"/>
  <c r="P1204" i="6" s="1"/>
  <c r="R1200" i="6"/>
  <c r="P1200" i="6" s="1"/>
  <c r="R1196" i="6"/>
  <c r="P1196" i="6" s="1"/>
  <c r="R1192" i="6"/>
  <c r="P1192" i="6" s="1"/>
  <c r="R1188" i="6"/>
  <c r="P1188" i="6" s="1"/>
  <c r="R1184" i="6"/>
  <c r="P1184" i="6" s="1"/>
  <c r="R1180" i="6"/>
  <c r="P1180" i="6" s="1"/>
  <c r="R1176" i="6"/>
  <c r="P1176" i="6" s="1"/>
  <c r="R1172" i="6"/>
  <c r="P1172" i="6" s="1"/>
  <c r="R1168" i="6"/>
  <c r="P1168" i="6" s="1"/>
  <c r="R1164" i="6"/>
  <c r="P1164" i="6" s="1"/>
  <c r="R1160" i="6"/>
  <c r="P1160" i="6" s="1"/>
  <c r="R1156" i="6"/>
  <c r="P1156" i="6" s="1"/>
  <c r="R1152" i="6"/>
  <c r="P1152" i="6" s="1"/>
  <c r="R1148" i="6"/>
  <c r="P1148" i="6" s="1"/>
  <c r="R1144" i="6"/>
  <c r="P1144" i="6" s="1"/>
  <c r="R1140" i="6"/>
  <c r="P1140" i="6" s="1"/>
  <c r="R1136" i="6"/>
  <c r="P1136" i="6" s="1"/>
  <c r="R1132" i="6"/>
  <c r="P1132" i="6" s="1"/>
  <c r="R1128" i="6"/>
  <c r="P1128" i="6" s="1"/>
  <c r="R1124" i="6"/>
  <c r="P1124" i="6" s="1"/>
  <c r="R1120" i="6"/>
  <c r="P1120" i="6" s="1"/>
  <c r="R1116" i="6"/>
  <c r="P1116" i="6" s="1"/>
  <c r="R1112" i="6"/>
  <c r="P1112" i="6" s="1"/>
  <c r="R1108" i="6"/>
  <c r="P1108" i="6" s="1"/>
  <c r="R1104" i="6"/>
  <c r="P1104" i="6" s="1"/>
  <c r="R1100" i="6"/>
  <c r="P1100" i="6" s="1"/>
  <c r="R1096" i="6"/>
  <c r="P1096" i="6" s="1"/>
  <c r="R1092" i="6"/>
  <c r="P1092" i="6" s="1"/>
  <c r="R1088" i="6"/>
  <c r="P1088" i="6" s="1"/>
  <c r="R1084" i="6"/>
  <c r="P1084" i="6" s="1"/>
  <c r="R1080" i="6"/>
  <c r="P1080" i="6" s="1"/>
  <c r="R1076" i="6"/>
  <c r="P1076" i="6" s="1"/>
  <c r="R1072" i="6"/>
  <c r="P1072" i="6" s="1"/>
  <c r="R1068" i="6"/>
  <c r="P1068" i="6" s="1"/>
  <c r="R1064" i="6"/>
  <c r="P1064" i="6" s="1"/>
  <c r="R1060" i="6"/>
  <c r="P1060" i="6" s="1"/>
  <c r="R1056" i="6"/>
  <c r="P1056" i="6" s="1"/>
  <c r="R1052" i="6"/>
  <c r="P1052" i="6" s="1"/>
  <c r="R1048" i="6"/>
  <c r="P1048" i="6" s="1"/>
  <c r="R1044" i="6"/>
  <c r="P1044" i="6" s="1"/>
  <c r="R1040" i="6"/>
  <c r="P1040" i="6" s="1"/>
  <c r="R1036" i="6"/>
  <c r="P1036" i="6" s="1"/>
  <c r="R1032" i="6"/>
  <c r="P1032" i="6" s="1"/>
  <c r="R1028" i="6"/>
  <c r="P1028" i="6" s="1"/>
  <c r="R1024" i="6"/>
  <c r="P1024" i="6" s="1"/>
  <c r="R1020" i="6"/>
  <c r="P1020" i="6" s="1"/>
  <c r="R1016" i="6"/>
  <c r="P1016" i="6" s="1"/>
  <c r="R1012" i="6"/>
  <c r="P1012" i="6" s="1"/>
  <c r="R1008" i="6"/>
  <c r="P1008" i="6" s="1"/>
  <c r="R1004" i="6"/>
  <c r="P1004" i="6" s="1"/>
  <c r="R1000" i="6"/>
  <c r="P1000" i="6" s="1"/>
  <c r="R996" i="6"/>
  <c r="P996" i="6" s="1"/>
  <c r="R992" i="6"/>
  <c r="P992" i="6" s="1"/>
  <c r="R988" i="6"/>
  <c r="P988" i="6" s="1"/>
  <c r="R984" i="6"/>
  <c r="P984" i="6" s="1"/>
  <c r="R980" i="6"/>
  <c r="P980" i="6" s="1"/>
  <c r="R976" i="6"/>
  <c r="P976" i="6" s="1"/>
  <c r="R972" i="6"/>
  <c r="P972" i="6" s="1"/>
  <c r="R968" i="6"/>
  <c r="P968" i="6" s="1"/>
  <c r="R1313" i="6"/>
  <c r="P1313" i="6" s="1"/>
  <c r="R1307" i="6"/>
  <c r="P1307" i="6" s="1"/>
  <c r="R1303" i="6"/>
  <c r="P1303" i="6" s="1"/>
  <c r="R1299" i="6"/>
  <c r="P1299" i="6" s="1"/>
  <c r="R1295" i="6"/>
  <c r="P1295" i="6" s="1"/>
  <c r="R1291" i="6"/>
  <c r="P1291" i="6" s="1"/>
  <c r="R1287" i="6"/>
  <c r="P1287" i="6" s="1"/>
  <c r="R1283" i="6"/>
  <c r="P1283" i="6" s="1"/>
  <c r="R1279" i="6"/>
  <c r="P1279" i="6" s="1"/>
  <c r="R1275" i="6"/>
  <c r="P1275" i="6" s="1"/>
  <c r="R1271" i="6"/>
  <c r="P1271" i="6" s="1"/>
  <c r="R1267" i="6"/>
  <c r="P1267" i="6" s="1"/>
  <c r="R1263" i="6"/>
  <c r="P1263" i="6" s="1"/>
  <c r="R1259" i="6"/>
  <c r="P1259" i="6" s="1"/>
  <c r="R1255" i="6"/>
  <c r="P1255" i="6" s="1"/>
  <c r="R1251" i="6"/>
  <c r="P1251" i="6" s="1"/>
  <c r="R1247" i="6"/>
  <c r="P1247" i="6" s="1"/>
  <c r="R1243" i="6"/>
  <c r="P1243" i="6" s="1"/>
  <c r="R1239" i="6"/>
  <c r="P1239" i="6" s="1"/>
  <c r="R1235" i="6"/>
  <c r="P1235" i="6" s="1"/>
  <c r="R1231" i="6"/>
  <c r="P1231" i="6" s="1"/>
  <c r="R1227" i="6"/>
  <c r="P1227" i="6" s="1"/>
  <c r="R1223" i="6"/>
  <c r="P1223" i="6" s="1"/>
  <c r="R1219" i="6"/>
  <c r="P1219" i="6" s="1"/>
  <c r="R1215" i="6"/>
  <c r="P1215" i="6" s="1"/>
  <c r="R1211" i="6"/>
  <c r="P1211" i="6" s="1"/>
  <c r="R1207" i="6"/>
  <c r="P1207" i="6" s="1"/>
  <c r="R1203" i="6"/>
  <c r="P1203" i="6" s="1"/>
  <c r="R1199" i="6"/>
  <c r="P1199" i="6" s="1"/>
  <c r="R1195" i="6"/>
  <c r="P1195" i="6" s="1"/>
  <c r="R1191" i="6"/>
  <c r="P1191" i="6" s="1"/>
  <c r="R1187" i="6"/>
  <c r="P1187" i="6" s="1"/>
  <c r="R1183" i="6"/>
  <c r="P1183" i="6" s="1"/>
  <c r="R1179" i="6"/>
  <c r="P1179" i="6" s="1"/>
  <c r="R1175" i="6"/>
  <c r="P1175" i="6" s="1"/>
  <c r="R1171" i="6"/>
  <c r="P1171" i="6" s="1"/>
  <c r="R1167" i="6"/>
  <c r="P1167" i="6" s="1"/>
  <c r="R1163" i="6"/>
  <c r="P1163" i="6" s="1"/>
  <c r="R1159" i="6"/>
  <c r="P1159" i="6" s="1"/>
  <c r="R1155" i="6"/>
  <c r="P1155" i="6" s="1"/>
  <c r="R1151" i="6"/>
  <c r="P1151" i="6" s="1"/>
  <c r="R1147" i="6"/>
  <c r="P1147" i="6" s="1"/>
  <c r="R1143" i="6"/>
  <c r="P1143" i="6" s="1"/>
  <c r="R1139" i="6"/>
  <c r="P1139" i="6" s="1"/>
  <c r="R1135" i="6"/>
  <c r="P1135" i="6" s="1"/>
  <c r="R1131" i="6"/>
  <c r="P1131" i="6" s="1"/>
  <c r="R1127" i="6"/>
  <c r="P1127" i="6" s="1"/>
  <c r="R1123" i="6"/>
  <c r="P1123" i="6" s="1"/>
  <c r="R1119" i="6"/>
  <c r="P1119" i="6" s="1"/>
  <c r="R1115" i="6"/>
  <c r="P1115" i="6" s="1"/>
  <c r="R1111" i="6"/>
  <c r="P1111" i="6" s="1"/>
  <c r="R1107" i="6"/>
  <c r="P1107" i="6" s="1"/>
  <c r="R1103" i="6"/>
  <c r="P1103" i="6" s="1"/>
  <c r="R1099" i="6"/>
  <c r="P1099" i="6" s="1"/>
  <c r="R1095" i="6"/>
  <c r="P1095" i="6" s="1"/>
  <c r="R1091" i="6"/>
  <c r="P1091" i="6" s="1"/>
  <c r="R1087" i="6"/>
  <c r="P1087" i="6" s="1"/>
  <c r="R1083" i="6"/>
  <c r="P1083" i="6" s="1"/>
  <c r="R1079" i="6"/>
  <c r="P1079" i="6" s="1"/>
  <c r="R1075" i="6"/>
  <c r="P1075" i="6" s="1"/>
  <c r="R1071" i="6"/>
  <c r="P1071" i="6" s="1"/>
  <c r="R1067" i="6"/>
  <c r="P1067" i="6" s="1"/>
  <c r="R1063" i="6"/>
  <c r="P1063" i="6" s="1"/>
  <c r="R1059" i="6"/>
  <c r="P1059" i="6" s="1"/>
  <c r="R1055" i="6"/>
  <c r="P1055" i="6" s="1"/>
  <c r="R1051" i="6"/>
  <c r="P1051" i="6" s="1"/>
  <c r="R1047" i="6"/>
  <c r="P1047" i="6" s="1"/>
  <c r="R1043" i="6"/>
  <c r="P1043" i="6" s="1"/>
  <c r="R1039" i="6"/>
  <c r="P1039" i="6" s="1"/>
  <c r="R1035" i="6"/>
  <c r="P1035" i="6" s="1"/>
  <c r="R1031" i="6"/>
  <c r="P1031" i="6" s="1"/>
  <c r="R1027" i="6"/>
  <c r="P1027" i="6" s="1"/>
  <c r="R1023" i="6"/>
  <c r="P1023" i="6" s="1"/>
  <c r="R1019" i="6"/>
  <c r="P1019" i="6" s="1"/>
  <c r="R1015" i="6"/>
  <c r="P1015" i="6" s="1"/>
  <c r="R1011" i="6"/>
  <c r="P1011" i="6" s="1"/>
  <c r="R1007" i="6"/>
  <c r="P1007" i="6" s="1"/>
  <c r="R1003" i="6"/>
  <c r="P1003" i="6" s="1"/>
  <c r="R999" i="6"/>
  <c r="P999" i="6" s="1"/>
  <c r="R983" i="6"/>
  <c r="P983" i="6" s="1"/>
  <c r="R971" i="6"/>
  <c r="P971" i="6" s="1"/>
  <c r="R964" i="6"/>
  <c r="P964" i="6" s="1"/>
  <c r="R959" i="6"/>
  <c r="P959" i="6" s="1"/>
  <c r="R954" i="6"/>
  <c r="P954" i="6" s="1"/>
  <c r="R948" i="6"/>
  <c r="P948" i="6" s="1"/>
  <c r="R943" i="6"/>
  <c r="P943" i="6" s="1"/>
  <c r="R939" i="6"/>
  <c r="P939" i="6" s="1"/>
  <c r="R935" i="6"/>
  <c r="P935" i="6" s="1"/>
  <c r="R931" i="6"/>
  <c r="P931" i="6" s="1"/>
  <c r="R927" i="6"/>
  <c r="P927" i="6" s="1"/>
  <c r="R923" i="6"/>
  <c r="P923" i="6" s="1"/>
  <c r="R919" i="6"/>
  <c r="P919" i="6" s="1"/>
  <c r="R915" i="6"/>
  <c r="P915" i="6" s="1"/>
  <c r="R911" i="6"/>
  <c r="P911" i="6" s="1"/>
  <c r="R907" i="6"/>
  <c r="P907" i="6" s="1"/>
  <c r="R903" i="6"/>
  <c r="P903" i="6" s="1"/>
  <c r="R899" i="6"/>
  <c r="P899" i="6" s="1"/>
  <c r="R895" i="6"/>
  <c r="P895" i="6" s="1"/>
  <c r="R891" i="6"/>
  <c r="P891" i="6" s="1"/>
  <c r="R887" i="6"/>
  <c r="P887" i="6" s="1"/>
  <c r="R883" i="6"/>
  <c r="P883" i="6" s="1"/>
  <c r="R879" i="6"/>
  <c r="P879" i="6" s="1"/>
  <c r="R875" i="6"/>
  <c r="P875" i="6" s="1"/>
  <c r="R871" i="6"/>
  <c r="P871" i="6" s="1"/>
  <c r="R867" i="6"/>
  <c r="P867" i="6" s="1"/>
  <c r="R863" i="6"/>
  <c r="P863" i="6" s="1"/>
  <c r="R859" i="6"/>
  <c r="P859" i="6" s="1"/>
  <c r="R855" i="6"/>
  <c r="P855" i="6" s="1"/>
  <c r="R851" i="6"/>
  <c r="P851" i="6" s="1"/>
  <c r="R847" i="6"/>
  <c r="P847" i="6" s="1"/>
  <c r="R843" i="6"/>
  <c r="P843" i="6" s="1"/>
  <c r="R839" i="6"/>
  <c r="P839" i="6" s="1"/>
  <c r="R835" i="6"/>
  <c r="P835" i="6" s="1"/>
  <c r="R831" i="6"/>
  <c r="P831" i="6" s="1"/>
  <c r="R827" i="6"/>
  <c r="P827" i="6" s="1"/>
  <c r="R823" i="6"/>
  <c r="P823" i="6" s="1"/>
  <c r="R819" i="6"/>
  <c r="P819" i="6" s="1"/>
  <c r="R815" i="6"/>
  <c r="P815" i="6" s="1"/>
  <c r="R811" i="6"/>
  <c r="P811" i="6" s="1"/>
  <c r="R807" i="6"/>
  <c r="P807" i="6" s="1"/>
  <c r="R803" i="6"/>
  <c r="P803" i="6" s="1"/>
  <c r="R799" i="6"/>
  <c r="P799" i="6" s="1"/>
  <c r="R795" i="6"/>
  <c r="P795" i="6" s="1"/>
  <c r="R791" i="6"/>
  <c r="P791" i="6" s="1"/>
  <c r="R787" i="6"/>
  <c r="P787" i="6" s="1"/>
  <c r="R783" i="6"/>
  <c r="P783" i="6" s="1"/>
  <c r="R779" i="6"/>
  <c r="P779" i="6" s="1"/>
  <c r="R775" i="6"/>
  <c r="P775" i="6" s="1"/>
  <c r="R771" i="6"/>
  <c r="P771" i="6" s="1"/>
  <c r="R767" i="6"/>
  <c r="P767" i="6" s="1"/>
  <c r="R763" i="6"/>
  <c r="P763" i="6" s="1"/>
  <c r="R759" i="6"/>
  <c r="P759" i="6" s="1"/>
  <c r="R755" i="6"/>
  <c r="P755" i="6" s="1"/>
  <c r="R751" i="6"/>
  <c r="P751" i="6" s="1"/>
  <c r="R747" i="6"/>
  <c r="P747" i="6" s="1"/>
  <c r="R743" i="6"/>
  <c r="P743" i="6" s="1"/>
  <c r="R739" i="6"/>
  <c r="P739" i="6" s="1"/>
  <c r="R735" i="6"/>
  <c r="P735" i="6" s="1"/>
  <c r="R731" i="6"/>
  <c r="P731" i="6" s="1"/>
  <c r="R727" i="6"/>
  <c r="P727" i="6" s="1"/>
  <c r="R723" i="6"/>
  <c r="P723" i="6" s="1"/>
  <c r="R719" i="6"/>
  <c r="P719" i="6" s="1"/>
  <c r="R715" i="6"/>
  <c r="P715" i="6" s="1"/>
  <c r="R711" i="6"/>
  <c r="P711" i="6" s="1"/>
  <c r="R707" i="6"/>
  <c r="P707" i="6" s="1"/>
  <c r="R703" i="6"/>
  <c r="P703" i="6" s="1"/>
  <c r="R699" i="6"/>
  <c r="P699" i="6" s="1"/>
  <c r="R695" i="6"/>
  <c r="P695" i="6" s="1"/>
  <c r="R691" i="6"/>
  <c r="P691" i="6" s="1"/>
  <c r="R687" i="6"/>
  <c r="P687" i="6" s="1"/>
  <c r="R683" i="6"/>
  <c r="P683" i="6" s="1"/>
  <c r="R679" i="6"/>
  <c r="P679" i="6" s="1"/>
  <c r="R675" i="6"/>
  <c r="P675" i="6" s="1"/>
  <c r="R671" i="6"/>
  <c r="P671" i="6" s="1"/>
  <c r="R667" i="6"/>
  <c r="P667" i="6" s="1"/>
  <c r="R663" i="6"/>
  <c r="P663" i="6" s="1"/>
  <c r="R659" i="6"/>
  <c r="P659" i="6" s="1"/>
  <c r="R655" i="6"/>
  <c r="P655" i="6" s="1"/>
  <c r="R651" i="6"/>
  <c r="P651" i="6" s="1"/>
  <c r="R647" i="6"/>
  <c r="P647" i="6" s="1"/>
  <c r="R643" i="6"/>
  <c r="P643" i="6" s="1"/>
  <c r="R639" i="6"/>
  <c r="P639" i="6" s="1"/>
  <c r="R635" i="6"/>
  <c r="P635" i="6" s="1"/>
  <c r="R631" i="6"/>
  <c r="P631" i="6" s="1"/>
  <c r="R995" i="6"/>
  <c r="P995" i="6" s="1"/>
  <c r="R979" i="6"/>
  <c r="P979" i="6" s="1"/>
  <c r="R970" i="6"/>
  <c r="P970" i="6" s="1"/>
  <c r="R963" i="6"/>
  <c r="P963" i="6" s="1"/>
  <c r="R958" i="6"/>
  <c r="P958" i="6" s="1"/>
  <c r="R952" i="6"/>
  <c r="P952" i="6" s="1"/>
  <c r="R947" i="6"/>
  <c r="P947" i="6" s="1"/>
  <c r="R942" i="6"/>
  <c r="P942" i="6" s="1"/>
  <c r="R938" i="6"/>
  <c r="P938" i="6" s="1"/>
  <c r="R934" i="6"/>
  <c r="P934" i="6" s="1"/>
  <c r="R930" i="6"/>
  <c r="P930" i="6" s="1"/>
  <c r="R926" i="6"/>
  <c r="P926" i="6" s="1"/>
  <c r="R922" i="6"/>
  <c r="P922" i="6" s="1"/>
  <c r="R918" i="6"/>
  <c r="P918" i="6" s="1"/>
  <c r="R914" i="6"/>
  <c r="P914" i="6" s="1"/>
  <c r="R910" i="6"/>
  <c r="P910" i="6" s="1"/>
  <c r="R906" i="6"/>
  <c r="P906" i="6" s="1"/>
  <c r="R902" i="6"/>
  <c r="P902" i="6" s="1"/>
  <c r="R898" i="6"/>
  <c r="P898" i="6" s="1"/>
  <c r="R894" i="6"/>
  <c r="P894" i="6" s="1"/>
  <c r="R890" i="6"/>
  <c r="P890" i="6" s="1"/>
  <c r="R886" i="6"/>
  <c r="P886" i="6" s="1"/>
  <c r="R882" i="6"/>
  <c r="P882" i="6" s="1"/>
  <c r="R878" i="6"/>
  <c r="P878" i="6" s="1"/>
  <c r="R874" i="6"/>
  <c r="P874" i="6" s="1"/>
  <c r="R870" i="6"/>
  <c r="P870" i="6" s="1"/>
  <c r="R866" i="6"/>
  <c r="P866" i="6" s="1"/>
  <c r="R862" i="6"/>
  <c r="P862" i="6" s="1"/>
  <c r="R858" i="6"/>
  <c r="P858" i="6" s="1"/>
  <c r="R854" i="6"/>
  <c r="P854" i="6" s="1"/>
  <c r="R850" i="6"/>
  <c r="P850" i="6" s="1"/>
  <c r="R846" i="6"/>
  <c r="P846" i="6" s="1"/>
  <c r="R842" i="6"/>
  <c r="P842" i="6" s="1"/>
  <c r="R838" i="6"/>
  <c r="P838" i="6" s="1"/>
  <c r="R834" i="6"/>
  <c r="P834" i="6" s="1"/>
  <c r="R830" i="6"/>
  <c r="P830" i="6" s="1"/>
  <c r="R826" i="6"/>
  <c r="P826" i="6" s="1"/>
  <c r="R822" i="6"/>
  <c r="P822" i="6" s="1"/>
  <c r="R818" i="6"/>
  <c r="P818" i="6" s="1"/>
  <c r="R814" i="6"/>
  <c r="P814" i="6" s="1"/>
  <c r="R810" i="6"/>
  <c r="P810" i="6" s="1"/>
  <c r="R806" i="6"/>
  <c r="P806" i="6" s="1"/>
  <c r="R802" i="6"/>
  <c r="P802" i="6" s="1"/>
  <c r="R798" i="6"/>
  <c r="P798" i="6" s="1"/>
  <c r="R794" i="6"/>
  <c r="P794" i="6" s="1"/>
  <c r="R790" i="6"/>
  <c r="P790" i="6" s="1"/>
  <c r="R786" i="6"/>
  <c r="P786" i="6" s="1"/>
  <c r="R782" i="6"/>
  <c r="P782" i="6" s="1"/>
  <c r="R778" i="6"/>
  <c r="P778" i="6" s="1"/>
  <c r="R774" i="6"/>
  <c r="P774" i="6" s="1"/>
  <c r="R770" i="6"/>
  <c r="P770" i="6" s="1"/>
  <c r="R766" i="6"/>
  <c r="P766" i="6" s="1"/>
  <c r="R762" i="6"/>
  <c r="P762" i="6" s="1"/>
  <c r="R758" i="6"/>
  <c r="P758" i="6" s="1"/>
  <c r="R754" i="6"/>
  <c r="P754" i="6" s="1"/>
  <c r="R750" i="6"/>
  <c r="P750" i="6" s="1"/>
  <c r="R746" i="6"/>
  <c r="P746" i="6" s="1"/>
  <c r="R742" i="6"/>
  <c r="P742" i="6" s="1"/>
  <c r="R738" i="6"/>
  <c r="P738" i="6" s="1"/>
  <c r="R734" i="6"/>
  <c r="P734" i="6" s="1"/>
  <c r="R730" i="6"/>
  <c r="P730" i="6" s="1"/>
  <c r="R726" i="6"/>
  <c r="P726" i="6" s="1"/>
  <c r="R722" i="6"/>
  <c r="P722" i="6" s="1"/>
  <c r="R718" i="6"/>
  <c r="P718" i="6" s="1"/>
  <c r="R714" i="6"/>
  <c r="P714" i="6" s="1"/>
  <c r="R710" i="6"/>
  <c r="P710" i="6" s="1"/>
  <c r="R706" i="6"/>
  <c r="P706" i="6" s="1"/>
  <c r="R702" i="6"/>
  <c r="P702" i="6" s="1"/>
  <c r="R698" i="6"/>
  <c r="P698" i="6" s="1"/>
  <c r="R694" i="6"/>
  <c r="P694" i="6" s="1"/>
  <c r="R690" i="6"/>
  <c r="P690" i="6" s="1"/>
  <c r="R686" i="6"/>
  <c r="P686" i="6" s="1"/>
  <c r="R682" i="6"/>
  <c r="P682" i="6" s="1"/>
  <c r="R678" i="6"/>
  <c r="P678" i="6" s="1"/>
  <c r="R674" i="6"/>
  <c r="P674" i="6" s="1"/>
  <c r="R670" i="6"/>
  <c r="P670" i="6" s="1"/>
  <c r="R666" i="6"/>
  <c r="P666" i="6" s="1"/>
  <c r="R662" i="6"/>
  <c r="P662" i="6" s="1"/>
  <c r="R658" i="6"/>
  <c r="P658" i="6" s="1"/>
  <c r="R654" i="6"/>
  <c r="P654" i="6" s="1"/>
  <c r="R650" i="6"/>
  <c r="P650" i="6" s="1"/>
  <c r="R646" i="6"/>
  <c r="P646" i="6" s="1"/>
  <c r="R642" i="6"/>
  <c r="P642" i="6" s="1"/>
  <c r="R638" i="6"/>
  <c r="P638" i="6" s="1"/>
  <c r="R634" i="6"/>
  <c r="P634" i="6" s="1"/>
  <c r="R630" i="6"/>
  <c r="P630" i="6" s="1"/>
  <c r="R626" i="6"/>
  <c r="P626" i="6" s="1"/>
  <c r="R622" i="6"/>
  <c r="P622" i="6" s="1"/>
  <c r="R618" i="6"/>
  <c r="P618" i="6" s="1"/>
  <c r="R614" i="6"/>
  <c r="P614" i="6" s="1"/>
  <c r="R610" i="6"/>
  <c r="P610" i="6" s="1"/>
  <c r="R606" i="6"/>
  <c r="P606" i="6" s="1"/>
  <c r="R602" i="6"/>
  <c r="P602" i="6" s="1"/>
  <c r="R598" i="6"/>
  <c r="P598" i="6" s="1"/>
  <c r="R594" i="6"/>
  <c r="P594" i="6" s="1"/>
  <c r="R590" i="6"/>
  <c r="P590" i="6" s="1"/>
  <c r="R586" i="6"/>
  <c r="P586" i="6" s="1"/>
  <c r="R582" i="6"/>
  <c r="P582" i="6" s="1"/>
  <c r="R991" i="6"/>
  <c r="P991" i="6" s="1"/>
  <c r="R975" i="6"/>
  <c r="P975" i="6" s="1"/>
  <c r="R967" i="6"/>
  <c r="P967" i="6" s="1"/>
  <c r="R962" i="6"/>
  <c r="P962" i="6" s="1"/>
  <c r="R956" i="6"/>
  <c r="P956" i="6" s="1"/>
  <c r="R951" i="6"/>
  <c r="P951" i="6" s="1"/>
  <c r="R946" i="6"/>
  <c r="P946" i="6" s="1"/>
  <c r="R941" i="6"/>
  <c r="P941" i="6" s="1"/>
  <c r="R937" i="6"/>
  <c r="P937" i="6" s="1"/>
  <c r="R933" i="6"/>
  <c r="P933" i="6" s="1"/>
  <c r="R929" i="6"/>
  <c r="P929" i="6" s="1"/>
  <c r="R925" i="6"/>
  <c r="P925" i="6" s="1"/>
  <c r="R921" i="6"/>
  <c r="P921" i="6" s="1"/>
  <c r="R917" i="6"/>
  <c r="P917" i="6" s="1"/>
  <c r="R913" i="6"/>
  <c r="P913" i="6" s="1"/>
  <c r="R909" i="6"/>
  <c r="P909" i="6" s="1"/>
  <c r="R905" i="6"/>
  <c r="P905" i="6" s="1"/>
  <c r="R901" i="6"/>
  <c r="P901" i="6" s="1"/>
  <c r="R897" i="6"/>
  <c r="P897" i="6" s="1"/>
  <c r="R893" i="6"/>
  <c r="P893" i="6" s="1"/>
  <c r="R889" i="6"/>
  <c r="P889" i="6" s="1"/>
  <c r="R885" i="6"/>
  <c r="P885" i="6" s="1"/>
  <c r="R881" i="6"/>
  <c r="P881" i="6" s="1"/>
  <c r="R877" i="6"/>
  <c r="P877" i="6" s="1"/>
  <c r="R873" i="6"/>
  <c r="P873" i="6" s="1"/>
  <c r="R869" i="6"/>
  <c r="P869" i="6" s="1"/>
  <c r="R865" i="6"/>
  <c r="P865" i="6" s="1"/>
  <c r="R861" i="6"/>
  <c r="P861" i="6" s="1"/>
  <c r="R857" i="6"/>
  <c r="P857" i="6" s="1"/>
  <c r="R853" i="6"/>
  <c r="P853" i="6" s="1"/>
  <c r="R849" i="6"/>
  <c r="P849" i="6" s="1"/>
  <c r="R845" i="6"/>
  <c r="P845" i="6" s="1"/>
  <c r="R841" i="6"/>
  <c r="P841" i="6" s="1"/>
  <c r="R837" i="6"/>
  <c r="P837" i="6" s="1"/>
  <c r="R833" i="6"/>
  <c r="P833" i="6" s="1"/>
  <c r="R829" i="6"/>
  <c r="P829" i="6" s="1"/>
  <c r="R825" i="6"/>
  <c r="P825" i="6" s="1"/>
  <c r="R821" i="6"/>
  <c r="P821" i="6" s="1"/>
  <c r="R817" i="6"/>
  <c r="P817" i="6" s="1"/>
  <c r="R813" i="6"/>
  <c r="P813" i="6" s="1"/>
  <c r="R809" i="6"/>
  <c r="P809" i="6" s="1"/>
  <c r="R805" i="6"/>
  <c r="P805" i="6" s="1"/>
  <c r="R801" i="6"/>
  <c r="P801" i="6" s="1"/>
  <c r="R797" i="6"/>
  <c r="P797" i="6" s="1"/>
  <c r="R793" i="6"/>
  <c r="P793" i="6" s="1"/>
  <c r="R789" i="6"/>
  <c r="P789" i="6" s="1"/>
  <c r="R785" i="6"/>
  <c r="P785" i="6" s="1"/>
  <c r="R781" i="6"/>
  <c r="P781" i="6" s="1"/>
  <c r="R777" i="6"/>
  <c r="P777" i="6" s="1"/>
  <c r="R773" i="6"/>
  <c r="P773" i="6" s="1"/>
  <c r="R769" i="6"/>
  <c r="P769" i="6" s="1"/>
  <c r="R765" i="6"/>
  <c r="P765" i="6" s="1"/>
  <c r="R761" i="6"/>
  <c r="P761" i="6" s="1"/>
  <c r="R757" i="6"/>
  <c r="P757" i="6" s="1"/>
  <c r="R753" i="6"/>
  <c r="P753" i="6" s="1"/>
  <c r="R749" i="6"/>
  <c r="P749" i="6" s="1"/>
  <c r="R745" i="6"/>
  <c r="P745" i="6" s="1"/>
  <c r="R741" i="6"/>
  <c r="P741" i="6" s="1"/>
  <c r="R737" i="6"/>
  <c r="P737" i="6" s="1"/>
  <c r="R733" i="6"/>
  <c r="P733" i="6" s="1"/>
  <c r="R729" i="6"/>
  <c r="P729" i="6" s="1"/>
  <c r="R725" i="6"/>
  <c r="P725" i="6" s="1"/>
  <c r="R721" i="6"/>
  <c r="P721" i="6" s="1"/>
  <c r="R717" i="6"/>
  <c r="P717" i="6" s="1"/>
  <c r="R713" i="6"/>
  <c r="P713" i="6" s="1"/>
  <c r="R709" i="6"/>
  <c r="P709" i="6" s="1"/>
  <c r="R705" i="6"/>
  <c r="P705" i="6" s="1"/>
  <c r="R701" i="6"/>
  <c r="P701" i="6" s="1"/>
  <c r="R697" i="6"/>
  <c r="P697" i="6" s="1"/>
  <c r="R693" i="6"/>
  <c r="P693" i="6" s="1"/>
  <c r="R689" i="6"/>
  <c r="P689" i="6" s="1"/>
  <c r="R685" i="6"/>
  <c r="P685" i="6" s="1"/>
  <c r="R681" i="6"/>
  <c r="P681" i="6" s="1"/>
  <c r="R677" i="6"/>
  <c r="P677" i="6" s="1"/>
  <c r="R673" i="6"/>
  <c r="P673" i="6" s="1"/>
  <c r="R669" i="6"/>
  <c r="P669" i="6" s="1"/>
  <c r="R665" i="6"/>
  <c r="P665" i="6" s="1"/>
  <c r="R661" i="6"/>
  <c r="P661" i="6" s="1"/>
  <c r="R657" i="6"/>
  <c r="P657" i="6" s="1"/>
  <c r="R653" i="6"/>
  <c r="P653" i="6" s="1"/>
  <c r="R649" i="6"/>
  <c r="P649" i="6" s="1"/>
  <c r="R645" i="6"/>
  <c r="P645" i="6" s="1"/>
  <c r="R641" i="6"/>
  <c r="P641" i="6" s="1"/>
  <c r="R637" i="6"/>
  <c r="P637" i="6" s="1"/>
  <c r="R633" i="6"/>
  <c r="P633" i="6" s="1"/>
  <c r="R629" i="6"/>
  <c r="P629" i="6" s="1"/>
  <c r="R625" i="6"/>
  <c r="P625" i="6" s="1"/>
  <c r="R621" i="6"/>
  <c r="P621" i="6" s="1"/>
  <c r="R617" i="6"/>
  <c r="P617" i="6" s="1"/>
  <c r="R613" i="6"/>
  <c r="P613" i="6" s="1"/>
  <c r="R987" i="6"/>
  <c r="P987" i="6" s="1"/>
  <c r="R974" i="6"/>
  <c r="P974" i="6" s="1"/>
  <c r="R966" i="6"/>
  <c r="P966" i="6" s="1"/>
  <c r="R960" i="6"/>
  <c r="P960" i="6" s="1"/>
  <c r="R955" i="6"/>
  <c r="P955" i="6" s="1"/>
  <c r="R950" i="6"/>
  <c r="P950" i="6" s="1"/>
  <c r="R944" i="6"/>
  <c r="P944" i="6" s="1"/>
  <c r="R940" i="6"/>
  <c r="P940" i="6" s="1"/>
  <c r="R936" i="6"/>
  <c r="P936" i="6" s="1"/>
  <c r="R932" i="6"/>
  <c r="P932" i="6" s="1"/>
  <c r="R928" i="6"/>
  <c r="P928" i="6" s="1"/>
  <c r="R924" i="6"/>
  <c r="P924" i="6" s="1"/>
  <c r="R920" i="6"/>
  <c r="P920" i="6" s="1"/>
  <c r="R916" i="6"/>
  <c r="P916" i="6" s="1"/>
  <c r="R912" i="6"/>
  <c r="P912" i="6" s="1"/>
  <c r="R908" i="6"/>
  <c r="P908" i="6" s="1"/>
  <c r="R904" i="6"/>
  <c r="P904" i="6" s="1"/>
  <c r="R900" i="6"/>
  <c r="P900" i="6" s="1"/>
  <c r="R896" i="6"/>
  <c r="P896" i="6" s="1"/>
  <c r="R892" i="6"/>
  <c r="P892" i="6" s="1"/>
  <c r="R888" i="6"/>
  <c r="P888" i="6" s="1"/>
  <c r="R884" i="6"/>
  <c r="P884" i="6" s="1"/>
  <c r="R880" i="6"/>
  <c r="P880" i="6" s="1"/>
  <c r="R876" i="6"/>
  <c r="P876" i="6" s="1"/>
  <c r="R872" i="6"/>
  <c r="P872" i="6" s="1"/>
  <c r="R868" i="6"/>
  <c r="P868" i="6" s="1"/>
  <c r="R864" i="6"/>
  <c r="P864" i="6" s="1"/>
  <c r="R860" i="6"/>
  <c r="P860" i="6" s="1"/>
  <c r="R856" i="6"/>
  <c r="P856" i="6" s="1"/>
  <c r="R852" i="6"/>
  <c r="P852" i="6" s="1"/>
  <c r="R848" i="6"/>
  <c r="P848" i="6" s="1"/>
  <c r="R844" i="6"/>
  <c r="P844" i="6" s="1"/>
  <c r="R840" i="6"/>
  <c r="P840" i="6" s="1"/>
  <c r="R836" i="6"/>
  <c r="P836" i="6" s="1"/>
  <c r="R832" i="6"/>
  <c r="P832" i="6" s="1"/>
  <c r="R828" i="6"/>
  <c r="P828" i="6" s="1"/>
  <c r="R824" i="6"/>
  <c r="P824" i="6" s="1"/>
  <c r="R820" i="6"/>
  <c r="P820" i="6" s="1"/>
  <c r="R816" i="6"/>
  <c r="P816" i="6" s="1"/>
  <c r="R812" i="6"/>
  <c r="P812" i="6" s="1"/>
  <c r="R808" i="6"/>
  <c r="P808" i="6" s="1"/>
  <c r="R804" i="6"/>
  <c r="P804" i="6" s="1"/>
  <c r="R800" i="6"/>
  <c r="P800" i="6" s="1"/>
  <c r="R796" i="6"/>
  <c r="P796" i="6" s="1"/>
  <c r="R792" i="6"/>
  <c r="P792" i="6" s="1"/>
  <c r="R788" i="6"/>
  <c r="P788" i="6" s="1"/>
  <c r="R784" i="6"/>
  <c r="P784" i="6" s="1"/>
  <c r="R780" i="6"/>
  <c r="P780" i="6" s="1"/>
  <c r="R776" i="6"/>
  <c r="P776" i="6" s="1"/>
  <c r="R772" i="6"/>
  <c r="P772" i="6" s="1"/>
  <c r="R768" i="6"/>
  <c r="P768" i="6" s="1"/>
  <c r="R764" i="6"/>
  <c r="P764" i="6" s="1"/>
  <c r="R760" i="6"/>
  <c r="P760" i="6" s="1"/>
  <c r="R756" i="6"/>
  <c r="P756" i="6" s="1"/>
  <c r="R752" i="6"/>
  <c r="P752" i="6" s="1"/>
  <c r="R748" i="6"/>
  <c r="P748" i="6" s="1"/>
  <c r="R744" i="6"/>
  <c r="P744" i="6" s="1"/>
  <c r="R740" i="6"/>
  <c r="P740" i="6" s="1"/>
  <c r="R736" i="6"/>
  <c r="P736" i="6" s="1"/>
  <c r="R732" i="6"/>
  <c r="P732" i="6" s="1"/>
  <c r="R728" i="6"/>
  <c r="P728" i="6" s="1"/>
  <c r="R724" i="6"/>
  <c r="P724" i="6" s="1"/>
  <c r="R720" i="6"/>
  <c r="P720" i="6" s="1"/>
  <c r="R716" i="6"/>
  <c r="P716" i="6" s="1"/>
  <c r="R712" i="6"/>
  <c r="P712" i="6" s="1"/>
  <c r="R708" i="6"/>
  <c r="P708" i="6" s="1"/>
  <c r="R704" i="6"/>
  <c r="P704" i="6" s="1"/>
  <c r="R700" i="6"/>
  <c r="P700" i="6" s="1"/>
  <c r="R696" i="6"/>
  <c r="P696" i="6" s="1"/>
  <c r="R692" i="6"/>
  <c r="P692" i="6" s="1"/>
  <c r="R688" i="6"/>
  <c r="P688" i="6" s="1"/>
  <c r="R684" i="6"/>
  <c r="P684" i="6" s="1"/>
  <c r="R680" i="6"/>
  <c r="P680" i="6" s="1"/>
  <c r="R676" i="6"/>
  <c r="P676" i="6" s="1"/>
  <c r="R672" i="6"/>
  <c r="P672" i="6" s="1"/>
  <c r="R668" i="6"/>
  <c r="P668" i="6" s="1"/>
  <c r="R664" i="6"/>
  <c r="P664" i="6" s="1"/>
  <c r="R660" i="6"/>
  <c r="P660" i="6" s="1"/>
  <c r="R656" i="6"/>
  <c r="P656" i="6" s="1"/>
  <c r="R652" i="6"/>
  <c r="P652" i="6" s="1"/>
  <c r="R648" i="6"/>
  <c r="P648" i="6" s="1"/>
  <c r="R644" i="6"/>
  <c r="P644" i="6" s="1"/>
  <c r="R640" i="6"/>
  <c r="P640" i="6" s="1"/>
  <c r="R636" i="6"/>
  <c r="P636" i="6" s="1"/>
  <c r="R632" i="6"/>
  <c r="P632" i="6" s="1"/>
  <c r="R628" i="6"/>
  <c r="P628" i="6" s="1"/>
  <c r="R620" i="6"/>
  <c r="P620" i="6" s="1"/>
  <c r="R612" i="6"/>
  <c r="P612" i="6" s="1"/>
  <c r="R607" i="6"/>
  <c r="P607" i="6" s="1"/>
  <c r="R601" i="6"/>
  <c r="P601" i="6" s="1"/>
  <c r="R596" i="6"/>
  <c r="P596" i="6" s="1"/>
  <c r="R591" i="6"/>
  <c r="P591" i="6" s="1"/>
  <c r="R585" i="6"/>
  <c r="P585" i="6" s="1"/>
  <c r="R580" i="6"/>
  <c r="P580" i="6" s="1"/>
  <c r="R576" i="6"/>
  <c r="P576" i="6" s="1"/>
  <c r="R572" i="6"/>
  <c r="P572" i="6" s="1"/>
  <c r="R568" i="6"/>
  <c r="P568" i="6" s="1"/>
  <c r="R564" i="6"/>
  <c r="P564" i="6" s="1"/>
  <c r="R560" i="6"/>
  <c r="P560" i="6" s="1"/>
  <c r="R556" i="6"/>
  <c r="P556" i="6" s="1"/>
  <c r="R552" i="6"/>
  <c r="P552" i="6" s="1"/>
  <c r="R548" i="6"/>
  <c r="P548" i="6" s="1"/>
  <c r="R544" i="6"/>
  <c r="P544" i="6" s="1"/>
  <c r="R540" i="6"/>
  <c r="P540" i="6" s="1"/>
  <c r="R532" i="6"/>
  <c r="P532" i="6" s="1"/>
  <c r="R528" i="6"/>
  <c r="P528" i="6" s="1"/>
  <c r="R524" i="6"/>
  <c r="P524" i="6" s="1"/>
  <c r="R520" i="6"/>
  <c r="P520" i="6" s="1"/>
  <c r="R516" i="6"/>
  <c r="P516" i="6" s="1"/>
  <c r="R512" i="6"/>
  <c r="P512" i="6" s="1"/>
  <c r="R508" i="6"/>
  <c r="P508" i="6" s="1"/>
  <c r="R504" i="6"/>
  <c r="P504" i="6" s="1"/>
  <c r="R500" i="6"/>
  <c r="P500" i="6" s="1"/>
  <c r="R496" i="6"/>
  <c r="P496" i="6" s="1"/>
  <c r="R492" i="6"/>
  <c r="P492" i="6" s="1"/>
  <c r="R488" i="6"/>
  <c r="P488" i="6" s="1"/>
  <c r="R484" i="6"/>
  <c r="P484" i="6" s="1"/>
  <c r="R480" i="6"/>
  <c r="P480" i="6" s="1"/>
  <c r="R476" i="6"/>
  <c r="P476" i="6" s="1"/>
  <c r="R472" i="6"/>
  <c r="P472" i="6" s="1"/>
  <c r="R468" i="6"/>
  <c r="P468" i="6" s="1"/>
  <c r="R464" i="6"/>
  <c r="P464" i="6" s="1"/>
  <c r="R460" i="6"/>
  <c r="P460" i="6" s="1"/>
  <c r="R456" i="6"/>
  <c r="P456" i="6" s="1"/>
  <c r="R452" i="6"/>
  <c r="P452" i="6" s="1"/>
  <c r="R448" i="6"/>
  <c r="P448" i="6" s="1"/>
  <c r="R444" i="6"/>
  <c r="P444" i="6" s="1"/>
  <c r="R440" i="6"/>
  <c r="P440" i="6" s="1"/>
  <c r="R436" i="6"/>
  <c r="P436" i="6" s="1"/>
  <c r="R432" i="6"/>
  <c r="P432" i="6" s="1"/>
  <c r="R428" i="6"/>
  <c r="P428" i="6" s="1"/>
  <c r="R424" i="6"/>
  <c r="P424" i="6" s="1"/>
  <c r="R420" i="6"/>
  <c r="P420" i="6" s="1"/>
  <c r="R416" i="6"/>
  <c r="P416" i="6" s="1"/>
  <c r="R412" i="6"/>
  <c r="P412" i="6" s="1"/>
  <c r="R408" i="6"/>
  <c r="P408" i="6" s="1"/>
  <c r="R404" i="6"/>
  <c r="P404" i="6" s="1"/>
  <c r="R400" i="6"/>
  <c r="P400" i="6" s="1"/>
  <c r="R396" i="6"/>
  <c r="P396" i="6" s="1"/>
  <c r="R392" i="6"/>
  <c r="P392" i="6" s="1"/>
  <c r="R388" i="6"/>
  <c r="P388" i="6" s="1"/>
  <c r="R384" i="6"/>
  <c r="P384" i="6" s="1"/>
  <c r="R380" i="6"/>
  <c r="P380" i="6" s="1"/>
  <c r="R376" i="6"/>
  <c r="P376" i="6" s="1"/>
  <c r="R372" i="6"/>
  <c r="P372" i="6" s="1"/>
  <c r="R368" i="6"/>
  <c r="P368" i="6" s="1"/>
  <c r="R364" i="6"/>
  <c r="P364" i="6" s="1"/>
  <c r="R360" i="6"/>
  <c r="P360" i="6" s="1"/>
  <c r="R356" i="6"/>
  <c r="P356" i="6" s="1"/>
  <c r="R352" i="6"/>
  <c r="P352" i="6" s="1"/>
  <c r="R348" i="6"/>
  <c r="P348" i="6" s="1"/>
  <c r="R344" i="6"/>
  <c r="P344" i="6" s="1"/>
  <c r="R340" i="6"/>
  <c r="P340" i="6" s="1"/>
  <c r="R336" i="6"/>
  <c r="P336" i="6" s="1"/>
  <c r="R332" i="6"/>
  <c r="P332" i="6" s="1"/>
  <c r="R328" i="6"/>
  <c r="P328" i="6" s="1"/>
  <c r="R324" i="6"/>
  <c r="P324" i="6" s="1"/>
  <c r="R320" i="6"/>
  <c r="P320" i="6" s="1"/>
  <c r="R316" i="6"/>
  <c r="P316" i="6" s="1"/>
  <c r="R312" i="6"/>
  <c r="P312" i="6" s="1"/>
  <c r="R308" i="6"/>
  <c r="P308" i="6" s="1"/>
  <c r="R304" i="6"/>
  <c r="P304" i="6" s="1"/>
  <c r="R300" i="6"/>
  <c r="P300" i="6" s="1"/>
  <c r="R296" i="6"/>
  <c r="P296" i="6" s="1"/>
  <c r="R292" i="6"/>
  <c r="P292" i="6" s="1"/>
  <c r="R288" i="6"/>
  <c r="P288" i="6" s="1"/>
  <c r="R284" i="6"/>
  <c r="P284" i="6" s="1"/>
  <c r="R280" i="6"/>
  <c r="P280" i="6" s="1"/>
  <c r="R276" i="6"/>
  <c r="P276" i="6" s="1"/>
  <c r="R272" i="6"/>
  <c r="P272" i="6" s="1"/>
  <c r="R268" i="6"/>
  <c r="P268" i="6" s="1"/>
  <c r="R264" i="6"/>
  <c r="P264" i="6" s="1"/>
  <c r="R260" i="6"/>
  <c r="P260" i="6" s="1"/>
  <c r="R256" i="6"/>
  <c r="P256" i="6" s="1"/>
  <c r="R252" i="6"/>
  <c r="P252" i="6" s="1"/>
  <c r="R248" i="6"/>
  <c r="P248" i="6" s="1"/>
  <c r="R244" i="6"/>
  <c r="P244" i="6" s="1"/>
  <c r="R240" i="6"/>
  <c r="P240" i="6" s="1"/>
  <c r="R236" i="6"/>
  <c r="P236" i="6" s="1"/>
  <c r="R232" i="6"/>
  <c r="P232" i="6" s="1"/>
  <c r="R228" i="6"/>
  <c r="P228" i="6" s="1"/>
  <c r="R224" i="6"/>
  <c r="P224" i="6" s="1"/>
  <c r="R220" i="6"/>
  <c r="P220" i="6" s="1"/>
  <c r="R216" i="6"/>
  <c r="P216" i="6" s="1"/>
  <c r="R212" i="6"/>
  <c r="P212" i="6" s="1"/>
  <c r="R208" i="6"/>
  <c r="P208" i="6" s="1"/>
  <c r="R204" i="6"/>
  <c r="P204" i="6" s="1"/>
  <c r="R200" i="6"/>
  <c r="P200" i="6" s="1"/>
  <c r="R196" i="6"/>
  <c r="P196" i="6" s="1"/>
  <c r="R192" i="6"/>
  <c r="P192" i="6" s="1"/>
  <c r="R188" i="6"/>
  <c r="P188" i="6" s="1"/>
  <c r="R184" i="6"/>
  <c r="P184" i="6" s="1"/>
  <c r="R180" i="6"/>
  <c r="P180" i="6" s="1"/>
  <c r="R176" i="6"/>
  <c r="P176" i="6" s="1"/>
  <c r="R172" i="6"/>
  <c r="P172" i="6" s="1"/>
  <c r="R168" i="6"/>
  <c r="P168" i="6" s="1"/>
  <c r="R164" i="6"/>
  <c r="P164" i="6" s="1"/>
  <c r="R160" i="6"/>
  <c r="P160" i="6" s="1"/>
  <c r="R156" i="6"/>
  <c r="P156" i="6" s="1"/>
  <c r="R152" i="6"/>
  <c r="P152" i="6" s="1"/>
  <c r="R148" i="6"/>
  <c r="P148" i="6" s="1"/>
  <c r="R144" i="6"/>
  <c r="P144" i="6" s="1"/>
  <c r="R140" i="6"/>
  <c r="P140" i="6" s="1"/>
  <c r="R136" i="6"/>
  <c r="P136" i="6" s="1"/>
  <c r="R132" i="6"/>
  <c r="P132" i="6" s="1"/>
  <c r="R128" i="6"/>
  <c r="P128" i="6" s="1"/>
  <c r="R124" i="6"/>
  <c r="P124" i="6" s="1"/>
  <c r="R120" i="6"/>
  <c r="P120" i="6" s="1"/>
  <c r="R116" i="6"/>
  <c r="P116" i="6" s="1"/>
  <c r="R112" i="6"/>
  <c r="P112" i="6" s="1"/>
  <c r="R108" i="6"/>
  <c r="P108" i="6" s="1"/>
  <c r="R104" i="6"/>
  <c r="P104" i="6" s="1"/>
  <c r="R100" i="6"/>
  <c r="P100" i="6" s="1"/>
  <c r="R96" i="6"/>
  <c r="P96" i="6" s="1"/>
  <c r="R92" i="6"/>
  <c r="P92" i="6" s="1"/>
  <c r="R88" i="6"/>
  <c r="P88" i="6" s="1"/>
  <c r="R84" i="6"/>
  <c r="P84" i="6" s="1"/>
  <c r="R80" i="6"/>
  <c r="P80" i="6" s="1"/>
  <c r="R76" i="6"/>
  <c r="P76" i="6" s="1"/>
  <c r="R72" i="6"/>
  <c r="P72" i="6" s="1"/>
  <c r="R68" i="6"/>
  <c r="P68" i="6" s="1"/>
  <c r="R64" i="6"/>
  <c r="P64" i="6" s="1"/>
  <c r="R60" i="6"/>
  <c r="P60" i="6" s="1"/>
  <c r="R56" i="6"/>
  <c r="P56" i="6" s="1"/>
  <c r="R52" i="6"/>
  <c r="P52" i="6" s="1"/>
  <c r="R48" i="6"/>
  <c r="P48" i="6" s="1"/>
  <c r="R44" i="6"/>
  <c r="P44" i="6" s="1"/>
  <c r="R40" i="6"/>
  <c r="P40" i="6" s="1"/>
  <c r="R36" i="6"/>
  <c r="P36" i="6" s="1"/>
  <c r="R32" i="6"/>
  <c r="P32" i="6" s="1"/>
  <c r="R28" i="6"/>
  <c r="P28" i="6" s="1"/>
  <c r="R24" i="6"/>
  <c r="P24" i="6" s="1"/>
  <c r="R20" i="6"/>
  <c r="P20" i="6" s="1"/>
  <c r="R16" i="6"/>
  <c r="P16" i="6" s="1"/>
  <c r="R12" i="6"/>
  <c r="P12" i="6" s="1"/>
  <c r="R8" i="6"/>
  <c r="P8" i="6" s="1"/>
  <c r="R4" i="6"/>
  <c r="P4" i="6" s="1"/>
  <c r="Q1899" i="6"/>
  <c r="Q1895" i="6"/>
  <c r="Q1891" i="6"/>
  <c r="Q1887" i="6"/>
  <c r="Q1883" i="6"/>
  <c r="Q1879" i="6"/>
  <c r="Q1875" i="6"/>
  <c r="Q1871" i="6"/>
  <c r="Q1867" i="6"/>
  <c r="Q1863" i="6"/>
  <c r="Q1859" i="6"/>
  <c r="Q1855" i="6"/>
  <c r="Q1851" i="6"/>
  <c r="Q1847" i="6"/>
  <c r="Q1843" i="6"/>
  <c r="Q1839" i="6"/>
  <c r="R627" i="6"/>
  <c r="P627" i="6" s="1"/>
  <c r="R619" i="6"/>
  <c r="P619" i="6" s="1"/>
  <c r="R611" i="6"/>
  <c r="P611" i="6" s="1"/>
  <c r="R605" i="6"/>
  <c r="P605" i="6" s="1"/>
  <c r="R600" i="6"/>
  <c r="P600" i="6" s="1"/>
  <c r="R595" i="6"/>
  <c r="P595" i="6" s="1"/>
  <c r="R589" i="6"/>
  <c r="P589" i="6" s="1"/>
  <c r="R584" i="6"/>
  <c r="P584" i="6" s="1"/>
  <c r="R579" i="6"/>
  <c r="P579" i="6" s="1"/>
  <c r="R575" i="6"/>
  <c r="P575" i="6" s="1"/>
  <c r="R571" i="6"/>
  <c r="P571" i="6" s="1"/>
  <c r="R567" i="6"/>
  <c r="P567" i="6" s="1"/>
  <c r="R563" i="6"/>
  <c r="P563" i="6" s="1"/>
  <c r="R559" i="6"/>
  <c r="P559" i="6" s="1"/>
  <c r="R555" i="6"/>
  <c r="P555" i="6" s="1"/>
  <c r="R551" i="6"/>
  <c r="P551" i="6" s="1"/>
  <c r="R547" i="6"/>
  <c r="P547" i="6" s="1"/>
  <c r="R543" i="6"/>
  <c r="P543" i="6" s="1"/>
  <c r="R539" i="6"/>
  <c r="P539" i="6" s="1"/>
  <c r="R535" i="6"/>
  <c r="P535" i="6" s="1"/>
  <c r="R531" i="6"/>
  <c r="P531" i="6" s="1"/>
  <c r="R527" i="6"/>
  <c r="P527" i="6" s="1"/>
  <c r="R523" i="6"/>
  <c r="P523" i="6" s="1"/>
  <c r="R519" i="6"/>
  <c r="P519" i="6" s="1"/>
  <c r="R515" i="6"/>
  <c r="P515" i="6" s="1"/>
  <c r="R511" i="6"/>
  <c r="P511" i="6" s="1"/>
  <c r="R507" i="6"/>
  <c r="P507" i="6" s="1"/>
  <c r="R503" i="6"/>
  <c r="P503" i="6" s="1"/>
  <c r="R499" i="6"/>
  <c r="P499" i="6" s="1"/>
  <c r="R495" i="6"/>
  <c r="P495" i="6" s="1"/>
  <c r="R491" i="6"/>
  <c r="P491" i="6" s="1"/>
  <c r="R487" i="6"/>
  <c r="P487" i="6" s="1"/>
  <c r="R483" i="6"/>
  <c r="P483" i="6" s="1"/>
  <c r="R479" i="6"/>
  <c r="P479" i="6" s="1"/>
  <c r="R475" i="6"/>
  <c r="P475" i="6" s="1"/>
  <c r="R471" i="6"/>
  <c r="P471" i="6" s="1"/>
  <c r="R467" i="6"/>
  <c r="P467" i="6" s="1"/>
  <c r="R463" i="6"/>
  <c r="P463" i="6" s="1"/>
  <c r="R459" i="6"/>
  <c r="P459" i="6" s="1"/>
  <c r="R455" i="6"/>
  <c r="P455" i="6" s="1"/>
  <c r="R451" i="6"/>
  <c r="P451" i="6" s="1"/>
  <c r="R447" i="6"/>
  <c r="P447" i="6" s="1"/>
  <c r="R443" i="6"/>
  <c r="P443" i="6" s="1"/>
  <c r="R439" i="6"/>
  <c r="P439" i="6" s="1"/>
  <c r="R435" i="6"/>
  <c r="P435" i="6" s="1"/>
  <c r="R431" i="6"/>
  <c r="P431" i="6" s="1"/>
  <c r="R427" i="6"/>
  <c r="P427" i="6" s="1"/>
  <c r="R423" i="6"/>
  <c r="P423" i="6" s="1"/>
  <c r="R419" i="6"/>
  <c r="P419" i="6" s="1"/>
  <c r="R415" i="6"/>
  <c r="P415" i="6" s="1"/>
  <c r="R411" i="6"/>
  <c r="P411" i="6" s="1"/>
  <c r="R407" i="6"/>
  <c r="P407" i="6" s="1"/>
  <c r="R403" i="6"/>
  <c r="P403" i="6" s="1"/>
  <c r="R399" i="6"/>
  <c r="P399" i="6" s="1"/>
  <c r="R395" i="6"/>
  <c r="P395" i="6" s="1"/>
  <c r="R391" i="6"/>
  <c r="P391" i="6" s="1"/>
  <c r="R387" i="6"/>
  <c r="P387" i="6" s="1"/>
  <c r="R383" i="6"/>
  <c r="P383" i="6" s="1"/>
  <c r="R379" i="6"/>
  <c r="P379" i="6" s="1"/>
  <c r="R375" i="6"/>
  <c r="P375" i="6" s="1"/>
  <c r="R371" i="6"/>
  <c r="P371" i="6" s="1"/>
  <c r="R367" i="6"/>
  <c r="P367" i="6" s="1"/>
  <c r="R363" i="6"/>
  <c r="P363" i="6" s="1"/>
  <c r="R359" i="6"/>
  <c r="P359" i="6" s="1"/>
  <c r="R355" i="6"/>
  <c r="P355" i="6" s="1"/>
  <c r="R351" i="6"/>
  <c r="P351" i="6" s="1"/>
  <c r="R347" i="6"/>
  <c r="P347" i="6" s="1"/>
  <c r="R343" i="6"/>
  <c r="P343" i="6" s="1"/>
  <c r="R339" i="6"/>
  <c r="P339" i="6" s="1"/>
  <c r="R335" i="6"/>
  <c r="P335" i="6" s="1"/>
  <c r="R331" i="6"/>
  <c r="P331" i="6" s="1"/>
  <c r="R327" i="6"/>
  <c r="P327" i="6" s="1"/>
  <c r="R323" i="6"/>
  <c r="P323" i="6" s="1"/>
  <c r="R319" i="6"/>
  <c r="P319" i="6" s="1"/>
  <c r="R315" i="6"/>
  <c r="P315" i="6" s="1"/>
  <c r="R311" i="6"/>
  <c r="P311" i="6" s="1"/>
  <c r="R307" i="6"/>
  <c r="P307" i="6" s="1"/>
  <c r="R303" i="6"/>
  <c r="P303" i="6" s="1"/>
  <c r="R299" i="6"/>
  <c r="P299" i="6" s="1"/>
  <c r="R295" i="6"/>
  <c r="P295" i="6" s="1"/>
  <c r="R291" i="6"/>
  <c r="P291" i="6" s="1"/>
  <c r="R287" i="6"/>
  <c r="P287" i="6" s="1"/>
  <c r="R283" i="6"/>
  <c r="P283" i="6" s="1"/>
  <c r="R279" i="6"/>
  <c r="P279" i="6" s="1"/>
  <c r="R275" i="6"/>
  <c r="P275" i="6" s="1"/>
  <c r="R271" i="6"/>
  <c r="P271" i="6" s="1"/>
  <c r="R267" i="6"/>
  <c r="P267" i="6" s="1"/>
  <c r="R263" i="6"/>
  <c r="P263" i="6" s="1"/>
  <c r="R259" i="6"/>
  <c r="P259" i="6" s="1"/>
  <c r="R255" i="6"/>
  <c r="P255" i="6" s="1"/>
  <c r="R251" i="6"/>
  <c r="P251" i="6" s="1"/>
  <c r="R247" i="6"/>
  <c r="P247" i="6" s="1"/>
  <c r="R243" i="6"/>
  <c r="P243" i="6" s="1"/>
  <c r="R239" i="6"/>
  <c r="P239" i="6" s="1"/>
  <c r="R235" i="6"/>
  <c r="P235" i="6" s="1"/>
  <c r="R231" i="6"/>
  <c r="P231" i="6" s="1"/>
  <c r="R227" i="6"/>
  <c r="P227" i="6" s="1"/>
  <c r="R223" i="6"/>
  <c r="P223" i="6" s="1"/>
  <c r="R219" i="6"/>
  <c r="P219" i="6" s="1"/>
  <c r="R215" i="6"/>
  <c r="P215" i="6" s="1"/>
  <c r="R211" i="6"/>
  <c r="P211" i="6" s="1"/>
  <c r="R207" i="6"/>
  <c r="P207" i="6" s="1"/>
  <c r="R203" i="6"/>
  <c r="P203" i="6" s="1"/>
  <c r="R199" i="6"/>
  <c r="P199" i="6" s="1"/>
  <c r="R195" i="6"/>
  <c r="P195" i="6" s="1"/>
  <c r="R191" i="6"/>
  <c r="P191" i="6" s="1"/>
  <c r="R187" i="6"/>
  <c r="P187" i="6" s="1"/>
  <c r="R183" i="6"/>
  <c r="P183" i="6" s="1"/>
  <c r="R179" i="6"/>
  <c r="P179" i="6" s="1"/>
  <c r="R175" i="6"/>
  <c r="P175" i="6" s="1"/>
  <c r="R171" i="6"/>
  <c r="P171" i="6" s="1"/>
  <c r="R167" i="6"/>
  <c r="P167" i="6" s="1"/>
  <c r="R163" i="6"/>
  <c r="P163" i="6" s="1"/>
  <c r="R159" i="6"/>
  <c r="P159" i="6" s="1"/>
  <c r="R155" i="6"/>
  <c r="P155" i="6" s="1"/>
  <c r="R151" i="6"/>
  <c r="P151" i="6" s="1"/>
  <c r="R147" i="6"/>
  <c r="P147" i="6" s="1"/>
  <c r="R143" i="6"/>
  <c r="P143" i="6" s="1"/>
  <c r="R139" i="6"/>
  <c r="P139" i="6" s="1"/>
  <c r="R135" i="6"/>
  <c r="P135" i="6" s="1"/>
  <c r="R131" i="6"/>
  <c r="P131" i="6" s="1"/>
  <c r="R127" i="6"/>
  <c r="P127" i="6" s="1"/>
  <c r="R123" i="6"/>
  <c r="P123" i="6" s="1"/>
  <c r="R119" i="6"/>
  <c r="P119" i="6" s="1"/>
  <c r="R115" i="6"/>
  <c r="P115" i="6" s="1"/>
  <c r="R111" i="6"/>
  <c r="P111" i="6" s="1"/>
  <c r="R107" i="6"/>
  <c r="P107" i="6" s="1"/>
  <c r="R103" i="6"/>
  <c r="P103" i="6" s="1"/>
  <c r="R99" i="6"/>
  <c r="P99" i="6" s="1"/>
  <c r="R95" i="6"/>
  <c r="P95" i="6" s="1"/>
  <c r="R91" i="6"/>
  <c r="P91" i="6" s="1"/>
  <c r="R87" i="6"/>
  <c r="P87" i="6" s="1"/>
  <c r="R83" i="6"/>
  <c r="P83" i="6" s="1"/>
  <c r="R79" i="6"/>
  <c r="P79" i="6" s="1"/>
  <c r="R75" i="6"/>
  <c r="P75" i="6" s="1"/>
  <c r="R71" i="6"/>
  <c r="P71" i="6" s="1"/>
  <c r="R67" i="6"/>
  <c r="P67" i="6" s="1"/>
  <c r="R63" i="6"/>
  <c r="P63" i="6" s="1"/>
  <c r="R59" i="6"/>
  <c r="P59" i="6" s="1"/>
  <c r="R55" i="6"/>
  <c r="P55" i="6" s="1"/>
  <c r="R51" i="6"/>
  <c r="P51" i="6" s="1"/>
  <c r="R47" i="6"/>
  <c r="P47" i="6" s="1"/>
  <c r="R43" i="6"/>
  <c r="P43" i="6" s="1"/>
  <c r="R39" i="6"/>
  <c r="P39" i="6" s="1"/>
  <c r="R35" i="6"/>
  <c r="P35" i="6" s="1"/>
  <c r="R31" i="6"/>
  <c r="P31" i="6" s="1"/>
  <c r="R27" i="6"/>
  <c r="P27" i="6" s="1"/>
  <c r="R23" i="6"/>
  <c r="P23" i="6" s="1"/>
  <c r="R19" i="6"/>
  <c r="P19" i="6" s="1"/>
  <c r="R15" i="6"/>
  <c r="P15" i="6" s="1"/>
  <c r="R11" i="6"/>
  <c r="P11" i="6" s="1"/>
  <c r="R7" i="6"/>
  <c r="P7" i="6" s="1"/>
  <c r="R3" i="6"/>
  <c r="P3" i="6" s="1"/>
  <c r="Q1898" i="6"/>
  <c r="Q1894" i="6"/>
  <c r="Q1890" i="6"/>
  <c r="Q1886" i="6"/>
  <c r="Q1882" i="6"/>
  <c r="Q1878" i="6"/>
  <c r="Q1874" i="6"/>
  <c r="Q1870" i="6"/>
  <c r="Q1866" i="6"/>
  <c r="Q1862" i="6"/>
  <c r="Q1858" i="6"/>
  <c r="Q1854" i="6"/>
  <c r="Q1850" i="6"/>
  <c r="Q1846" i="6"/>
  <c r="Q1842" i="6"/>
  <c r="Q1838" i="6"/>
  <c r="R624" i="6"/>
  <c r="P624" i="6" s="1"/>
  <c r="R616" i="6"/>
  <c r="P616" i="6" s="1"/>
  <c r="R609" i="6"/>
  <c r="P609" i="6" s="1"/>
  <c r="R604" i="6"/>
  <c r="P604" i="6" s="1"/>
  <c r="R599" i="6"/>
  <c r="P599" i="6" s="1"/>
  <c r="R593" i="6"/>
  <c r="P593" i="6" s="1"/>
  <c r="R588" i="6"/>
  <c r="P588" i="6" s="1"/>
  <c r="R583" i="6"/>
  <c r="P583" i="6" s="1"/>
  <c r="R578" i="6"/>
  <c r="P578" i="6" s="1"/>
  <c r="R574" i="6"/>
  <c r="P574" i="6" s="1"/>
  <c r="R570" i="6"/>
  <c r="P570" i="6" s="1"/>
  <c r="R566" i="6"/>
  <c r="P566" i="6" s="1"/>
  <c r="R562" i="6"/>
  <c r="P562" i="6" s="1"/>
  <c r="R558" i="6"/>
  <c r="P558" i="6" s="1"/>
  <c r="R554" i="6"/>
  <c r="P554" i="6" s="1"/>
  <c r="R550" i="6"/>
  <c r="P550" i="6" s="1"/>
  <c r="R546" i="6"/>
  <c r="P546" i="6" s="1"/>
  <c r="R542" i="6"/>
  <c r="P542" i="6" s="1"/>
  <c r="R538" i="6"/>
  <c r="P538" i="6" s="1"/>
  <c r="R534" i="6"/>
  <c r="P534" i="6" s="1"/>
  <c r="R530" i="6"/>
  <c r="P530" i="6" s="1"/>
  <c r="R526" i="6"/>
  <c r="P526" i="6" s="1"/>
  <c r="R522" i="6"/>
  <c r="P522" i="6" s="1"/>
  <c r="R518" i="6"/>
  <c r="P518" i="6" s="1"/>
  <c r="R514" i="6"/>
  <c r="P514" i="6" s="1"/>
  <c r="R510" i="6"/>
  <c r="P510" i="6" s="1"/>
  <c r="R506" i="6"/>
  <c r="P506" i="6" s="1"/>
  <c r="R502" i="6"/>
  <c r="P502" i="6" s="1"/>
  <c r="R498" i="6"/>
  <c r="P498" i="6" s="1"/>
  <c r="R494" i="6"/>
  <c r="P494" i="6" s="1"/>
  <c r="R490" i="6"/>
  <c r="P490" i="6" s="1"/>
  <c r="R486" i="6"/>
  <c r="P486" i="6" s="1"/>
  <c r="R482" i="6"/>
  <c r="P482" i="6" s="1"/>
  <c r="R478" i="6"/>
  <c r="P478" i="6" s="1"/>
  <c r="R474" i="6"/>
  <c r="P474" i="6" s="1"/>
  <c r="R470" i="6"/>
  <c r="P470" i="6" s="1"/>
  <c r="R466" i="6"/>
  <c r="P466" i="6" s="1"/>
  <c r="R462" i="6"/>
  <c r="P462" i="6" s="1"/>
  <c r="R458" i="6"/>
  <c r="P458" i="6" s="1"/>
  <c r="R454" i="6"/>
  <c r="P454" i="6" s="1"/>
  <c r="R450" i="6"/>
  <c r="P450" i="6" s="1"/>
  <c r="R446" i="6"/>
  <c r="P446" i="6" s="1"/>
  <c r="R442" i="6"/>
  <c r="P442" i="6" s="1"/>
  <c r="R438" i="6"/>
  <c r="P438" i="6" s="1"/>
  <c r="R434" i="6"/>
  <c r="P434" i="6" s="1"/>
  <c r="R430" i="6"/>
  <c r="P430" i="6" s="1"/>
  <c r="R426" i="6"/>
  <c r="P426" i="6" s="1"/>
  <c r="R422" i="6"/>
  <c r="P422" i="6" s="1"/>
  <c r="R418" i="6"/>
  <c r="P418" i="6" s="1"/>
  <c r="R414" i="6"/>
  <c r="P414" i="6" s="1"/>
  <c r="R410" i="6"/>
  <c r="P410" i="6" s="1"/>
  <c r="R406" i="6"/>
  <c r="P406" i="6" s="1"/>
  <c r="R402" i="6"/>
  <c r="P402" i="6" s="1"/>
  <c r="R398" i="6"/>
  <c r="P398" i="6" s="1"/>
  <c r="R394" i="6"/>
  <c r="P394" i="6" s="1"/>
  <c r="R390" i="6"/>
  <c r="P390" i="6" s="1"/>
  <c r="R386" i="6"/>
  <c r="P386" i="6" s="1"/>
  <c r="R382" i="6"/>
  <c r="P382" i="6" s="1"/>
  <c r="R378" i="6"/>
  <c r="P378" i="6" s="1"/>
  <c r="R374" i="6"/>
  <c r="P374" i="6" s="1"/>
  <c r="R370" i="6"/>
  <c r="P370" i="6" s="1"/>
  <c r="R366" i="6"/>
  <c r="P366" i="6" s="1"/>
  <c r="R362" i="6"/>
  <c r="P362" i="6" s="1"/>
  <c r="R358" i="6"/>
  <c r="P358" i="6" s="1"/>
  <c r="R354" i="6"/>
  <c r="P354" i="6" s="1"/>
  <c r="R350" i="6"/>
  <c r="P350" i="6" s="1"/>
  <c r="R346" i="6"/>
  <c r="P346" i="6" s="1"/>
  <c r="R342" i="6"/>
  <c r="P342" i="6" s="1"/>
  <c r="R338" i="6"/>
  <c r="P338" i="6" s="1"/>
  <c r="R334" i="6"/>
  <c r="P334" i="6" s="1"/>
  <c r="R330" i="6"/>
  <c r="P330" i="6" s="1"/>
  <c r="R326" i="6"/>
  <c r="P326" i="6" s="1"/>
  <c r="R322" i="6"/>
  <c r="P322" i="6" s="1"/>
  <c r="R318" i="6"/>
  <c r="P318" i="6" s="1"/>
  <c r="R314" i="6"/>
  <c r="P314" i="6" s="1"/>
  <c r="R310" i="6"/>
  <c r="P310" i="6" s="1"/>
  <c r="R306" i="6"/>
  <c r="P306" i="6" s="1"/>
  <c r="R302" i="6"/>
  <c r="P302" i="6" s="1"/>
  <c r="R298" i="6"/>
  <c r="P298" i="6" s="1"/>
  <c r="R294" i="6"/>
  <c r="P294" i="6" s="1"/>
  <c r="R290" i="6"/>
  <c r="P290" i="6" s="1"/>
  <c r="R286" i="6"/>
  <c r="P286" i="6" s="1"/>
  <c r="R282" i="6"/>
  <c r="P282" i="6" s="1"/>
  <c r="R278" i="6"/>
  <c r="P278" i="6" s="1"/>
  <c r="R274" i="6"/>
  <c r="P274" i="6" s="1"/>
  <c r="R270" i="6"/>
  <c r="P270" i="6" s="1"/>
  <c r="R266" i="6"/>
  <c r="P266" i="6" s="1"/>
  <c r="R262" i="6"/>
  <c r="P262" i="6" s="1"/>
  <c r="R258" i="6"/>
  <c r="P258" i="6" s="1"/>
  <c r="R254" i="6"/>
  <c r="P254" i="6" s="1"/>
  <c r="R250" i="6"/>
  <c r="P250" i="6" s="1"/>
  <c r="R246" i="6"/>
  <c r="P246" i="6" s="1"/>
  <c r="R242" i="6"/>
  <c r="P242" i="6" s="1"/>
  <c r="R238" i="6"/>
  <c r="P238" i="6" s="1"/>
  <c r="R234" i="6"/>
  <c r="P234" i="6" s="1"/>
  <c r="R230" i="6"/>
  <c r="P230" i="6" s="1"/>
  <c r="R226" i="6"/>
  <c r="P226" i="6" s="1"/>
  <c r="R222" i="6"/>
  <c r="P222" i="6" s="1"/>
  <c r="R218" i="6"/>
  <c r="P218" i="6" s="1"/>
  <c r="R214" i="6"/>
  <c r="P214" i="6" s="1"/>
  <c r="R210" i="6"/>
  <c r="P210" i="6" s="1"/>
  <c r="R206" i="6"/>
  <c r="P206" i="6" s="1"/>
  <c r="R202" i="6"/>
  <c r="P202" i="6" s="1"/>
  <c r="R198" i="6"/>
  <c r="P198" i="6" s="1"/>
  <c r="R194" i="6"/>
  <c r="P194" i="6" s="1"/>
  <c r="R190" i="6"/>
  <c r="P190" i="6" s="1"/>
  <c r="R186" i="6"/>
  <c r="P186" i="6" s="1"/>
  <c r="R182" i="6"/>
  <c r="P182" i="6" s="1"/>
  <c r="R178" i="6"/>
  <c r="P178" i="6" s="1"/>
  <c r="R174" i="6"/>
  <c r="P174" i="6" s="1"/>
  <c r="R170" i="6"/>
  <c r="P170" i="6" s="1"/>
  <c r="R166" i="6"/>
  <c r="P166" i="6" s="1"/>
  <c r="R162" i="6"/>
  <c r="P162" i="6" s="1"/>
  <c r="R158" i="6"/>
  <c r="P158" i="6" s="1"/>
  <c r="R154" i="6"/>
  <c r="P154" i="6" s="1"/>
  <c r="R150" i="6"/>
  <c r="P150" i="6" s="1"/>
  <c r="R146" i="6"/>
  <c r="P146" i="6" s="1"/>
  <c r="R142" i="6"/>
  <c r="P142" i="6" s="1"/>
  <c r="R138" i="6"/>
  <c r="P138" i="6" s="1"/>
  <c r="R134" i="6"/>
  <c r="P134" i="6" s="1"/>
  <c r="R130" i="6"/>
  <c r="P130" i="6" s="1"/>
  <c r="R126" i="6"/>
  <c r="P126" i="6" s="1"/>
  <c r="R122" i="6"/>
  <c r="P122" i="6" s="1"/>
  <c r="R118" i="6"/>
  <c r="P118" i="6" s="1"/>
  <c r="R114" i="6"/>
  <c r="P114" i="6" s="1"/>
  <c r="R110" i="6"/>
  <c r="P110" i="6" s="1"/>
  <c r="R106" i="6"/>
  <c r="P106" i="6" s="1"/>
  <c r="R102" i="6"/>
  <c r="P102" i="6" s="1"/>
  <c r="R98" i="6"/>
  <c r="P98" i="6" s="1"/>
  <c r="R94" i="6"/>
  <c r="P94" i="6" s="1"/>
  <c r="R90" i="6"/>
  <c r="P90" i="6" s="1"/>
  <c r="R86" i="6"/>
  <c r="P86" i="6" s="1"/>
  <c r="R82" i="6"/>
  <c r="P82" i="6" s="1"/>
  <c r="R78" i="6"/>
  <c r="P78" i="6" s="1"/>
  <c r="R74" i="6"/>
  <c r="P74" i="6" s="1"/>
  <c r="R70" i="6"/>
  <c r="P70" i="6" s="1"/>
  <c r="R66" i="6"/>
  <c r="P66" i="6" s="1"/>
  <c r="R62" i="6"/>
  <c r="P62" i="6" s="1"/>
  <c r="R58" i="6"/>
  <c r="P58" i="6" s="1"/>
  <c r="R54" i="6"/>
  <c r="P54" i="6" s="1"/>
  <c r="R50" i="6"/>
  <c r="P50" i="6" s="1"/>
  <c r="R46" i="6"/>
  <c r="P46" i="6" s="1"/>
  <c r="R42" i="6"/>
  <c r="P42" i="6" s="1"/>
  <c r="R38" i="6"/>
  <c r="P38" i="6" s="1"/>
  <c r="R34" i="6"/>
  <c r="P34" i="6" s="1"/>
  <c r="R30" i="6"/>
  <c r="P30" i="6" s="1"/>
  <c r="R26" i="6"/>
  <c r="P26" i="6" s="1"/>
  <c r="R22" i="6"/>
  <c r="P22" i="6" s="1"/>
  <c r="R18" i="6"/>
  <c r="P18" i="6" s="1"/>
  <c r="R14" i="6"/>
  <c r="P14" i="6" s="1"/>
  <c r="R10" i="6"/>
  <c r="P10" i="6" s="1"/>
  <c r="R6" i="6"/>
  <c r="P6" i="6" s="1"/>
  <c r="R2" i="6"/>
  <c r="P2" i="6" s="1"/>
  <c r="Q1897" i="6"/>
  <c r="Q1893" i="6"/>
  <c r="Q1889" i="6"/>
  <c r="Q1885" i="6"/>
  <c r="Q1881" i="6"/>
  <c r="Q1877" i="6"/>
  <c r="Q1873" i="6"/>
  <c r="Q1869" i="6"/>
  <c r="Q1865" i="6"/>
  <c r="Q1861" i="6"/>
  <c r="Q1857" i="6"/>
  <c r="Q1853" i="6"/>
  <c r="Q1849" i="6"/>
  <c r="Q1845" i="6"/>
  <c r="Q1841" i="6"/>
  <c r="Q1837" i="6"/>
  <c r="Q1833" i="6"/>
  <c r="R623" i="6"/>
  <c r="P623" i="6" s="1"/>
  <c r="R615" i="6"/>
  <c r="P615" i="6" s="1"/>
  <c r="R608" i="6"/>
  <c r="P608" i="6" s="1"/>
  <c r="R603" i="6"/>
  <c r="P603" i="6" s="1"/>
  <c r="R597" i="6"/>
  <c r="P597" i="6" s="1"/>
  <c r="R592" i="6"/>
  <c r="P592" i="6" s="1"/>
  <c r="R587" i="6"/>
  <c r="P587" i="6" s="1"/>
  <c r="R581" i="6"/>
  <c r="P581" i="6" s="1"/>
  <c r="R577" i="6"/>
  <c r="P577" i="6" s="1"/>
  <c r="R573" i="6"/>
  <c r="P573" i="6" s="1"/>
  <c r="R569" i="6"/>
  <c r="P569" i="6" s="1"/>
  <c r="R565" i="6"/>
  <c r="P565" i="6" s="1"/>
  <c r="R561" i="6"/>
  <c r="P561" i="6" s="1"/>
  <c r="R557" i="6"/>
  <c r="P557" i="6" s="1"/>
  <c r="R553" i="6"/>
  <c r="P553" i="6" s="1"/>
  <c r="R549" i="6"/>
  <c r="P549" i="6" s="1"/>
  <c r="R545" i="6"/>
  <c r="P545" i="6" s="1"/>
  <c r="R541" i="6"/>
  <c r="P541" i="6" s="1"/>
  <c r="R537" i="6"/>
  <c r="P537" i="6" s="1"/>
  <c r="R533" i="6"/>
  <c r="P533" i="6" s="1"/>
  <c r="R529" i="6"/>
  <c r="P529" i="6" s="1"/>
  <c r="R525" i="6"/>
  <c r="P525" i="6" s="1"/>
  <c r="R521" i="6"/>
  <c r="P521" i="6" s="1"/>
  <c r="R517" i="6"/>
  <c r="P517" i="6" s="1"/>
  <c r="R513" i="6"/>
  <c r="P513" i="6" s="1"/>
  <c r="R509" i="6"/>
  <c r="P509" i="6" s="1"/>
  <c r="R505" i="6"/>
  <c r="P505" i="6" s="1"/>
  <c r="R501" i="6"/>
  <c r="P501" i="6" s="1"/>
  <c r="R497" i="6"/>
  <c r="P497" i="6" s="1"/>
  <c r="R493" i="6"/>
  <c r="P493" i="6" s="1"/>
  <c r="R489" i="6"/>
  <c r="P489" i="6" s="1"/>
  <c r="R485" i="6"/>
  <c r="P485" i="6" s="1"/>
  <c r="R481" i="6"/>
  <c r="P481" i="6" s="1"/>
  <c r="R477" i="6"/>
  <c r="P477" i="6" s="1"/>
  <c r="R473" i="6"/>
  <c r="P473" i="6" s="1"/>
  <c r="R469" i="6"/>
  <c r="P469" i="6" s="1"/>
  <c r="R465" i="6"/>
  <c r="P465" i="6" s="1"/>
  <c r="R461" i="6"/>
  <c r="P461" i="6" s="1"/>
  <c r="R457" i="6"/>
  <c r="P457" i="6" s="1"/>
  <c r="R453" i="6"/>
  <c r="P453" i="6" s="1"/>
  <c r="R449" i="6"/>
  <c r="P449" i="6" s="1"/>
  <c r="R445" i="6"/>
  <c r="P445" i="6" s="1"/>
  <c r="R441" i="6"/>
  <c r="P441" i="6" s="1"/>
  <c r="R437" i="6"/>
  <c r="P437" i="6" s="1"/>
  <c r="R433" i="6"/>
  <c r="P433" i="6" s="1"/>
  <c r="R429" i="6"/>
  <c r="P429" i="6" s="1"/>
  <c r="R425" i="6"/>
  <c r="P425" i="6" s="1"/>
  <c r="R421" i="6"/>
  <c r="P421" i="6" s="1"/>
  <c r="R417" i="6"/>
  <c r="P417" i="6" s="1"/>
  <c r="R413" i="6"/>
  <c r="P413" i="6" s="1"/>
  <c r="R409" i="6"/>
  <c r="P409" i="6" s="1"/>
  <c r="R405" i="6"/>
  <c r="P405" i="6" s="1"/>
  <c r="R401" i="6"/>
  <c r="P401" i="6" s="1"/>
  <c r="R397" i="6"/>
  <c r="P397" i="6" s="1"/>
  <c r="R393" i="6"/>
  <c r="P393" i="6" s="1"/>
  <c r="R389" i="6"/>
  <c r="P389" i="6" s="1"/>
  <c r="R385" i="6"/>
  <c r="P385" i="6" s="1"/>
  <c r="R381" i="6"/>
  <c r="P381" i="6" s="1"/>
  <c r="R377" i="6"/>
  <c r="P377" i="6" s="1"/>
  <c r="R373" i="6"/>
  <c r="P373" i="6" s="1"/>
  <c r="R369" i="6"/>
  <c r="P369" i="6" s="1"/>
  <c r="R365" i="6"/>
  <c r="P365" i="6" s="1"/>
  <c r="R361" i="6"/>
  <c r="P361" i="6" s="1"/>
  <c r="R357" i="6"/>
  <c r="P357" i="6" s="1"/>
  <c r="R353" i="6"/>
  <c r="P353" i="6" s="1"/>
  <c r="R349" i="6"/>
  <c r="P349" i="6" s="1"/>
  <c r="R345" i="6"/>
  <c r="P345" i="6" s="1"/>
  <c r="R341" i="6"/>
  <c r="P341" i="6" s="1"/>
  <c r="R337" i="6"/>
  <c r="P337" i="6" s="1"/>
  <c r="R333" i="6"/>
  <c r="P333" i="6" s="1"/>
  <c r="R329" i="6"/>
  <c r="P329" i="6" s="1"/>
  <c r="R325" i="6"/>
  <c r="P325" i="6" s="1"/>
  <c r="R321" i="6"/>
  <c r="P321" i="6" s="1"/>
  <c r="R317" i="6"/>
  <c r="P317" i="6" s="1"/>
  <c r="R313" i="6"/>
  <c r="P313" i="6" s="1"/>
  <c r="R309" i="6"/>
  <c r="P309" i="6" s="1"/>
  <c r="R305" i="6"/>
  <c r="P305" i="6" s="1"/>
  <c r="R301" i="6"/>
  <c r="P301" i="6" s="1"/>
  <c r="R297" i="6"/>
  <c r="P297" i="6" s="1"/>
  <c r="R293" i="6"/>
  <c r="P293" i="6" s="1"/>
  <c r="R289" i="6"/>
  <c r="P289" i="6" s="1"/>
  <c r="R285" i="6"/>
  <c r="P285" i="6" s="1"/>
  <c r="R281" i="6"/>
  <c r="P281" i="6" s="1"/>
  <c r="R277" i="6"/>
  <c r="P277" i="6" s="1"/>
  <c r="R273" i="6"/>
  <c r="P273" i="6" s="1"/>
  <c r="R269" i="6"/>
  <c r="P269" i="6" s="1"/>
  <c r="R265" i="6"/>
  <c r="P265" i="6" s="1"/>
  <c r="R261" i="6"/>
  <c r="P261" i="6" s="1"/>
  <c r="R257" i="6"/>
  <c r="P257" i="6" s="1"/>
  <c r="R253" i="6"/>
  <c r="P253" i="6" s="1"/>
  <c r="R249" i="6"/>
  <c r="P249" i="6" s="1"/>
  <c r="R245" i="6"/>
  <c r="P245" i="6" s="1"/>
  <c r="R241" i="6"/>
  <c r="P241" i="6" s="1"/>
  <c r="R237" i="6"/>
  <c r="P237" i="6" s="1"/>
  <c r="R233" i="6"/>
  <c r="P233" i="6" s="1"/>
  <c r="R229" i="6"/>
  <c r="P229" i="6" s="1"/>
  <c r="R225" i="6"/>
  <c r="P225" i="6" s="1"/>
  <c r="R221" i="6"/>
  <c r="P221" i="6" s="1"/>
  <c r="R217" i="6"/>
  <c r="P217" i="6" s="1"/>
  <c r="R213" i="6"/>
  <c r="P213" i="6" s="1"/>
  <c r="R209" i="6"/>
  <c r="P209" i="6" s="1"/>
  <c r="R205" i="6"/>
  <c r="P205" i="6" s="1"/>
  <c r="R201" i="6"/>
  <c r="P201" i="6" s="1"/>
  <c r="R197" i="6"/>
  <c r="P197" i="6" s="1"/>
  <c r="R193" i="6"/>
  <c r="P193" i="6" s="1"/>
  <c r="R189" i="6"/>
  <c r="P189" i="6" s="1"/>
  <c r="R185" i="6"/>
  <c r="P185" i="6" s="1"/>
  <c r="R181" i="6"/>
  <c r="P181" i="6" s="1"/>
  <c r="R177" i="6"/>
  <c r="P177" i="6" s="1"/>
  <c r="R173" i="6"/>
  <c r="P173" i="6" s="1"/>
  <c r="R169" i="6"/>
  <c r="P169" i="6" s="1"/>
  <c r="R165" i="6"/>
  <c r="P165" i="6" s="1"/>
  <c r="R161" i="6"/>
  <c r="P161" i="6" s="1"/>
  <c r="R157" i="6"/>
  <c r="P157" i="6" s="1"/>
  <c r="R153" i="6"/>
  <c r="P153" i="6" s="1"/>
  <c r="R149" i="6"/>
  <c r="P149" i="6" s="1"/>
  <c r="R145" i="6"/>
  <c r="P145" i="6" s="1"/>
  <c r="R141" i="6"/>
  <c r="P141" i="6" s="1"/>
  <c r="R137" i="6"/>
  <c r="P137" i="6" s="1"/>
  <c r="R133" i="6"/>
  <c r="P133" i="6" s="1"/>
  <c r="R129" i="6"/>
  <c r="P129" i="6" s="1"/>
  <c r="R125" i="6"/>
  <c r="P125" i="6" s="1"/>
  <c r="R121" i="6"/>
  <c r="P121" i="6" s="1"/>
  <c r="R117" i="6"/>
  <c r="P117" i="6" s="1"/>
  <c r="R113" i="6"/>
  <c r="P113" i="6" s="1"/>
  <c r="R109" i="6"/>
  <c r="P109" i="6" s="1"/>
  <c r="R105" i="6"/>
  <c r="P105" i="6" s="1"/>
  <c r="R101" i="6"/>
  <c r="P101" i="6" s="1"/>
  <c r="R97" i="6"/>
  <c r="P97" i="6" s="1"/>
  <c r="R93" i="6"/>
  <c r="P93" i="6" s="1"/>
  <c r="R89" i="6"/>
  <c r="P89" i="6" s="1"/>
  <c r="R85" i="6"/>
  <c r="P85" i="6" s="1"/>
  <c r="R81" i="6"/>
  <c r="P81" i="6" s="1"/>
  <c r="R77" i="6"/>
  <c r="P77" i="6" s="1"/>
  <c r="R73" i="6"/>
  <c r="P73" i="6" s="1"/>
  <c r="R69" i="6"/>
  <c r="P69" i="6" s="1"/>
  <c r="R65" i="6"/>
  <c r="P65" i="6" s="1"/>
  <c r="R61" i="6"/>
  <c r="P61" i="6" s="1"/>
  <c r="R57" i="6"/>
  <c r="P57" i="6" s="1"/>
  <c r="R53" i="6"/>
  <c r="P53" i="6" s="1"/>
  <c r="R49" i="6"/>
  <c r="P49" i="6" s="1"/>
  <c r="R45" i="6"/>
  <c r="P45" i="6" s="1"/>
  <c r="R41" i="6"/>
  <c r="P41" i="6" s="1"/>
  <c r="R37" i="6"/>
  <c r="P37" i="6" s="1"/>
  <c r="R33" i="6"/>
  <c r="P33" i="6" s="1"/>
  <c r="R29" i="6"/>
  <c r="P29" i="6" s="1"/>
  <c r="R25" i="6"/>
  <c r="P25" i="6" s="1"/>
  <c r="R21" i="6"/>
  <c r="P21" i="6" s="1"/>
  <c r="R17" i="6"/>
  <c r="P17" i="6" s="1"/>
  <c r="R13" i="6"/>
  <c r="P13" i="6" s="1"/>
  <c r="R9" i="6"/>
  <c r="P9" i="6" s="1"/>
  <c r="R5" i="6"/>
  <c r="P5" i="6" s="1"/>
  <c r="Q1900" i="6"/>
  <c r="Q1896" i="6"/>
  <c r="Q1892" i="6"/>
  <c r="Q1888" i="6"/>
  <c r="Q1884" i="6"/>
  <c r="Q1880" i="6"/>
  <c r="Q1876" i="6"/>
  <c r="Q1872" i="6"/>
  <c r="Q1868" i="6"/>
  <c r="Q1864" i="6"/>
  <c r="Q1860" i="6"/>
  <c r="Q1856" i="6"/>
  <c r="Q1852" i="6"/>
  <c r="Q1848" i="6"/>
  <c r="Q1844" i="6"/>
  <c r="Q1840" i="6"/>
  <c r="Q1836" i="6"/>
  <c r="Q1832" i="6"/>
  <c r="Q1835" i="6"/>
  <c r="Q1829" i="6"/>
  <c r="Q1825" i="6"/>
  <c r="Q1821" i="6"/>
  <c r="Q1817" i="6"/>
  <c r="Q1813" i="6"/>
  <c r="Q1809" i="6"/>
  <c r="Q1805" i="6"/>
  <c r="Q1801" i="6"/>
  <c r="Q1797" i="6"/>
  <c r="Q1793" i="6"/>
  <c r="Q1789" i="6"/>
  <c r="Q1785" i="6"/>
  <c r="Q1781" i="6"/>
  <c r="Q1777" i="6"/>
  <c r="Q1773" i="6"/>
  <c r="Q1769" i="6"/>
  <c r="Q1765" i="6"/>
  <c r="Q1761" i="6"/>
  <c r="Q1757" i="6"/>
  <c r="Q1753" i="6"/>
  <c r="Q1749" i="6"/>
  <c r="Q1745" i="6"/>
  <c r="Q1741" i="6"/>
  <c r="Q1737" i="6"/>
  <c r="Q1733" i="6"/>
  <c r="Q1729" i="6"/>
  <c r="Q1725" i="6"/>
  <c r="Q1721" i="6"/>
  <c r="Q1717" i="6"/>
  <c r="Q1713" i="6"/>
  <c r="Q1709" i="6"/>
  <c r="Q1705" i="6"/>
  <c r="Q1701" i="6"/>
  <c r="Q1697" i="6"/>
  <c r="Q1693" i="6"/>
  <c r="Q1689" i="6"/>
  <c r="Q1685" i="6"/>
  <c r="Q1681" i="6"/>
  <c r="Q1677" i="6"/>
  <c r="Q1673" i="6"/>
  <c r="Q1669" i="6"/>
  <c r="Q1665" i="6"/>
  <c r="Q1661" i="6"/>
  <c r="Q1657" i="6"/>
  <c r="Q1653" i="6"/>
  <c r="Q1649" i="6"/>
  <c r="Q1645" i="6"/>
  <c r="Q1641" i="6"/>
  <c r="Q1637" i="6"/>
  <c r="Q1633" i="6"/>
  <c r="Q1629" i="6"/>
  <c r="Q1625" i="6"/>
  <c r="Q1621" i="6"/>
  <c r="Q1617" i="6"/>
  <c r="Q1613" i="6"/>
  <c r="Q1609" i="6"/>
  <c r="Q1605" i="6"/>
  <c r="Q1601" i="6"/>
  <c r="Q1597" i="6"/>
  <c r="Q1593" i="6"/>
  <c r="Q1589" i="6"/>
  <c r="Q1585" i="6"/>
  <c r="Q1581" i="6"/>
  <c r="Q1577" i="6"/>
  <c r="Q1573" i="6"/>
  <c r="Q1569" i="6"/>
  <c r="Q1565" i="6"/>
  <c r="Q1561" i="6"/>
  <c r="Q1557" i="6"/>
  <c r="Q1553" i="6"/>
  <c r="Q1549" i="6"/>
  <c r="Q1545" i="6"/>
  <c r="Q1541" i="6"/>
  <c r="Q1537" i="6"/>
  <c r="Q1533" i="6"/>
  <c r="Q1529" i="6"/>
  <c r="Q1525" i="6"/>
  <c r="Q1521" i="6"/>
  <c r="Q1517" i="6"/>
  <c r="Q1513" i="6"/>
  <c r="Q1509" i="6"/>
  <c r="Q1505" i="6"/>
  <c r="Q1501" i="6"/>
  <c r="Q1497" i="6"/>
  <c r="Q1493" i="6"/>
  <c r="Q1489" i="6"/>
  <c r="Q1485" i="6"/>
  <c r="Q1481" i="6"/>
  <c r="Q1477" i="6"/>
  <c r="Q1473" i="6"/>
  <c r="Q1469" i="6"/>
  <c r="Q1465" i="6"/>
  <c r="Q1461" i="6"/>
  <c r="Q1457" i="6"/>
  <c r="Q1453" i="6"/>
  <c r="Q1449" i="6"/>
  <c r="Q1445" i="6"/>
  <c r="Q1441" i="6"/>
  <c r="Q1437" i="6"/>
  <c r="Q1433" i="6"/>
  <c r="Q1429" i="6"/>
  <c r="Q1425" i="6"/>
  <c r="Q1421" i="6"/>
  <c r="Q1417" i="6"/>
  <c r="Q1413" i="6"/>
  <c r="Q1409" i="6"/>
  <c r="Q1405" i="6"/>
  <c r="Q1401" i="6"/>
  <c r="Q1397" i="6"/>
  <c r="Q1393" i="6"/>
  <c r="Q1389" i="6"/>
  <c r="Q1385" i="6"/>
  <c r="Q1381" i="6"/>
  <c r="Q1377" i="6"/>
  <c r="Q1373" i="6"/>
  <c r="Q1369" i="6"/>
  <c r="Q1365" i="6"/>
  <c r="Q1361" i="6"/>
  <c r="Q1357" i="6"/>
  <c r="Q1353" i="6"/>
  <c r="Q1349" i="6"/>
  <c r="Q1345" i="6"/>
  <c r="Q1341" i="6"/>
  <c r="Q1337" i="6"/>
  <c r="Q1333" i="6"/>
  <c r="Q1329" i="6"/>
  <c r="Q1325" i="6"/>
  <c r="Q1321" i="6"/>
  <c r="Q1317" i="6"/>
  <c r="Q1313" i="6"/>
  <c r="Q1309" i="6"/>
  <c r="Q1305" i="6"/>
  <c r="Q1301" i="6"/>
  <c r="Q1297" i="6"/>
  <c r="Q1293" i="6"/>
  <c r="Q1289" i="6"/>
  <c r="Q1285" i="6"/>
  <c r="Q1281" i="6"/>
  <c r="Q1277" i="6"/>
  <c r="Q1273" i="6"/>
  <c r="Q1269" i="6"/>
  <c r="Q1265" i="6"/>
  <c r="Q1261" i="6"/>
  <c r="Q1257" i="6"/>
  <c r="Q1253" i="6"/>
  <c r="Q1249" i="6"/>
  <c r="Q1245" i="6"/>
  <c r="Q1241" i="6"/>
  <c r="Q1237" i="6"/>
  <c r="Q1233" i="6"/>
  <c r="Q1229" i="6"/>
  <c r="Q1225" i="6"/>
  <c r="Q1221" i="6"/>
  <c r="Q1217" i="6"/>
  <c r="Q1213" i="6"/>
  <c r="Q1209" i="6"/>
  <c r="Q1205" i="6"/>
  <c r="Q1201" i="6"/>
  <c r="Q1834" i="6"/>
  <c r="Q1828" i="6"/>
  <c r="Q1824" i="6"/>
  <c r="Q1820" i="6"/>
  <c r="Q1816" i="6"/>
  <c r="Q1812" i="6"/>
  <c r="Q1808" i="6"/>
  <c r="Q1804" i="6"/>
  <c r="Q1800" i="6"/>
  <c r="Q1796" i="6"/>
  <c r="Q1792" i="6"/>
  <c r="Q1788" i="6"/>
  <c r="Q1784" i="6"/>
  <c r="Q1780" i="6"/>
  <c r="Q1776" i="6"/>
  <c r="Q1772" i="6"/>
  <c r="Q1768" i="6"/>
  <c r="Q1764" i="6"/>
  <c r="Q1760" i="6"/>
  <c r="Q1756" i="6"/>
  <c r="Q1752" i="6"/>
  <c r="Q1748" i="6"/>
  <c r="Q1744" i="6"/>
  <c r="Q1740" i="6"/>
  <c r="Q1736" i="6"/>
  <c r="Q1732" i="6"/>
  <c r="Q1728" i="6"/>
  <c r="Q1724" i="6"/>
  <c r="Q1720" i="6"/>
  <c r="Q1716" i="6"/>
  <c r="Q1712" i="6"/>
  <c r="Q1708" i="6"/>
  <c r="Q1704" i="6"/>
  <c r="Q1700" i="6"/>
  <c r="Q1696" i="6"/>
  <c r="Q1692" i="6"/>
  <c r="Q1688" i="6"/>
  <c r="Q1684" i="6"/>
  <c r="Q1680" i="6"/>
  <c r="Q1676" i="6"/>
  <c r="Q1672" i="6"/>
  <c r="Q1668" i="6"/>
  <c r="Q1664" i="6"/>
  <c r="Q1660" i="6"/>
  <c r="Q1656" i="6"/>
  <c r="Q1652" i="6"/>
  <c r="Q1648" i="6"/>
  <c r="Q1644" i="6"/>
  <c r="Q1640" i="6"/>
  <c r="Q1636" i="6"/>
  <c r="Q1632" i="6"/>
  <c r="Q1628" i="6"/>
  <c r="Q1624" i="6"/>
  <c r="Q1620" i="6"/>
  <c r="Q1616" i="6"/>
  <c r="Q1612" i="6"/>
  <c r="Q1608" i="6"/>
  <c r="Q1604" i="6"/>
  <c r="Q1600" i="6"/>
  <c r="Q1596" i="6"/>
  <c r="Q1592" i="6"/>
  <c r="Q1588" i="6"/>
  <c r="Q1584" i="6"/>
  <c r="Q1580" i="6"/>
  <c r="Q1576" i="6"/>
  <c r="Q1572" i="6"/>
  <c r="Q1568" i="6"/>
  <c r="Q1564" i="6"/>
  <c r="Q1560" i="6"/>
  <c r="Q1556" i="6"/>
  <c r="Q1552" i="6"/>
  <c r="Q1548" i="6"/>
  <c r="Q1544" i="6"/>
  <c r="Q1540" i="6"/>
  <c r="Q1536" i="6"/>
  <c r="Q1532" i="6"/>
  <c r="Q1528" i="6"/>
  <c r="Q1524" i="6"/>
  <c r="Q1520" i="6"/>
  <c r="Q1516" i="6"/>
  <c r="Q1512" i="6"/>
  <c r="Q1508" i="6"/>
  <c r="Q1504" i="6"/>
  <c r="Q1500" i="6"/>
  <c r="Q1496" i="6"/>
  <c r="Q1492" i="6"/>
  <c r="Q1488" i="6"/>
  <c r="Q1484" i="6"/>
  <c r="Q1480" i="6"/>
  <c r="Q1476" i="6"/>
  <c r="Q1472" i="6"/>
  <c r="Q1468" i="6"/>
  <c r="Q1464" i="6"/>
  <c r="Q1460" i="6"/>
  <c r="Q1456" i="6"/>
  <c r="Q1452" i="6"/>
  <c r="Q1448" i="6"/>
  <c r="Q1444" i="6"/>
  <c r="Q1440" i="6"/>
  <c r="Q1436" i="6"/>
  <c r="Q1432" i="6"/>
  <c r="Q1428" i="6"/>
  <c r="Q1424" i="6"/>
  <c r="Q1420" i="6"/>
  <c r="Q1416" i="6"/>
  <c r="Q1412" i="6"/>
  <c r="Q1408" i="6"/>
  <c r="Q1404" i="6"/>
  <c r="Q1400" i="6"/>
  <c r="Q1396" i="6"/>
  <c r="Q1392" i="6"/>
  <c r="Q1388" i="6"/>
  <c r="Q1384" i="6"/>
  <c r="Q1380" i="6"/>
  <c r="Q1376" i="6"/>
  <c r="Q1372" i="6"/>
  <c r="Q1368" i="6"/>
  <c r="Q1364" i="6"/>
  <c r="Q1360" i="6"/>
  <c r="Q1356" i="6"/>
  <c r="Q1352" i="6"/>
  <c r="Q1348" i="6"/>
  <c r="Q1344" i="6"/>
  <c r="Q1340" i="6"/>
  <c r="Q1336" i="6"/>
  <c r="Q1332" i="6"/>
  <c r="Q1328" i="6"/>
  <c r="Q1324" i="6"/>
  <c r="Q1320" i="6"/>
  <c r="Q1316" i="6"/>
  <c r="Q1312" i="6"/>
  <c r="Q1308" i="6"/>
  <c r="Q1304" i="6"/>
  <c r="Q1300" i="6"/>
  <c r="Q1296" i="6"/>
  <c r="Q1292" i="6"/>
  <c r="Q1288" i="6"/>
  <c r="Q1284" i="6"/>
  <c r="Q1280" i="6"/>
  <c r="Q1276" i="6"/>
  <c r="Q1272" i="6"/>
  <c r="Q1268" i="6"/>
  <c r="Q1264" i="6"/>
  <c r="Q1260" i="6"/>
  <c r="Q1256" i="6"/>
  <c r="Q1252" i="6"/>
  <c r="Q1248" i="6"/>
  <c r="Q1244" i="6"/>
  <c r="Q1240" i="6"/>
  <c r="Q1236" i="6"/>
  <c r="Q1232" i="6"/>
  <c r="Q1228" i="6"/>
  <c r="Q1224" i="6"/>
  <c r="Q1220" i="6"/>
  <c r="Q1216" i="6"/>
  <c r="Q1212" i="6"/>
  <c r="Q1208" i="6"/>
  <c r="Q1204" i="6"/>
  <c r="Q1200" i="6"/>
  <c r="Q1196" i="6"/>
  <c r="Q1192" i="6"/>
  <c r="Q1188" i="6"/>
  <c r="Q1184" i="6"/>
  <c r="Q1180" i="6"/>
  <c r="Q1176" i="6"/>
  <c r="Q1172" i="6"/>
  <c r="Q1168" i="6"/>
  <c r="Q1164" i="6"/>
  <c r="Q1160" i="6"/>
  <c r="Q1156" i="6"/>
  <c r="Q1831" i="6"/>
  <c r="Q1827" i="6"/>
  <c r="Q1823" i="6"/>
  <c r="Q1819" i="6"/>
  <c r="Q1815" i="6"/>
  <c r="Q1811" i="6"/>
  <c r="Q1807" i="6"/>
  <c r="Q1803" i="6"/>
  <c r="Q1799" i="6"/>
  <c r="Q1795" i="6"/>
  <c r="Q1791" i="6"/>
  <c r="Q1787" i="6"/>
  <c r="Q1783" i="6"/>
  <c r="Q1779" i="6"/>
  <c r="Q1775" i="6"/>
  <c r="Q1771" i="6"/>
  <c r="Q1767" i="6"/>
  <c r="Q1763" i="6"/>
  <c r="Q1759" i="6"/>
  <c r="Q1755" i="6"/>
  <c r="Q1751" i="6"/>
  <c r="Q1747" i="6"/>
  <c r="Q1743" i="6"/>
  <c r="Q1739" i="6"/>
  <c r="Q1735" i="6"/>
  <c r="Q1731" i="6"/>
  <c r="Q1727" i="6"/>
  <c r="Q1723" i="6"/>
  <c r="Q1719" i="6"/>
  <c r="Q1715" i="6"/>
  <c r="Q1711" i="6"/>
  <c r="Q1707" i="6"/>
  <c r="Q1703" i="6"/>
  <c r="Q1699" i="6"/>
  <c r="Q1695" i="6"/>
  <c r="Q1691" i="6"/>
  <c r="Q1687" i="6"/>
  <c r="Q1683" i="6"/>
  <c r="Q1679" i="6"/>
  <c r="Q1675" i="6"/>
  <c r="Q1671" i="6"/>
  <c r="Q1667" i="6"/>
  <c r="Q1663" i="6"/>
  <c r="Q1659" i="6"/>
  <c r="Q1655" i="6"/>
  <c r="Q1651" i="6"/>
  <c r="Q1647" i="6"/>
  <c r="Q1643" i="6"/>
  <c r="Q1639" i="6"/>
  <c r="Q1635" i="6"/>
  <c r="Q1631" i="6"/>
  <c r="Q1627" i="6"/>
  <c r="Q1623" i="6"/>
  <c r="Q1619" i="6"/>
  <c r="Q1615" i="6"/>
  <c r="Q1611" i="6"/>
  <c r="Q1607" i="6"/>
  <c r="Q1603" i="6"/>
  <c r="Q1599" i="6"/>
  <c r="Q1595" i="6"/>
  <c r="Q1591" i="6"/>
  <c r="Q1587" i="6"/>
  <c r="Q1583" i="6"/>
  <c r="Q1579" i="6"/>
  <c r="Q1575" i="6"/>
  <c r="Q1571" i="6"/>
  <c r="Q1567" i="6"/>
  <c r="Q1563" i="6"/>
  <c r="Q1559" i="6"/>
  <c r="Q1555" i="6"/>
  <c r="Q1551" i="6"/>
  <c r="Q1547" i="6"/>
  <c r="Q1543" i="6"/>
  <c r="Q1539" i="6"/>
  <c r="Q1535" i="6"/>
  <c r="Q1531" i="6"/>
  <c r="Q1527" i="6"/>
  <c r="Q1523" i="6"/>
  <c r="Q1519" i="6"/>
  <c r="Q1515" i="6"/>
  <c r="Q1511" i="6"/>
  <c r="Q1507" i="6"/>
  <c r="Q1503" i="6"/>
  <c r="Q1499" i="6"/>
  <c r="Q1495" i="6"/>
  <c r="Q1491" i="6"/>
  <c r="Q1487" i="6"/>
  <c r="Q1483" i="6"/>
  <c r="Q1479" i="6"/>
  <c r="Q1475" i="6"/>
  <c r="Q1471" i="6"/>
  <c r="Q1467" i="6"/>
  <c r="Q1463" i="6"/>
  <c r="Q1459" i="6"/>
  <c r="Q1455" i="6"/>
  <c r="Q1451" i="6"/>
  <c r="Q1447" i="6"/>
  <c r="Q1443" i="6"/>
  <c r="Q1439" i="6"/>
  <c r="Q1435" i="6"/>
  <c r="Q1431" i="6"/>
  <c r="Q1427" i="6"/>
  <c r="Q1423" i="6"/>
  <c r="Q1419" i="6"/>
  <c r="Q1415" i="6"/>
  <c r="Q1411" i="6"/>
  <c r="Q1407" i="6"/>
  <c r="Q1403" i="6"/>
  <c r="Q1399" i="6"/>
  <c r="Q1395" i="6"/>
  <c r="Q1391" i="6"/>
  <c r="Q1387" i="6"/>
  <c r="Q1383" i="6"/>
  <c r="Q1379" i="6"/>
  <c r="Q1375" i="6"/>
  <c r="Q1371" i="6"/>
  <c r="Q1367" i="6"/>
  <c r="Q1363" i="6"/>
  <c r="Q1359" i="6"/>
  <c r="Q1355" i="6"/>
  <c r="Q1351" i="6"/>
  <c r="Q1347" i="6"/>
  <c r="Q1343" i="6"/>
  <c r="Q1339" i="6"/>
  <c r="Q1335" i="6"/>
  <c r="Q1331" i="6"/>
  <c r="Q1327" i="6"/>
  <c r="Q1323" i="6"/>
  <c r="Q1319" i="6"/>
  <c r="Q1315" i="6"/>
  <c r="Q1311" i="6"/>
  <c r="Q1307" i="6"/>
  <c r="Q1303" i="6"/>
  <c r="Q1299" i="6"/>
  <c r="Q1295" i="6"/>
  <c r="Q1291" i="6"/>
  <c r="Q1287" i="6"/>
  <c r="Q1283" i="6"/>
  <c r="Q1279" i="6"/>
  <c r="Q1275" i="6"/>
  <c r="Q1271" i="6"/>
  <c r="Q1267" i="6"/>
  <c r="Q1263" i="6"/>
  <c r="Q1259" i="6"/>
  <c r="Q1255" i="6"/>
  <c r="Q1251" i="6"/>
  <c r="Q1247" i="6"/>
  <c r="Q1243" i="6"/>
  <c r="Q1239" i="6"/>
  <c r="Q1235" i="6"/>
  <c r="Q1231" i="6"/>
  <c r="Q1227" i="6"/>
  <c r="Q1223" i="6"/>
  <c r="Q1219" i="6"/>
  <c r="Q1215" i="6"/>
  <c r="Q1211" i="6"/>
  <c r="Q1207" i="6"/>
  <c r="Q1203" i="6"/>
  <c r="Q1199" i="6"/>
  <c r="Q1195" i="6"/>
  <c r="Q1191" i="6"/>
  <c r="Q1187" i="6"/>
  <c r="Q1183" i="6"/>
  <c r="Q1179" i="6"/>
  <c r="Q1175" i="6"/>
  <c r="Q1171" i="6"/>
  <c r="Q1167" i="6"/>
  <c r="Q1163" i="6"/>
  <c r="Q1159" i="6"/>
  <c r="Q1830" i="6"/>
  <c r="Q1826" i="6"/>
  <c r="Q1822" i="6"/>
  <c r="Q1818" i="6"/>
  <c r="Q1814" i="6"/>
  <c r="Q1810" i="6"/>
  <c r="Q1806" i="6"/>
  <c r="Q1802" i="6"/>
  <c r="Q1798" i="6"/>
  <c r="Q1794" i="6"/>
  <c r="Q1790" i="6"/>
  <c r="Q1786" i="6"/>
  <c r="Q1782" i="6"/>
  <c r="Q1778" i="6"/>
  <c r="Q1774" i="6"/>
  <c r="Q1770" i="6"/>
  <c r="Q1766" i="6"/>
  <c r="Q1762" i="6"/>
  <c r="Q1758" i="6"/>
  <c r="Q1754" i="6"/>
  <c r="Q1750" i="6"/>
  <c r="Q1746" i="6"/>
  <c r="Q1742" i="6"/>
  <c r="Q1738" i="6"/>
  <c r="Q1734" i="6"/>
  <c r="Q1730" i="6"/>
  <c r="Q1726" i="6"/>
  <c r="Q1722" i="6"/>
  <c r="Q1718" i="6"/>
  <c r="Q1714" i="6"/>
  <c r="Q1710" i="6"/>
  <c r="Q1706" i="6"/>
  <c r="Q1702" i="6"/>
  <c r="Q1698" i="6"/>
  <c r="Q1694" i="6"/>
  <c r="Q1690" i="6"/>
  <c r="Q1686" i="6"/>
  <c r="Q1682" i="6"/>
  <c r="Q1678" i="6"/>
  <c r="Q1674" i="6"/>
  <c r="Q1670" i="6"/>
  <c r="Q1666" i="6"/>
  <c r="Q1662" i="6"/>
  <c r="Q1658" i="6"/>
  <c r="Q1654" i="6"/>
  <c r="Q1650" i="6"/>
  <c r="Q1646" i="6"/>
  <c r="Q1642" i="6"/>
  <c r="Q1638" i="6"/>
  <c r="Q1634" i="6"/>
  <c r="Q1630" i="6"/>
  <c r="Q1626" i="6"/>
  <c r="Q1622" i="6"/>
  <c r="Q1618" i="6"/>
  <c r="Q1614" i="6"/>
  <c r="Q1610" i="6"/>
  <c r="Q1606" i="6"/>
  <c r="Q1602" i="6"/>
  <c r="Q1598" i="6"/>
  <c r="Q1594" i="6"/>
  <c r="Q1590" i="6"/>
  <c r="Q1586" i="6"/>
  <c r="Q1582" i="6"/>
  <c r="Q1578" i="6"/>
  <c r="Q1574" i="6"/>
  <c r="Q1570" i="6"/>
  <c r="Q1566" i="6"/>
  <c r="Q1562" i="6"/>
  <c r="Q1558" i="6"/>
  <c r="Q1554" i="6"/>
  <c r="Q1550" i="6"/>
  <c r="Q1546" i="6"/>
  <c r="Q1542" i="6"/>
  <c r="Q1538" i="6"/>
  <c r="Q1534" i="6"/>
  <c r="Q1530" i="6"/>
  <c r="Q1526" i="6"/>
  <c r="Q1522" i="6"/>
  <c r="Q1518" i="6"/>
  <c r="Q1514" i="6"/>
  <c r="Q1510" i="6"/>
  <c r="Q1506" i="6"/>
  <c r="Q1502" i="6"/>
  <c r="Q1498" i="6"/>
  <c r="Q1494" i="6"/>
  <c r="Q1490" i="6"/>
  <c r="Q1486" i="6"/>
  <c r="Q1482" i="6"/>
  <c r="Q1478" i="6"/>
  <c r="Q1474" i="6"/>
  <c r="Q1470" i="6"/>
  <c r="Q1466" i="6"/>
  <c r="Q1462" i="6"/>
  <c r="Q1458" i="6"/>
  <c r="Q1454" i="6"/>
  <c r="Q1450" i="6"/>
  <c r="Q1446" i="6"/>
  <c r="Q1442" i="6"/>
  <c r="Q1438" i="6"/>
  <c r="Q1434" i="6"/>
  <c r="Q1430" i="6"/>
  <c r="Q1426" i="6"/>
  <c r="Q1422" i="6"/>
  <c r="Q1418" i="6"/>
  <c r="Q1414" i="6"/>
  <c r="Q1410" i="6"/>
  <c r="Q1406" i="6"/>
  <c r="Q1402" i="6"/>
  <c r="Q1398" i="6"/>
  <c r="Q1394" i="6"/>
  <c r="Q1390" i="6"/>
  <c r="Q1386" i="6"/>
  <c r="Q1382" i="6"/>
  <c r="Q1378" i="6"/>
  <c r="Q1374" i="6"/>
  <c r="Q1370" i="6"/>
  <c r="Q1366" i="6"/>
  <c r="Q1362" i="6"/>
  <c r="Q1358" i="6"/>
  <c r="Q1354" i="6"/>
  <c r="Q1350" i="6"/>
  <c r="Q1346" i="6"/>
  <c r="Q1342" i="6"/>
  <c r="Q1338" i="6"/>
  <c r="Q1334" i="6"/>
  <c r="Q1330" i="6"/>
  <c r="Q1326" i="6"/>
  <c r="Q1322" i="6"/>
  <c r="Q1318" i="6"/>
  <c r="Q1314" i="6"/>
  <c r="Q1310" i="6"/>
  <c r="Q1306" i="6"/>
  <c r="Q1302" i="6"/>
  <c r="Q1298" i="6"/>
  <c r="Q1294" i="6"/>
  <c r="Q1290" i="6"/>
  <c r="Q1286" i="6"/>
  <c r="Q1282" i="6"/>
  <c r="Q1278" i="6"/>
  <c r="Q1274" i="6"/>
  <c r="Q1270" i="6"/>
  <c r="Q1266" i="6"/>
  <c r="Q1262" i="6"/>
  <c r="Q1258" i="6"/>
  <c r="Q1254" i="6"/>
  <c r="Q1250" i="6"/>
  <c r="Q1246" i="6"/>
  <c r="Q1242" i="6"/>
  <c r="Q1238" i="6"/>
  <c r="Q1234" i="6"/>
  <c r="Q1230" i="6"/>
  <c r="Q1226" i="6"/>
  <c r="Q1222" i="6"/>
  <c r="Q1218" i="6"/>
  <c r="Q1214" i="6"/>
  <c r="Q1210" i="6"/>
  <c r="Q1206" i="6"/>
  <c r="Q1202" i="6"/>
  <c r="Q1198" i="6"/>
  <c r="Q1194" i="6"/>
  <c r="Q1190" i="6"/>
  <c r="Q1186" i="6"/>
  <c r="Q1182" i="6"/>
  <c r="Q1178" i="6"/>
  <c r="Q1174" i="6"/>
  <c r="Q1197" i="6"/>
  <c r="Q1181" i="6"/>
  <c r="Q1169" i="6"/>
  <c r="Q1161" i="6"/>
  <c r="Q1154" i="6"/>
  <c r="Q1150" i="6"/>
  <c r="Q1146" i="6"/>
  <c r="Q1142" i="6"/>
  <c r="Q1138" i="6"/>
  <c r="Q1134" i="6"/>
  <c r="Q1130" i="6"/>
  <c r="Q1126" i="6"/>
  <c r="Q1122" i="6"/>
  <c r="Q1118" i="6"/>
  <c r="Q1114" i="6"/>
  <c r="Q1110" i="6"/>
  <c r="Q1106" i="6"/>
  <c r="Q1102" i="6"/>
  <c r="Q1098" i="6"/>
  <c r="Q1094" i="6"/>
  <c r="Q1090" i="6"/>
  <c r="Q1086" i="6"/>
  <c r="Q1082" i="6"/>
  <c r="Q1078" i="6"/>
  <c r="Q1074" i="6"/>
  <c r="Q1070" i="6"/>
  <c r="Q1066" i="6"/>
  <c r="Q1062" i="6"/>
  <c r="Q1058" i="6"/>
  <c r="Q1054" i="6"/>
  <c r="Q1050" i="6"/>
  <c r="Q1046" i="6"/>
  <c r="Q1042" i="6"/>
  <c r="Q1038" i="6"/>
  <c r="Q1034" i="6"/>
  <c r="Q1030" i="6"/>
  <c r="Q1026" i="6"/>
  <c r="Q1022" i="6"/>
  <c r="Q1018" i="6"/>
  <c r="Q1014" i="6"/>
  <c r="Q1010" i="6"/>
  <c r="Q1006" i="6"/>
  <c r="Q1002" i="6"/>
  <c r="Q998" i="6"/>
  <c r="Q994" i="6"/>
  <c r="Q990" i="6"/>
  <c r="Q986" i="6"/>
  <c r="Q982" i="6"/>
  <c r="Q978" i="6"/>
  <c r="Q974" i="6"/>
  <c r="Q970" i="6"/>
  <c r="Q966" i="6"/>
  <c r="Q962" i="6"/>
  <c r="Q958" i="6"/>
  <c r="Q954" i="6"/>
  <c r="Q950" i="6"/>
  <c r="Q946" i="6"/>
  <c r="Q942" i="6"/>
  <c r="Q938" i="6"/>
  <c r="Q934" i="6"/>
  <c r="Q930" i="6"/>
  <c r="Q926" i="6"/>
  <c r="Q922" i="6"/>
  <c r="Q918" i="6"/>
  <c r="Q914" i="6"/>
  <c r="Q910" i="6"/>
  <c r="Q906" i="6"/>
  <c r="Q902" i="6"/>
  <c r="Q898" i="6"/>
  <c r="Q894" i="6"/>
  <c r="Q890" i="6"/>
  <c r="Q886" i="6"/>
  <c r="Q882" i="6"/>
  <c r="Q878" i="6"/>
  <c r="Q874" i="6"/>
  <c r="Q870" i="6"/>
  <c r="Q866" i="6"/>
  <c r="Q862" i="6"/>
  <c r="Q858" i="6"/>
  <c r="Q854" i="6"/>
  <c r="Q850" i="6"/>
  <c r="Q846" i="6"/>
  <c r="Q842" i="6"/>
  <c r="Q838" i="6"/>
  <c r="Q834" i="6"/>
  <c r="Q830" i="6"/>
  <c r="Q826" i="6"/>
  <c r="Q822" i="6"/>
  <c r="Q818" i="6"/>
  <c r="Q814" i="6"/>
  <c r="Q810" i="6"/>
  <c r="Q806" i="6"/>
  <c r="Q802" i="6"/>
  <c r="Q798" i="6"/>
  <c r="Q794" i="6"/>
  <c r="Q790" i="6"/>
  <c r="Q786" i="6"/>
  <c r="Q782" i="6"/>
  <c r="Q778" i="6"/>
  <c r="Q774" i="6"/>
  <c r="Q770" i="6"/>
  <c r="Q766" i="6"/>
  <c r="Q762" i="6"/>
  <c r="Q758" i="6"/>
  <c r="Q754" i="6"/>
  <c r="Q750" i="6"/>
  <c r="Q746" i="6"/>
  <c r="Q742" i="6"/>
  <c r="Q738" i="6"/>
  <c r="Q734" i="6"/>
  <c r="Q730" i="6"/>
  <c r="Q726" i="6"/>
  <c r="Q722" i="6"/>
  <c r="Q718" i="6"/>
  <c r="Q714" i="6"/>
  <c r="Q710" i="6"/>
  <c r="Q706" i="6"/>
  <c r="Q702" i="6"/>
  <c r="Q698" i="6"/>
  <c r="Q694" i="6"/>
  <c r="Q690" i="6"/>
  <c r="Q686" i="6"/>
  <c r="Q682" i="6"/>
  <c r="Q678" i="6"/>
  <c r="Q674" i="6"/>
  <c r="Q670" i="6"/>
  <c r="Q666" i="6"/>
  <c r="Q662" i="6"/>
  <c r="Q658" i="6"/>
  <c r="Q654" i="6"/>
  <c r="Q650" i="6"/>
  <c r="Q646" i="6"/>
  <c r="Q642" i="6"/>
  <c r="Q638" i="6"/>
  <c r="Q634" i="6"/>
  <c r="Q630" i="6"/>
  <c r="Q626" i="6"/>
  <c r="Q622" i="6"/>
  <c r="Q618" i="6"/>
  <c r="Q614" i="6"/>
  <c r="Q610" i="6"/>
  <c r="Q606" i="6"/>
  <c r="Q602" i="6"/>
  <c r="Q598" i="6"/>
  <c r="Q594" i="6"/>
  <c r="Q590" i="6"/>
  <c r="Q586" i="6"/>
  <c r="Q582" i="6"/>
  <c r="Q578" i="6"/>
  <c r="Q574" i="6"/>
  <c r="Q570" i="6"/>
  <c r="Q566" i="6"/>
  <c r="Q562" i="6"/>
  <c r="Q558" i="6"/>
  <c r="Q554" i="6"/>
  <c r="Q550" i="6"/>
  <c r="Q546" i="6"/>
  <c r="Q542" i="6"/>
  <c r="Q538" i="6"/>
  <c r="Q534" i="6"/>
  <c r="Q530" i="6"/>
  <c r="Q526" i="6"/>
  <c r="Q522" i="6"/>
  <c r="Q518" i="6"/>
  <c r="Q514" i="6"/>
  <c r="Q510" i="6"/>
  <c r="Q1193" i="6"/>
  <c r="Q1177" i="6"/>
  <c r="Q1166" i="6"/>
  <c r="Q1158" i="6"/>
  <c r="Q1153" i="6"/>
  <c r="Q1149" i="6"/>
  <c r="Q1145" i="6"/>
  <c r="Q1141" i="6"/>
  <c r="Q1137" i="6"/>
  <c r="Q1133" i="6"/>
  <c r="Q1129" i="6"/>
  <c r="Q1125" i="6"/>
  <c r="Q1121" i="6"/>
  <c r="Q1117" i="6"/>
  <c r="Q1113" i="6"/>
  <c r="Q1109" i="6"/>
  <c r="Q1105" i="6"/>
  <c r="Q1101" i="6"/>
  <c r="Q1097" i="6"/>
  <c r="Q1093" i="6"/>
  <c r="Q1089" i="6"/>
  <c r="Q1085" i="6"/>
  <c r="Q1081" i="6"/>
  <c r="Q1077" i="6"/>
  <c r="Q1073" i="6"/>
  <c r="Q1069" i="6"/>
  <c r="Q1065" i="6"/>
  <c r="Q1061" i="6"/>
  <c r="Q1057" i="6"/>
  <c r="Q1053" i="6"/>
  <c r="Q1049" i="6"/>
  <c r="Q1045" i="6"/>
  <c r="Q1041" i="6"/>
  <c r="Q1037" i="6"/>
  <c r="Q1033" i="6"/>
  <c r="Q1029" i="6"/>
  <c r="Q1025" i="6"/>
  <c r="Q1021" i="6"/>
  <c r="Q1017" i="6"/>
  <c r="Q1013" i="6"/>
  <c r="Q1009" i="6"/>
  <c r="Q1005" i="6"/>
  <c r="Q1001" i="6"/>
  <c r="Q997" i="6"/>
  <c r="Q993" i="6"/>
  <c r="Q989" i="6"/>
  <c r="Q985" i="6"/>
  <c r="Q981" i="6"/>
  <c r="Q977" i="6"/>
  <c r="Q973" i="6"/>
  <c r="Q969" i="6"/>
  <c r="Q965" i="6"/>
  <c r="Q961" i="6"/>
  <c r="Q957" i="6"/>
  <c r="Q953" i="6"/>
  <c r="Q949" i="6"/>
  <c r="Q945" i="6"/>
  <c r="Q941" i="6"/>
  <c r="Q937" i="6"/>
  <c r="Q933" i="6"/>
  <c r="Q929" i="6"/>
  <c r="Q925" i="6"/>
  <c r="Q921" i="6"/>
  <c r="Q917" i="6"/>
  <c r="Q913" i="6"/>
  <c r="Q909" i="6"/>
  <c r="Q905" i="6"/>
  <c r="Q901" i="6"/>
  <c r="Q897" i="6"/>
  <c r="Q893" i="6"/>
  <c r="Q889" i="6"/>
  <c r="Q885" i="6"/>
  <c r="Q881" i="6"/>
  <c r="Q877" i="6"/>
  <c r="Q873" i="6"/>
  <c r="Q869" i="6"/>
  <c r="Q865" i="6"/>
  <c r="Q861" i="6"/>
  <c r="Q857" i="6"/>
  <c r="Q853" i="6"/>
  <c r="Q849" i="6"/>
  <c r="Q845" i="6"/>
  <c r="Q841" i="6"/>
  <c r="Q837" i="6"/>
  <c r="Q833" i="6"/>
  <c r="Q829" i="6"/>
  <c r="Q825" i="6"/>
  <c r="Q821" i="6"/>
  <c r="Q817" i="6"/>
  <c r="Q813" i="6"/>
  <c r="Q809" i="6"/>
  <c r="Q805" i="6"/>
  <c r="Q801" i="6"/>
  <c r="Q797" i="6"/>
  <c r="Q793" i="6"/>
  <c r="Q789" i="6"/>
  <c r="Q785" i="6"/>
  <c r="Q781" i="6"/>
  <c r="Q777" i="6"/>
  <c r="Q773" i="6"/>
  <c r="Q769" i="6"/>
  <c r="Q765" i="6"/>
  <c r="Q761" i="6"/>
  <c r="Q757" i="6"/>
  <c r="Q753" i="6"/>
  <c r="Q749" i="6"/>
  <c r="Q745" i="6"/>
  <c r="Q741" i="6"/>
  <c r="Q737" i="6"/>
  <c r="Q733" i="6"/>
  <c r="Q729" i="6"/>
  <c r="Q725" i="6"/>
  <c r="Q721" i="6"/>
  <c r="Q717" i="6"/>
  <c r="Q713" i="6"/>
  <c r="Q709" i="6"/>
  <c r="Q705" i="6"/>
  <c r="Q701" i="6"/>
  <c r="Q697" i="6"/>
  <c r="Q693" i="6"/>
  <c r="Q689" i="6"/>
  <c r="Q685" i="6"/>
  <c r="Q681" i="6"/>
  <c r="Q677" i="6"/>
  <c r="Q673" i="6"/>
  <c r="Q669" i="6"/>
  <c r="Q665" i="6"/>
  <c r="Q661" i="6"/>
  <c r="Q657" i="6"/>
  <c r="Q653" i="6"/>
  <c r="Q649" i="6"/>
  <c r="Q645" i="6"/>
  <c r="Q641" i="6"/>
  <c r="Q637" i="6"/>
  <c r="Q633" i="6"/>
  <c r="Q629" i="6"/>
  <c r="Q625" i="6"/>
  <c r="Q621" i="6"/>
  <c r="Q617" i="6"/>
  <c r="Q613" i="6"/>
  <c r="Q609" i="6"/>
  <c r="Q605" i="6"/>
  <c r="Q601" i="6"/>
  <c r="Q597" i="6"/>
  <c r="Q593" i="6"/>
  <c r="Q589" i="6"/>
  <c r="Q585" i="6"/>
  <c r="Q581" i="6"/>
  <c r="Q577" i="6"/>
  <c r="Q573" i="6"/>
  <c r="Q569" i="6"/>
  <c r="Q565" i="6"/>
  <c r="Q561" i="6"/>
  <c r="Q557" i="6"/>
  <c r="Q553" i="6"/>
  <c r="Q549" i="6"/>
  <c r="Q545" i="6"/>
  <c r="Q541" i="6"/>
  <c r="Q537" i="6"/>
  <c r="Q533" i="6"/>
  <c r="Q529" i="6"/>
  <c r="Q525" i="6"/>
  <c r="Q521" i="6"/>
  <c r="Q517" i="6"/>
  <c r="Q513" i="6"/>
  <c r="Q509" i="6"/>
  <c r="Q505" i="6"/>
  <c r="Q501" i="6"/>
  <c r="Q497" i="6"/>
  <c r="Q493" i="6"/>
  <c r="Q489" i="6"/>
  <c r="Q485" i="6"/>
  <c r="Q481" i="6"/>
  <c r="Q477" i="6"/>
  <c r="Q473" i="6"/>
  <c r="Q469" i="6"/>
  <c r="Q465" i="6"/>
  <c r="Q461" i="6"/>
  <c r="Q457" i="6"/>
  <c r="Q453" i="6"/>
  <c r="Q449" i="6"/>
  <c r="Q445" i="6"/>
  <c r="Q441" i="6"/>
  <c r="Q437" i="6"/>
  <c r="Q433" i="6"/>
  <c r="Q429" i="6"/>
  <c r="Q425" i="6"/>
  <c r="Q1189" i="6"/>
  <c r="Q1173" i="6"/>
  <c r="Q1165" i="6"/>
  <c r="Q1157" i="6"/>
  <c r="Q1152" i="6"/>
  <c r="Q1148" i="6"/>
  <c r="Q1144" i="6"/>
  <c r="Q1140" i="6"/>
  <c r="Q1136" i="6"/>
  <c r="Q1132" i="6"/>
  <c r="Q1128" i="6"/>
  <c r="Q1124" i="6"/>
  <c r="Q1120" i="6"/>
  <c r="Q1116" i="6"/>
  <c r="Q1112" i="6"/>
  <c r="Q1108" i="6"/>
  <c r="Q1104" i="6"/>
  <c r="Q1100" i="6"/>
  <c r="Q1096" i="6"/>
  <c r="Q1092" i="6"/>
  <c r="Q1088" i="6"/>
  <c r="Q1084" i="6"/>
  <c r="Q1080" i="6"/>
  <c r="Q1076" i="6"/>
  <c r="Q1072" i="6"/>
  <c r="Q1068" i="6"/>
  <c r="Q1064" i="6"/>
  <c r="Q1060" i="6"/>
  <c r="Q1056" i="6"/>
  <c r="Q1052" i="6"/>
  <c r="Q1048" i="6"/>
  <c r="Q1044" i="6"/>
  <c r="Q1040" i="6"/>
  <c r="Q1036" i="6"/>
  <c r="Q1032" i="6"/>
  <c r="Q1028" i="6"/>
  <c r="Q1024" i="6"/>
  <c r="Q1020" i="6"/>
  <c r="Q1016" i="6"/>
  <c r="Q1012" i="6"/>
  <c r="Q1008" i="6"/>
  <c r="Q1004" i="6"/>
  <c r="Q1000" i="6"/>
  <c r="Q996" i="6"/>
  <c r="Q992" i="6"/>
  <c r="Q988" i="6"/>
  <c r="Q984" i="6"/>
  <c r="Q980" i="6"/>
  <c r="Q976" i="6"/>
  <c r="Q972" i="6"/>
  <c r="Q968" i="6"/>
  <c r="Q964" i="6"/>
  <c r="Q960" i="6"/>
  <c r="Q956" i="6"/>
  <c r="Q952" i="6"/>
  <c r="Q948" i="6"/>
  <c r="Q944" i="6"/>
  <c r="Q940" i="6"/>
  <c r="Q936" i="6"/>
  <c r="Q932" i="6"/>
  <c r="Q928" i="6"/>
  <c r="Q924" i="6"/>
  <c r="Q920" i="6"/>
  <c r="Q916" i="6"/>
  <c r="Q912" i="6"/>
  <c r="Q908" i="6"/>
  <c r="Q904" i="6"/>
  <c r="Q900" i="6"/>
  <c r="Q896" i="6"/>
  <c r="Q892" i="6"/>
  <c r="Q888" i="6"/>
  <c r="Q884" i="6"/>
  <c r="Q880" i="6"/>
  <c r="Q876" i="6"/>
  <c r="Q872" i="6"/>
  <c r="Q868" i="6"/>
  <c r="Q864" i="6"/>
  <c r="Q860" i="6"/>
  <c r="Q856" i="6"/>
  <c r="Q852" i="6"/>
  <c r="Q848" i="6"/>
  <c r="Q844" i="6"/>
  <c r="Q840" i="6"/>
  <c r="Q836" i="6"/>
  <c r="Q832" i="6"/>
  <c r="Q828" i="6"/>
  <c r="Q824" i="6"/>
  <c r="Q820" i="6"/>
  <c r="Q816" i="6"/>
  <c r="Q812" i="6"/>
  <c r="Q808" i="6"/>
  <c r="Q804" i="6"/>
  <c r="Q800" i="6"/>
  <c r="Q796" i="6"/>
  <c r="Q792" i="6"/>
  <c r="Q788" i="6"/>
  <c r="Q784" i="6"/>
  <c r="Q780" i="6"/>
  <c r="Q776" i="6"/>
  <c r="Q772" i="6"/>
  <c r="Q768" i="6"/>
  <c r="Q764" i="6"/>
  <c r="Q760" i="6"/>
  <c r="Q756" i="6"/>
  <c r="Q752" i="6"/>
  <c r="Q748" i="6"/>
  <c r="Q744" i="6"/>
  <c r="Q740" i="6"/>
  <c r="Q736" i="6"/>
  <c r="Q732" i="6"/>
  <c r="Q728" i="6"/>
  <c r="Q724" i="6"/>
  <c r="Q720" i="6"/>
  <c r="Q716" i="6"/>
  <c r="Q712" i="6"/>
  <c r="Q708" i="6"/>
  <c r="Q704" i="6"/>
  <c r="Q700" i="6"/>
  <c r="Q696" i="6"/>
  <c r="Q692" i="6"/>
  <c r="Q688" i="6"/>
  <c r="Q684" i="6"/>
  <c r="Q680" i="6"/>
  <c r="Q676" i="6"/>
  <c r="Q672" i="6"/>
  <c r="Q668" i="6"/>
  <c r="Q664" i="6"/>
  <c r="Q660" i="6"/>
  <c r="Q656" i="6"/>
  <c r="Q652" i="6"/>
  <c r="Q648" i="6"/>
  <c r="Q644" i="6"/>
  <c r="Q640" i="6"/>
  <c r="Q636" i="6"/>
  <c r="Q632" i="6"/>
  <c r="Q628" i="6"/>
  <c r="Q624" i="6"/>
  <c r="Q620" i="6"/>
  <c r="Q616" i="6"/>
  <c r="Q612" i="6"/>
  <c r="Q608" i="6"/>
  <c r="Q604" i="6"/>
  <c r="Q600" i="6"/>
  <c r="Q596" i="6"/>
  <c r="Q592" i="6"/>
  <c r="Q588" i="6"/>
  <c r="Q584" i="6"/>
  <c r="Q580" i="6"/>
  <c r="Q576" i="6"/>
  <c r="Q572" i="6"/>
  <c r="Q568" i="6"/>
  <c r="Q564" i="6"/>
  <c r="Q560" i="6"/>
  <c r="Q556" i="6"/>
  <c r="Q552" i="6"/>
  <c r="Q548" i="6"/>
  <c r="Q544" i="6"/>
  <c r="Q540" i="6"/>
  <c r="Q536" i="6"/>
  <c r="Q532" i="6"/>
  <c r="Q528" i="6"/>
  <c r="Q524" i="6"/>
  <c r="Q520" i="6"/>
  <c r="Q516" i="6"/>
  <c r="Q512" i="6"/>
  <c r="Q508" i="6"/>
  <c r="Q504" i="6"/>
  <c r="Q500" i="6"/>
  <c r="Q496" i="6"/>
  <c r="Q492" i="6"/>
  <c r="Q488" i="6"/>
  <c r="Q484" i="6"/>
  <c r="Q480" i="6"/>
  <c r="Q476" i="6"/>
  <c r="Q472" i="6"/>
  <c r="Q468" i="6"/>
  <c r="Q464" i="6"/>
  <c r="Q460" i="6"/>
  <c r="Q456" i="6"/>
  <c r="Q452" i="6"/>
  <c r="Q448" i="6"/>
  <c r="Q444" i="6"/>
  <c r="Q1185" i="6"/>
  <c r="Q1170" i="6"/>
  <c r="Q1162" i="6"/>
  <c r="Q1155" i="6"/>
  <c r="Q1151" i="6"/>
  <c r="Q1147" i="6"/>
  <c r="Q1143" i="6"/>
  <c r="Q1139" i="6"/>
  <c r="Q1135" i="6"/>
  <c r="Q1131" i="6"/>
  <c r="Q1127" i="6"/>
  <c r="Q1123" i="6"/>
  <c r="Q1119" i="6"/>
  <c r="Q1115" i="6"/>
  <c r="Q1111" i="6"/>
  <c r="Q1107" i="6"/>
  <c r="Q1103" i="6"/>
  <c r="Q1099" i="6"/>
  <c r="Q1095" i="6"/>
  <c r="Q1091" i="6"/>
  <c r="Q1087" i="6"/>
  <c r="Q1083" i="6"/>
  <c r="Q1079" i="6"/>
  <c r="Q1075" i="6"/>
  <c r="Q1071" i="6"/>
  <c r="Q1067" i="6"/>
  <c r="Q1063" i="6"/>
  <c r="Q1059" i="6"/>
  <c r="Q1055" i="6"/>
  <c r="Q1051" i="6"/>
  <c r="Q1047" i="6"/>
  <c r="Q1043" i="6"/>
  <c r="Q1039" i="6"/>
  <c r="Q1035" i="6"/>
  <c r="Q1031" i="6"/>
  <c r="Q1027" i="6"/>
  <c r="Q1023" i="6"/>
  <c r="Q1019" i="6"/>
  <c r="Q1015" i="6"/>
  <c r="Q1011" i="6"/>
  <c r="Q1007" i="6"/>
  <c r="Q1003" i="6"/>
  <c r="Q999" i="6"/>
  <c r="Q995" i="6"/>
  <c r="Q991" i="6"/>
  <c r="Q987" i="6"/>
  <c r="Q983" i="6"/>
  <c r="Q979" i="6"/>
  <c r="Q975" i="6"/>
  <c r="Q971" i="6"/>
  <c r="Q967" i="6"/>
  <c r="Q963" i="6"/>
  <c r="Q959" i="6"/>
  <c r="Q955" i="6"/>
  <c r="Q951" i="6"/>
  <c r="Q947" i="6"/>
  <c r="Q943" i="6"/>
  <c r="Q939" i="6"/>
  <c r="Q935" i="6"/>
  <c r="Q931" i="6"/>
  <c r="Q927" i="6"/>
  <c r="Q923" i="6"/>
  <c r="Q919" i="6"/>
  <c r="Q915" i="6"/>
  <c r="Q911" i="6"/>
  <c r="Q907" i="6"/>
  <c r="Q903" i="6"/>
  <c r="Q899" i="6"/>
  <c r="Q895" i="6"/>
  <c r="Q891" i="6"/>
  <c r="Q887" i="6"/>
  <c r="Q883" i="6"/>
  <c r="Q879" i="6"/>
  <c r="Q875" i="6"/>
  <c r="Q871" i="6"/>
  <c r="Q867" i="6"/>
  <c r="Q863" i="6"/>
  <c r="Q859" i="6"/>
  <c r="Q855" i="6"/>
  <c r="Q851" i="6"/>
  <c r="Q847" i="6"/>
  <c r="Q843" i="6"/>
  <c r="Q839" i="6"/>
  <c r="Q835" i="6"/>
  <c r="Q831" i="6"/>
  <c r="Q827" i="6"/>
  <c r="Q823" i="6"/>
  <c r="Q819" i="6"/>
  <c r="Q815" i="6"/>
  <c r="Q811" i="6"/>
  <c r="Q807" i="6"/>
  <c r="Q803" i="6"/>
  <c r="Q799" i="6"/>
  <c r="Q795" i="6"/>
  <c r="Q791" i="6"/>
  <c r="Q787" i="6"/>
  <c r="Q783" i="6"/>
  <c r="Q779" i="6"/>
  <c r="Q775" i="6"/>
  <c r="Q771" i="6"/>
  <c r="Q767" i="6"/>
  <c r="Q763" i="6"/>
  <c r="Q759" i="6"/>
  <c r="Q755" i="6"/>
  <c r="Q751" i="6"/>
  <c r="Q747" i="6"/>
  <c r="Q743" i="6"/>
  <c r="Q739" i="6"/>
  <c r="Q735" i="6"/>
  <c r="Q731" i="6"/>
  <c r="Q727" i="6"/>
  <c r="Q723" i="6"/>
  <c r="Q719" i="6"/>
  <c r="Q715" i="6"/>
  <c r="Q711" i="6"/>
  <c r="Q707" i="6"/>
  <c r="Q703" i="6"/>
  <c r="Q699" i="6"/>
  <c r="Q695" i="6"/>
  <c r="Q691" i="6"/>
  <c r="Q687" i="6"/>
  <c r="Q683" i="6"/>
  <c r="Q679" i="6"/>
  <c r="Q675" i="6"/>
  <c r="Q671" i="6"/>
  <c r="Q667" i="6"/>
  <c r="Q663" i="6"/>
  <c r="Q659" i="6"/>
  <c r="Q655" i="6"/>
  <c r="Q651" i="6"/>
  <c r="Q647" i="6"/>
  <c r="Q643" i="6"/>
  <c r="Q639" i="6"/>
  <c r="Q635" i="6"/>
  <c r="Q631" i="6"/>
  <c r="Q627" i="6"/>
  <c r="Q623" i="6"/>
  <c r="Q619" i="6"/>
  <c r="Q615" i="6"/>
  <c r="Q611" i="6"/>
  <c r="Q607" i="6"/>
  <c r="Q603" i="6"/>
  <c r="Q599" i="6"/>
  <c r="Q595" i="6"/>
  <c r="Q591" i="6"/>
  <c r="Q587" i="6"/>
  <c r="Q583" i="6"/>
  <c r="Q579" i="6"/>
  <c r="Q575" i="6"/>
  <c r="Q571" i="6"/>
  <c r="Q567" i="6"/>
  <c r="Q563" i="6"/>
  <c r="Q559" i="6"/>
  <c r="Q555" i="6"/>
  <c r="Q551" i="6"/>
  <c r="Q547" i="6"/>
  <c r="Q543" i="6"/>
  <c r="Q539" i="6"/>
  <c r="Q535" i="6"/>
  <c r="Q531" i="6"/>
  <c r="Q527" i="6"/>
  <c r="Q523" i="6"/>
  <c r="Q519" i="6"/>
  <c r="Q515" i="6"/>
  <c r="Q511" i="6"/>
  <c r="Q507" i="6"/>
  <c r="Q503" i="6"/>
  <c r="Q499" i="6"/>
  <c r="Q495" i="6"/>
  <c r="Q491" i="6"/>
  <c r="Q6" i="6"/>
  <c r="Q10" i="6"/>
  <c r="Q14" i="6"/>
  <c r="Q18" i="6"/>
  <c r="Q22" i="6"/>
  <c r="Q26" i="6"/>
  <c r="Q30" i="6"/>
  <c r="Q34" i="6"/>
  <c r="Q38" i="6"/>
  <c r="Q42" i="6"/>
  <c r="Q46" i="6"/>
  <c r="Q50" i="6"/>
  <c r="Q54" i="6"/>
  <c r="Q58" i="6"/>
  <c r="Q62" i="6"/>
  <c r="Q66" i="6"/>
  <c r="Q70" i="6"/>
  <c r="Q74" i="6"/>
  <c r="Q78" i="6"/>
  <c r="Q82" i="6"/>
  <c r="Q86" i="6"/>
  <c r="Q90" i="6"/>
  <c r="Q94" i="6"/>
  <c r="Q98" i="6"/>
  <c r="Q102" i="6"/>
  <c r="Q106" i="6"/>
  <c r="Q110" i="6"/>
  <c r="Q114" i="6"/>
  <c r="Q118" i="6"/>
  <c r="Q122" i="6"/>
  <c r="Q126" i="6"/>
  <c r="Q130" i="6"/>
  <c r="Q134" i="6"/>
  <c r="Q138" i="6"/>
  <c r="Q142" i="6"/>
  <c r="Q146" i="6"/>
  <c r="Q150" i="6"/>
  <c r="Q154" i="6"/>
  <c r="Q158" i="6"/>
  <c r="Q162" i="6"/>
  <c r="Q166" i="6"/>
  <c r="Q170" i="6"/>
  <c r="Q174" i="6"/>
  <c r="Q178" i="6"/>
  <c r="Q182" i="6"/>
  <c r="Q186" i="6"/>
  <c r="Q190" i="6"/>
  <c r="Q194" i="6"/>
  <c r="Q198" i="6"/>
  <c r="Q202" i="6"/>
  <c r="Q206" i="6"/>
  <c r="Q210" i="6"/>
  <c r="Q214" i="6"/>
  <c r="Q218" i="6"/>
  <c r="Q222" i="6"/>
  <c r="Q226" i="6"/>
  <c r="Q230" i="6"/>
  <c r="Q234" i="6"/>
  <c r="Q238" i="6"/>
  <c r="Q242" i="6"/>
  <c r="Q246" i="6"/>
  <c r="Q250" i="6"/>
  <c r="Q254" i="6"/>
  <c r="Q258" i="6"/>
  <c r="Q262" i="6"/>
  <c r="Q266" i="6"/>
  <c r="Q270" i="6"/>
  <c r="Q274" i="6"/>
  <c r="Q278" i="6"/>
  <c r="Q282" i="6"/>
  <c r="Q286" i="6"/>
  <c r="Q290" i="6"/>
  <c r="Q294" i="6"/>
  <c r="Q298" i="6"/>
  <c r="Q302" i="6"/>
  <c r="Q306" i="6"/>
  <c r="Q310" i="6"/>
  <c r="Q314" i="6"/>
  <c r="Q318" i="6"/>
  <c r="Q322" i="6"/>
  <c r="Q326" i="6"/>
  <c r="Q330" i="6"/>
  <c r="Q334" i="6"/>
  <c r="Q338" i="6"/>
  <c r="Q342" i="6"/>
  <c r="Q346" i="6"/>
  <c r="Q350" i="6"/>
  <c r="Q354" i="6"/>
  <c r="Q358" i="6"/>
  <c r="Q362" i="6"/>
  <c r="Q366" i="6"/>
  <c r="Q370" i="6"/>
  <c r="Q374" i="6"/>
  <c r="Q378" i="6"/>
  <c r="Q382" i="6"/>
  <c r="Q386" i="6"/>
  <c r="Q390" i="6"/>
  <c r="Q394" i="6"/>
  <c r="Q398" i="6"/>
  <c r="Q402" i="6"/>
  <c r="Q406" i="6"/>
  <c r="Q410" i="6"/>
  <c r="Q414" i="6"/>
  <c r="Q418" i="6"/>
  <c r="Q422" i="6"/>
  <c r="Q427" i="6"/>
  <c r="Q432" i="6"/>
  <c r="Q438" i="6"/>
  <c r="Q443" i="6"/>
  <c r="Q451" i="6"/>
  <c r="Q459" i="6"/>
  <c r="Q467" i="6"/>
  <c r="Q475" i="6"/>
  <c r="Q483" i="6"/>
  <c r="Q494" i="6"/>
  <c r="Q3" i="6"/>
  <c r="Q7" i="6"/>
  <c r="Q11" i="6"/>
  <c r="Q15" i="6"/>
  <c r="Q19" i="6"/>
  <c r="Q23" i="6"/>
  <c r="Q27" i="6"/>
  <c r="Q31" i="6"/>
  <c r="Q35" i="6"/>
  <c r="Q39" i="6"/>
  <c r="Q43" i="6"/>
  <c r="Q47" i="6"/>
  <c r="Q51" i="6"/>
  <c r="Q55" i="6"/>
  <c r="Q59" i="6"/>
  <c r="Q63" i="6"/>
  <c r="Q67" i="6"/>
  <c r="Q71" i="6"/>
  <c r="Q75" i="6"/>
  <c r="Q79" i="6"/>
  <c r="Q83" i="6"/>
  <c r="Q87" i="6"/>
  <c r="Q91" i="6"/>
  <c r="Q95" i="6"/>
  <c r="Q99" i="6"/>
  <c r="Q103" i="6"/>
  <c r="Q107" i="6"/>
  <c r="Q111" i="6"/>
  <c r="Q115" i="6"/>
  <c r="Q119" i="6"/>
  <c r="Q123" i="6"/>
  <c r="Q127" i="6"/>
  <c r="Q131" i="6"/>
  <c r="Q135" i="6"/>
  <c r="Q139" i="6"/>
  <c r="Q143" i="6"/>
  <c r="Q147" i="6"/>
  <c r="Q151" i="6"/>
  <c r="Q155" i="6"/>
  <c r="Q159" i="6"/>
  <c r="Q163" i="6"/>
  <c r="Q167" i="6"/>
  <c r="Q171" i="6"/>
  <c r="Q175" i="6"/>
  <c r="Q179" i="6"/>
  <c r="Q183" i="6"/>
  <c r="Q187" i="6"/>
  <c r="Q191" i="6"/>
  <c r="Q195" i="6"/>
  <c r="Q199" i="6"/>
  <c r="Q203" i="6"/>
  <c r="Q207" i="6"/>
  <c r="Q211" i="6"/>
  <c r="Q215" i="6"/>
  <c r="Q219" i="6"/>
  <c r="Q223" i="6"/>
  <c r="Q227" i="6"/>
  <c r="Q231" i="6"/>
  <c r="Q235" i="6"/>
  <c r="Q239" i="6"/>
  <c r="Q243" i="6"/>
  <c r="Q247" i="6"/>
  <c r="Q251" i="6"/>
  <c r="Q255" i="6"/>
  <c r="Q259" i="6"/>
  <c r="Q263" i="6"/>
  <c r="Q267" i="6"/>
  <c r="Q271" i="6"/>
  <c r="Q275" i="6"/>
  <c r="Q279" i="6"/>
  <c r="Q283" i="6"/>
  <c r="Q287" i="6"/>
  <c r="Q291" i="6"/>
  <c r="Q295" i="6"/>
  <c r="Q299" i="6"/>
  <c r="Q303" i="6"/>
  <c r="Q307" i="6"/>
  <c r="Q311" i="6"/>
  <c r="Q315" i="6"/>
  <c r="Q319" i="6"/>
  <c r="Q323" i="6"/>
  <c r="Q327" i="6"/>
  <c r="Q331" i="6"/>
  <c r="Q335" i="6"/>
  <c r="Q339" i="6"/>
  <c r="Q343" i="6"/>
  <c r="Q347" i="6"/>
  <c r="Q351" i="6"/>
  <c r="Q355" i="6"/>
  <c r="Q359" i="6"/>
  <c r="Q363" i="6"/>
  <c r="Q367" i="6"/>
  <c r="Q371" i="6"/>
  <c r="Q375" i="6"/>
  <c r="Q379" i="6"/>
  <c r="Q383" i="6"/>
  <c r="Q387" i="6"/>
  <c r="Q391" i="6"/>
  <c r="Q395" i="6"/>
  <c r="Q399" i="6"/>
  <c r="Q403" i="6"/>
  <c r="Q407" i="6"/>
  <c r="Q411" i="6"/>
  <c r="Q415" i="6"/>
  <c r="Q419" i="6"/>
  <c r="Q423" i="6"/>
  <c r="Q428" i="6"/>
  <c r="Q434" i="6"/>
  <c r="Q439" i="6"/>
  <c r="Q446" i="6"/>
  <c r="Q454" i="6"/>
  <c r="Q462" i="6"/>
  <c r="Q470" i="6"/>
  <c r="Q478" i="6"/>
  <c r="Q486" i="6"/>
  <c r="Q498" i="6"/>
  <c r="Q4" i="6"/>
  <c r="Q8" i="6"/>
  <c r="Q12" i="6"/>
  <c r="Q16" i="6"/>
  <c r="Q20" i="6"/>
  <c r="Q24" i="6"/>
  <c r="Q28" i="6"/>
  <c r="Q32" i="6"/>
  <c r="Q36" i="6"/>
  <c r="Q40" i="6"/>
  <c r="Q44" i="6"/>
  <c r="Q48" i="6"/>
  <c r="Q52" i="6"/>
  <c r="Q56" i="6"/>
  <c r="Q60" i="6"/>
  <c r="Q64" i="6"/>
  <c r="Q68" i="6"/>
  <c r="Q72" i="6"/>
  <c r="Q76" i="6"/>
  <c r="Q80" i="6"/>
  <c r="Q84" i="6"/>
  <c r="Q88" i="6"/>
  <c r="Q92" i="6"/>
  <c r="Q96" i="6"/>
  <c r="Q100" i="6"/>
  <c r="Q104" i="6"/>
  <c r="Q108" i="6"/>
  <c r="Q112" i="6"/>
  <c r="Q116" i="6"/>
  <c r="Q120" i="6"/>
  <c r="Q124" i="6"/>
  <c r="Q128" i="6"/>
  <c r="Q132" i="6"/>
  <c r="Q136" i="6"/>
  <c r="Q140" i="6"/>
  <c r="Q144" i="6"/>
  <c r="Q148" i="6"/>
  <c r="Q152" i="6"/>
  <c r="Q156" i="6"/>
  <c r="Q160" i="6"/>
  <c r="Q164" i="6"/>
  <c r="Q168" i="6"/>
  <c r="Q172" i="6"/>
  <c r="Q176" i="6"/>
  <c r="Q180" i="6"/>
  <c r="Q184" i="6"/>
  <c r="Q188" i="6"/>
  <c r="Q192" i="6"/>
  <c r="Q196" i="6"/>
  <c r="Q200" i="6"/>
  <c r="Q204" i="6"/>
  <c r="Q208" i="6"/>
  <c r="Q212" i="6"/>
  <c r="Q216" i="6"/>
  <c r="Q220" i="6"/>
  <c r="Q224" i="6"/>
  <c r="Q228" i="6"/>
  <c r="Q232" i="6"/>
  <c r="Q236" i="6"/>
  <c r="Q240" i="6"/>
  <c r="Q244" i="6"/>
  <c r="Q248" i="6"/>
  <c r="Q252" i="6"/>
  <c r="Q256" i="6"/>
  <c r="Q260" i="6"/>
  <c r="Q264" i="6"/>
  <c r="Q268" i="6"/>
  <c r="Q272" i="6"/>
  <c r="Q276" i="6"/>
  <c r="Q280" i="6"/>
  <c r="Q284" i="6"/>
  <c r="Q288" i="6"/>
  <c r="Q292" i="6"/>
  <c r="Q296" i="6"/>
  <c r="Q300" i="6"/>
  <c r="Q304" i="6"/>
  <c r="Q308" i="6"/>
  <c r="Q312" i="6"/>
  <c r="Q316" i="6"/>
  <c r="Q320" i="6"/>
  <c r="Q324" i="6"/>
  <c r="Q328" i="6"/>
  <c r="Q332" i="6"/>
  <c r="Q336" i="6"/>
  <c r="Q340" i="6"/>
  <c r="Q344" i="6"/>
  <c r="Q348" i="6"/>
  <c r="Q352" i="6"/>
  <c r="Q356" i="6"/>
  <c r="Q360" i="6"/>
  <c r="Q364" i="6"/>
  <c r="Q368" i="6"/>
  <c r="Q372" i="6"/>
  <c r="Q376" i="6"/>
  <c r="Q380" i="6"/>
  <c r="Q384" i="6"/>
  <c r="Q388" i="6"/>
  <c r="Q392" i="6"/>
  <c r="Q396" i="6"/>
  <c r="Q400" i="6"/>
  <c r="Q404" i="6"/>
  <c r="Q408" i="6"/>
  <c r="Q412" i="6"/>
  <c r="Q416" i="6"/>
  <c r="Q420" i="6"/>
  <c r="Q424" i="6"/>
  <c r="Q430" i="6"/>
  <c r="Q435" i="6"/>
  <c r="Q440" i="6"/>
  <c r="Q447" i="6"/>
  <c r="Q455" i="6"/>
  <c r="Q463" i="6"/>
  <c r="Q471" i="6"/>
  <c r="Q479" i="6"/>
  <c r="Q487" i="6"/>
  <c r="Q502" i="6"/>
  <c r="Q5" i="6"/>
  <c r="Q9" i="6"/>
  <c r="Q13" i="6"/>
  <c r="Q17" i="6"/>
  <c r="Q21" i="6"/>
  <c r="Q25" i="6"/>
  <c r="Q29" i="6"/>
  <c r="Q33" i="6"/>
  <c r="Q37" i="6"/>
  <c r="Q41" i="6"/>
  <c r="Q45" i="6"/>
  <c r="Q49" i="6"/>
  <c r="Q53" i="6"/>
  <c r="Q57" i="6"/>
  <c r="Q61" i="6"/>
  <c r="Q65" i="6"/>
  <c r="Q69" i="6"/>
  <c r="Q73" i="6"/>
  <c r="Q77" i="6"/>
  <c r="Q81" i="6"/>
  <c r="Q85" i="6"/>
  <c r="Q89" i="6"/>
  <c r="Q93" i="6"/>
  <c r="Q97" i="6"/>
  <c r="Q101" i="6"/>
  <c r="Q105" i="6"/>
  <c r="Q109" i="6"/>
  <c r="Q113" i="6"/>
  <c r="Q117" i="6"/>
  <c r="Q121" i="6"/>
  <c r="Q125" i="6"/>
  <c r="Q129" i="6"/>
  <c r="Q133" i="6"/>
  <c r="Q137" i="6"/>
  <c r="Q141" i="6"/>
  <c r="Q145" i="6"/>
  <c r="Q149" i="6"/>
  <c r="Q153" i="6"/>
  <c r="Q157" i="6"/>
  <c r="Q161" i="6"/>
  <c r="Q165" i="6"/>
  <c r="Q169" i="6"/>
  <c r="Q173" i="6"/>
  <c r="Q177" i="6"/>
  <c r="Q181" i="6"/>
  <c r="Q185" i="6"/>
  <c r="Q189" i="6"/>
  <c r="Q193" i="6"/>
  <c r="Q197" i="6"/>
  <c r="Q201" i="6"/>
  <c r="Q205" i="6"/>
  <c r="Q209" i="6"/>
  <c r="Q213" i="6"/>
  <c r="Q217" i="6"/>
  <c r="Q221" i="6"/>
  <c r="Q225" i="6"/>
  <c r="Q229" i="6"/>
  <c r="Q233" i="6"/>
  <c r="Q237" i="6"/>
  <c r="Q241" i="6"/>
  <c r="Q245" i="6"/>
  <c r="Q249" i="6"/>
  <c r="Q253" i="6"/>
  <c r="Q257" i="6"/>
  <c r="Q261" i="6"/>
  <c r="Q265" i="6"/>
  <c r="Q269" i="6"/>
  <c r="Q273" i="6"/>
  <c r="Q277" i="6"/>
  <c r="Q281" i="6"/>
  <c r="Q285" i="6"/>
  <c r="Q289" i="6"/>
  <c r="Q293" i="6"/>
  <c r="Q297" i="6"/>
  <c r="Q301" i="6"/>
  <c r="Q305" i="6"/>
  <c r="Q309" i="6"/>
  <c r="Q313" i="6"/>
  <c r="Q317" i="6"/>
  <c r="Q321" i="6"/>
  <c r="Q325" i="6"/>
  <c r="Q329" i="6"/>
  <c r="Q333" i="6"/>
  <c r="Q337" i="6"/>
  <c r="Q341" i="6"/>
  <c r="Q345" i="6"/>
  <c r="Q349" i="6"/>
  <c r="Q353" i="6"/>
  <c r="Q357" i="6"/>
  <c r="Q361" i="6"/>
  <c r="Q365" i="6"/>
  <c r="Q369" i="6"/>
  <c r="Q373" i="6"/>
  <c r="Q377" i="6"/>
  <c r="Q381" i="6"/>
  <c r="Q385" i="6"/>
  <c r="Q389" i="6"/>
  <c r="Q393" i="6"/>
  <c r="Q397" i="6"/>
  <c r="Q401" i="6"/>
  <c r="Q405" i="6"/>
  <c r="Q409" i="6"/>
  <c r="Q413" i="6"/>
  <c r="Q417" i="6"/>
  <c r="Q421" i="6"/>
  <c r="Q426" i="6"/>
  <c r="Q431" i="6"/>
  <c r="Q436" i="6"/>
  <c r="Q442" i="6"/>
  <c r="Q450" i="6"/>
  <c r="Q458" i="6"/>
  <c r="Q466" i="6"/>
  <c r="Q474" i="6"/>
  <c r="Q482" i="6"/>
  <c r="Q490" i="6"/>
  <c r="Q506" i="6"/>
  <c r="A247" i="4"/>
  <c r="G247" i="4" s="1"/>
  <c r="H247" i="4" s="1"/>
  <c r="R1892" i="6"/>
  <c r="P1892" i="6" s="1"/>
  <c r="R1876" i="6"/>
  <c r="P1876" i="6" s="1"/>
  <c r="R1864" i="6"/>
  <c r="P1864" i="6" s="1"/>
  <c r="R1900" i="6"/>
  <c r="P1900" i="6" s="1"/>
  <c r="R1884" i="6"/>
  <c r="P1884" i="6" s="1"/>
  <c r="R1872" i="6"/>
  <c r="P1872" i="6" s="1"/>
  <c r="R1844" i="6"/>
  <c r="P1844" i="6" s="1"/>
  <c r="R1832" i="6"/>
  <c r="P1832" i="6" s="1"/>
  <c r="R1816" i="6"/>
  <c r="P1816" i="6" s="1"/>
  <c r="R1800" i="6"/>
  <c r="P1800" i="6" s="1"/>
  <c r="R1784" i="6"/>
  <c r="P1784" i="6" s="1"/>
  <c r="R1772" i="6"/>
  <c r="P1772" i="6" s="1"/>
  <c r="R1756" i="6"/>
  <c r="P1756" i="6" s="1"/>
  <c r="R1740" i="6"/>
  <c r="P1740" i="6" s="1"/>
  <c r="R1728" i="6"/>
  <c r="P1728" i="6" s="1"/>
  <c r="R1712" i="6"/>
  <c r="P1712" i="6" s="1"/>
  <c r="R1696" i="6"/>
  <c r="P1696" i="6" s="1"/>
  <c r="R1680" i="6"/>
  <c r="P1680" i="6" s="1"/>
  <c r="R1668" i="6"/>
  <c r="P1668" i="6" s="1"/>
  <c r="R1652" i="6"/>
  <c r="P1652" i="6" s="1"/>
  <c r="R1640" i="6"/>
  <c r="P1640" i="6" s="1"/>
  <c r="R1628" i="6"/>
  <c r="P1628" i="6" s="1"/>
  <c r="R1612" i="6"/>
  <c r="P1612" i="6" s="1"/>
  <c r="R1600" i="6"/>
  <c r="P1600" i="6" s="1"/>
  <c r="R1584" i="6"/>
  <c r="P1584" i="6" s="1"/>
  <c r="R1568" i="6"/>
  <c r="P1568" i="6" s="1"/>
  <c r="R1891" i="6"/>
  <c r="P1891" i="6" s="1"/>
  <c r="R1863" i="6"/>
  <c r="P1863" i="6" s="1"/>
  <c r="R1847" i="6"/>
  <c r="P1847" i="6" s="1"/>
  <c r="R1831" i="6"/>
  <c r="P1831" i="6" s="1"/>
  <c r="R1819" i="6"/>
  <c r="P1819" i="6" s="1"/>
  <c r="R1803" i="6"/>
  <c r="P1803" i="6" s="1"/>
  <c r="R1787" i="6"/>
  <c r="P1787" i="6" s="1"/>
  <c r="R1771" i="6"/>
  <c r="P1771" i="6" s="1"/>
  <c r="R1755" i="6"/>
  <c r="P1755" i="6" s="1"/>
  <c r="R1739" i="6"/>
  <c r="P1739" i="6" s="1"/>
  <c r="R1711" i="6"/>
  <c r="P1711" i="6" s="1"/>
  <c r="R1695" i="6"/>
  <c r="P1695" i="6" s="1"/>
  <c r="R1679" i="6"/>
  <c r="P1679" i="6" s="1"/>
  <c r="R1663" i="6"/>
  <c r="P1663" i="6" s="1"/>
  <c r="R1647" i="6"/>
  <c r="P1647" i="6" s="1"/>
  <c r="R1631" i="6"/>
  <c r="P1631" i="6" s="1"/>
  <c r="R1619" i="6"/>
  <c r="P1619" i="6" s="1"/>
  <c r="R1603" i="6"/>
  <c r="P1603" i="6" s="1"/>
  <c r="R1587" i="6"/>
  <c r="P1587" i="6" s="1"/>
  <c r="R1894" i="6"/>
  <c r="P1894" i="6" s="1"/>
  <c r="R1878" i="6"/>
  <c r="P1878" i="6" s="1"/>
  <c r="R1862" i="6"/>
  <c r="P1862" i="6" s="1"/>
  <c r="R1846" i="6"/>
  <c r="P1846" i="6" s="1"/>
  <c r="R1830" i="6"/>
  <c r="P1830" i="6" s="1"/>
  <c r="R1814" i="6"/>
  <c r="P1814" i="6" s="1"/>
  <c r="R1802" i="6"/>
  <c r="P1802" i="6" s="1"/>
  <c r="R1786" i="6"/>
  <c r="P1786" i="6" s="1"/>
  <c r="R1770" i="6"/>
  <c r="P1770" i="6" s="1"/>
  <c r="R1754" i="6"/>
  <c r="P1754" i="6" s="1"/>
  <c r="R1738" i="6"/>
  <c r="P1738" i="6" s="1"/>
  <c r="R1726" i="6"/>
  <c r="P1726" i="6" s="1"/>
  <c r="R1710" i="6"/>
  <c r="P1710" i="6" s="1"/>
  <c r="R1694" i="6"/>
  <c r="P1694" i="6" s="1"/>
  <c r="R1678" i="6"/>
  <c r="P1678" i="6" s="1"/>
  <c r="R1662" i="6"/>
  <c r="P1662" i="6" s="1"/>
  <c r="R1646" i="6"/>
  <c r="P1646" i="6" s="1"/>
  <c r="R1634" i="6"/>
  <c r="P1634" i="6" s="1"/>
  <c r="R1618" i="6"/>
  <c r="P1618" i="6" s="1"/>
  <c r="R1590" i="6"/>
  <c r="P1590" i="6" s="1"/>
  <c r="R1574" i="6"/>
  <c r="P1574" i="6" s="1"/>
  <c r="R1885" i="6"/>
  <c r="P1885" i="6" s="1"/>
  <c r="R1821" i="6"/>
  <c r="P1821" i="6" s="1"/>
  <c r="R1773" i="6"/>
  <c r="P1773" i="6" s="1"/>
  <c r="R1709" i="6"/>
  <c r="P1709" i="6" s="1"/>
  <c r="R1645" i="6"/>
  <c r="P1645" i="6" s="1"/>
  <c r="R1581" i="6"/>
  <c r="P1581" i="6" s="1"/>
  <c r="R1552" i="6"/>
  <c r="P1552" i="6" s="1"/>
  <c r="R1524" i="6"/>
  <c r="P1524" i="6" s="1"/>
  <c r="R1508" i="6"/>
  <c r="P1508" i="6" s="1"/>
  <c r="R1896" i="6"/>
  <c r="P1896" i="6" s="1"/>
  <c r="R1880" i="6"/>
  <c r="P1880" i="6" s="1"/>
  <c r="R1868" i="6"/>
  <c r="P1868" i="6" s="1"/>
  <c r="R1856" i="6"/>
  <c r="P1856" i="6" s="1"/>
  <c r="R1840" i="6"/>
  <c r="P1840" i="6" s="1"/>
  <c r="R1828" i="6"/>
  <c r="P1828" i="6" s="1"/>
  <c r="R1812" i="6"/>
  <c r="P1812" i="6" s="1"/>
  <c r="R1796" i="6"/>
  <c r="P1796" i="6" s="1"/>
  <c r="R1780" i="6"/>
  <c r="P1780" i="6" s="1"/>
  <c r="R1768" i="6"/>
  <c r="P1768" i="6" s="1"/>
  <c r="R1752" i="6"/>
  <c r="P1752" i="6" s="1"/>
  <c r="R1724" i="6"/>
  <c r="P1724" i="6" s="1"/>
  <c r="R1708" i="6"/>
  <c r="P1708" i="6" s="1"/>
  <c r="R1692" i="6"/>
  <c r="P1692" i="6" s="1"/>
  <c r="R1676" i="6"/>
  <c r="P1676" i="6" s="1"/>
  <c r="R1664" i="6"/>
  <c r="P1664" i="6" s="1"/>
  <c r="R1636" i="6"/>
  <c r="P1636" i="6" s="1"/>
  <c r="R1624" i="6"/>
  <c r="P1624" i="6" s="1"/>
  <c r="R1596" i="6"/>
  <c r="P1596" i="6" s="1"/>
  <c r="R1580" i="6"/>
  <c r="P1580" i="6" s="1"/>
  <c r="R1564" i="6"/>
  <c r="P1564" i="6" s="1"/>
  <c r="R1887" i="6"/>
  <c r="P1887" i="6" s="1"/>
  <c r="R1875" i="6"/>
  <c r="P1875" i="6" s="1"/>
  <c r="R1859" i="6"/>
  <c r="P1859" i="6" s="1"/>
  <c r="R1843" i="6"/>
  <c r="P1843" i="6" s="1"/>
  <c r="R1815" i="6"/>
  <c r="P1815" i="6" s="1"/>
  <c r="R1799" i="6"/>
  <c r="P1799" i="6" s="1"/>
  <c r="R1783" i="6"/>
  <c r="P1783" i="6" s="1"/>
  <c r="R1767" i="6"/>
  <c r="P1767" i="6" s="1"/>
  <c r="R1751" i="6"/>
  <c r="P1751" i="6" s="1"/>
  <c r="R1735" i="6"/>
  <c r="P1735" i="6" s="1"/>
  <c r="R1723" i="6"/>
  <c r="P1723" i="6" s="1"/>
  <c r="R1707" i="6"/>
  <c r="P1707" i="6" s="1"/>
  <c r="R1691" i="6"/>
  <c r="P1691" i="6" s="1"/>
  <c r="R1675" i="6"/>
  <c r="P1675" i="6" s="1"/>
  <c r="R1659" i="6"/>
  <c r="P1659" i="6" s="1"/>
  <c r="R1643" i="6"/>
  <c r="P1643" i="6" s="1"/>
  <c r="R1627" i="6"/>
  <c r="P1627" i="6" s="1"/>
  <c r="R1615" i="6"/>
  <c r="P1615" i="6" s="1"/>
  <c r="R1599" i="6"/>
  <c r="P1599" i="6" s="1"/>
  <c r="R1583" i="6"/>
  <c r="P1583" i="6" s="1"/>
  <c r="R1571" i="6"/>
  <c r="P1571" i="6" s="1"/>
  <c r="R1890" i="6"/>
  <c r="P1890" i="6" s="1"/>
  <c r="R1874" i="6"/>
  <c r="P1874" i="6" s="1"/>
  <c r="R1858" i="6"/>
  <c r="P1858" i="6" s="1"/>
  <c r="R1842" i="6"/>
  <c r="P1842" i="6" s="1"/>
  <c r="R1826" i="6"/>
  <c r="P1826" i="6" s="1"/>
  <c r="R1810" i="6"/>
  <c r="P1810" i="6" s="1"/>
  <c r="R1798" i="6"/>
  <c r="P1798" i="6" s="1"/>
  <c r="R1782" i="6"/>
  <c r="P1782" i="6" s="1"/>
  <c r="R1766" i="6"/>
  <c r="P1766" i="6" s="1"/>
  <c r="R1750" i="6"/>
  <c r="P1750" i="6" s="1"/>
  <c r="R1734" i="6"/>
  <c r="P1734" i="6" s="1"/>
  <c r="R1722" i="6"/>
  <c r="P1722" i="6" s="1"/>
  <c r="R1706" i="6"/>
  <c r="P1706" i="6" s="1"/>
  <c r="R1690" i="6"/>
  <c r="P1690" i="6" s="1"/>
  <c r="R1674" i="6"/>
  <c r="P1674" i="6" s="1"/>
  <c r="R1658" i="6"/>
  <c r="P1658" i="6" s="1"/>
  <c r="R1642" i="6"/>
  <c r="P1642" i="6" s="1"/>
  <c r="R1630" i="6"/>
  <c r="P1630" i="6" s="1"/>
  <c r="R1614" i="6"/>
  <c r="P1614" i="6" s="1"/>
  <c r="R1602" i="6"/>
  <c r="P1602" i="6" s="1"/>
  <c r="R1586" i="6"/>
  <c r="P1586" i="6" s="1"/>
  <c r="R1570" i="6"/>
  <c r="P1570" i="6" s="1"/>
  <c r="R1869" i="6"/>
  <c r="P1869" i="6" s="1"/>
  <c r="R1757" i="6"/>
  <c r="P1757" i="6" s="1"/>
  <c r="R1693" i="6"/>
  <c r="P1693" i="6" s="1"/>
  <c r="R1629" i="6"/>
  <c r="P1629" i="6" s="1"/>
  <c r="R1565" i="6"/>
  <c r="P1565" i="6" s="1"/>
  <c r="R1548" i="6"/>
  <c r="P1548" i="6" s="1"/>
  <c r="R1536" i="6"/>
  <c r="P1536" i="6" s="1"/>
  <c r="R1520" i="6"/>
  <c r="P1520" i="6" s="1"/>
  <c r="R1504" i="6"/>
  <c r="P1504" i="6" s="1"/>
  <c r="Q2" i="6"/>
  <c r="A77" i="2"/>
  <c r="M177" i="3"/>
  <c r="M193" i="3"/>
  <c r="M313" i="3"/>
  <c r="M353" i="3"/>
  <c r="M357" i="3"/>
  <c r="A271" i="4"/>
  <c r="G271" i="4" s="1"/>
  <c r="H271" i="4" s="1"/>
  <c r="M9" i="3"/>
  <c r="A147" i="2"/>
  <c r="M17" i="3"/>
  <c r="A292" i="4"/>
  <c r="G292" i="4" s="1"/>
  <c r="H292" i="4" s="1"/>
  <c r="M21" i="3"/>
  <c r="A358" i="4"/>
  <c r="G358" i="4" s="1"/>
  <c r="H358" i="4" s="1"/>
  <c r="A131" i="2"/>
  <c r="M25" i="3"/>
  <c r="A119" i="2"/>
  <c r="M29" i="3"/>
  <c r="A376" i="4"/>
  <c r="G376" i="4" s="1"/>
  <c r="H376" i="4" s="1"/>
  <c r="A199" i="2"/>
  <c r="A162" i="2"/>
  <c r="M37" i="3"/>
  <c r="M41" i="3"/>
  <c r="A261" i="4"/>
  <c r="G261" i="4" s="1"/>
  <c r="H261" i="4" s="1"/>
  <c r="A318" i="4"/>
  <c r="G318" i="4" s="1"/>
  <c r="H318" i="4" s="1"/>
  <c r="M45" i="3"/>
  <c r="M49" i="3"/>
  <c r="A84" i="2"/>
  <c r="A88" i="2"/>
  <c r="M53" i="3"/>
  <c r="A325" i="4"/>
  <c r="G325" i="4" s="1"/>
  <c r="H325" i="4" s="1"/>
  <c r="A312" i="4"/>
  <c r="G312" i="4" s="1"/>
  <c r="H312" i="4" s="1"/>
  <c r="M57" i="3"/>
  <c r="M65" i="3"/>
  <c r="A304" i="4"/>
  <c r="G304" i="4" s="1"/>
  <c r="H304" i="4" s="1"/>
  <c r="M73" i="3"/>
  <c r="A331" i="4"/>
  <c r="G331" i="4" s="1"/>
  <c r="H331" i="4" s="1"/>
  <c r="A335" i="4"/>
  <c r="G335" i="4" s="1"/>
  <c r="H335" i="4" s="1"/>
  <c r="A102" i="2"/>
  <c r="M77" i="3"/>
  <c r="M81" i="3"/>
  <c r="A342" i="4"/>
  <c r="G342" i="4" s="1"/>
  <c r="H342" i="4" s="1"/>
  <c r="A40" i="2"/>
  <c r="A347" i="4"/>
  <c r="G347" i="4" s="1"/>
  <c r="H347" i="4" s="1"/>
  <c r="M85" i="3"/>
  <c r="A350" i="4"/>
  <c r="G350" i="4" s="1"/>
  <c r="H350" i="4" s="1"/>
  <c r="M89" i="3"/>
  <c r="M93" i="3"/>
  <c r="A109" i="2"/>
  <c r="M97" i="3"/>
  <c r="A366" i="4"/>
  <c r="G366" i="4" s="1"/>
  <c r="H366" i="4" s="1"/>
  <c r="M101" i="3"/>
  <c r="A23" i="2"/>
  <c r="M105" i="3"/>
  <c r="A27" i="2"/>
  <c r="A60" i="2"/>
  <c r="M113" i="3"/>
  <c r="A275" i="4"/>
  <c r="G275" i="4" s="1"/>
  <c r="H275" i="4" s="1"/>
  <c r="M117" i="3"/>
  <c r="A278" i="4"/>
  <c r="G278" i="4" s="1"/>
  <c r="H278" i="4" s="1"/>
  <c r="A382" i="4"/>
  <c r="G382" i="4" s="1"/>
  <c r="H382" i="4" s="1"/>
  <c r="A205" i="2"/>
  <c r="A380" i="4"/>
  <c r="G380" i="4" s="1"/>
  <c r="H380" i="4" s="1"/>
  <c r="A203" i="2"/>
  <c r="A123" i="2"/>
  <c r="A253" i="4"/>
  <c r="G253" i="4" s="1"/>
  <c r="H253" i="4" s="1"/>
  <c r="M157" i="3"/>
  <c r="A257" i="4"/>
  <c r="G257" i="4" s="1"/>
  <c r="H257" i="4" s="1"/>
  <c r="A228" i="2"/>
  <c r="M169" i="3"/>
  <c r="A282" i="4"/>
  <c r="G282" i="4" s="1"/>
  <c r="H282" i="4" s="1"/>
  <c r="M173" i="3"/>
  <c r="M205" i="3"/>
  <c r="M213" i="3"/>
  <c r="M217" i="3"/>
  <c r="A239" i="2"/>
  <c r="M221" i="3"/>
  <c r="A249" i="2"/>
  <c r="M233" i="3"/>
  <c r="M237" i="3"/>
  <c r="A256" i="2"/>
  <c r="M245" i="3"/>
  <c r="A261" i="2"/>
  <c r="A229" i="2"/>
  <c r="A14" i="4"/>
  <c r="G14" i="4" s="1"/>
  <c r="H14" i="4" s="1"/>
  <c r="M265" i="3"/>
  <c r="M269" i="3"/>
  <c r="A22" i="4"/>
  <c r="G22" i="4" s="1"/>
  <c r="H22" i="4" s="1"/>
  <c r="A26" i="4"/>
  <c r="G26" i="4" s="1"/>
  <c r="H26" i="4" s="1"/>
  <c r="A168" i="2"/>
  <c r="M281" i="3"/>
  <c r="A233" i="2"/>
  <c r="M285" i="3"/>
  <c r="A18" i="4"/>
  <c r="G18" i="4" s="1"/>
  <c r="H18" i="4" s="1"/>
  <c r="A168" i="4"/>
  <c r="G168" i="4" s="1"/>
  <c r="H168" i="4" s="1"/>
  <c r="A172" i="4"/>
  <c r="G172" i="4" s="1"/>
  <c r="H172" i="4" s="1"/>
  <c r="A188" i="4"/>
  <c r="G188" i="4" s="1"/>
  <c r="H188" i="4" s="1"/>
  <c r="A196" i="4"/>
  <c r="G196" i="4" s="1"/>
  <c r="H196" i="4" s="1"/>
  <c r="M345" i="3"/>
  <c r="M349" i="3"/>
  <c r="M361" i="3"/>
  <c r="M365" i="3"/>
  <c r="A220" i="4"/>
  <c r="G220" i="4" s="1"/>
  <c r="H220" i="4" s="1"/>
  <c r="A223" i="4"/>
  <c r="G223" i="4" s="1"/>
  <c r="H223" i="4" s="1"/>
  <c r="A232" i="4"/>
  <c r="G232" i="4" s="1"/>
  <c r="H232" i="4" s="1"/>
  <c r="A236" i="4"/>
  <c r="G236" i="4" s="1"/>
  <c r="H236" i="4" s="1"/>
  <c r="A240" i="4"/>
  <c r="G240" i="4" s="1"/>
  <c r="H240" i="4" s="1"/>
  <c r="A244" i="4"/>
  <c r="G244" i="4" s="1"/>
  <c r="H244" i="4" s="1"/>
  <c r="A295" i="4"/>
  <c r="G295" i="4" s="1"/>
  <c r="H295" i="4" s="1"/>
  <c r="A216" i="2"/>
  <c r="M249" i="3"/>
  <c r="M253" i="3"/>
  <c r="M257" i="3"/>
  <c r="M261" i="3"/>
  <c r="M321" i="3"/>
  <c r="M325" i="3"/>
  <c r="M389" i="3"/>
  <c r="M405" i="3"/>
  <c r="M421" i="3"/>
  <c r="M305" i="3"/>
  <c r="M309" i="3"/>
  <c r="M369" i="3"/>
  <c r="M373" i="3"/>
  <c r="M393" i="3"/>
  <c r="M409" i="3"/>
  <c r="M121" i="3"/>
  <c r="M125" i="3"/>
  <c r="M129" i="3"/>
  <c r="M133" i="3"/>
  <c r="M137" i="3"/>
  <c r="M141" i="3"/>
  <c r="M145" i="3"/>
  <c r="M149" i="3"/>
  <c r="M273" i="3"/>
  <c r="M277" i="3"/>
  <c r="M337" i="3"/>
  <c r="M341" i="3"/>
  <c r="M385" i="3"/>
  <c r="M401" i="3"/>
  <c r="M417" i="3"/>
  <c r="M423" i="3"/>
  <c r="M427" i="3"/>
  <c r="A248" i="4"/>
  <c r="G248" i="4" s="1"/>
  <c r="H248" i="4" s="1"/>
  <c r="M425" i="3"/>
  <c r="M429" i="3"/>
  <c r="Q1904" i="6"/>
  <c r="R1888" i="6"/>
  <c r="P1888" i="6" s="1"/>
  <c r="R1836" i="6"/>
  <c r="P1836" i="6" s="1"/>
  <c r="R1764" i="6"/>
  <c r="P1764" i="6" s="1"/>
  <c r="R1736" i="6"/>
  <c r="P1736" i="6" s="1"/>
  <c r="R1704" i="6"/>
  <c r="P1704" i="6" s="1"/>
  <c r="R1644" i="6"/>
  <c r="P1644" i="6" s="1"/>
  <c r="R1827" i="6"/>
  <c r="P1827" i="6" s="1"/>
  <c r="R1795" i="6"/>
  <c r="P1795" i="6" s="1"/>
  <c r="R1763" i="6"/>
  <c r="P1763" i="6" s="1"/>
  <c r="R1731" i="6"/>
  <c r="P1731" i="6" s="1"/>
  <c r="R1703" i="6"/>
  <c r="P1703" i="6" s="1"/>
  <c r="R1671" i="6"/>
  <c r="P1671" i="6" s="1"/>
  <c r="R1639" i="6"/>
  <c r="P1639" i="6" s="1"/>
  <c r="R1882" i="6"/>
  <c r="P1882" i="6" s="1"/>
  <c r="R1714" i="6"/>
  <c r="P1714" i="6" s="1"/>
  <c r="R1650" i="6"/>
  <c r="P1650" i="6" s="1"/>
  <c r="R1610" i="6"/>
  <c r="P1610" i="6" s="1"/>
  <c r="R1582" i="6"/>
  <c r="P1582" i="6" s="1"/>
  <c r="R1544" i="6"/>
  <c r="P1544" i="6" s="1"/>
  <c r="R1492" i="6"/>
  <c r="P1492" i="6" s="1"/>
  <c r="R1428" i="6"/>
  <c r="P1428" i="6" s="1"/>
  <c r="R1412" i="6"/>
  <c r="P1412" i="6" s="1"/>
  <c r="R1396" i="6"/>
  <c r="P1396" i="6" s="1"/>
  <c r="R1364" i="6"/>
  <c r="P1364" i="6" s="1"/>
  <c r="R1332" i="6"/>
  <c r="P1332" i="6" s="1"/>
  <c r="R1721" i="6"/>
  <c r="P1721" i="6" s="1"/>
  <c r="R1593" i="6"/>
  <c r="P1593" i="6" s="1"/>
  <c r="R1555" i="6"/>
  <c r="P1555" i="6" s="1"/>
  <c r="R1539" i="6"/>
  <c r="P1539" i="6" s="1"/>
  <c r="R1507" i="6"/>
  <c r="P1507" i="6" s="1"/>
  <c r="R1491" i="6"/>
  <c r="P1491" i="6" s="1"/>
  <c r="R1411" i="6"/>
  <c r="P1411" i="6" s="1"/>
  <c r="R1395" i="6"/>
  <c r="P1395" i="6" s="1"/>
  <c r="R1379" i="6"/>
  <c r="P1379" i="6" s="1"/>
  <c r="R1331" i="6"/>
  <c r="P1331" i="6" s="1"/>
  <c r="R1315" i="6"/>
  <c r="P1315" i="6" s="1"/>
  <c r="R1797" i="6"/>
  <c r="P1797" i="6" s="1"/>
  <c r="R1669" i="6"/>
  <c r="P1669" i="6" s="1"/>
  <c r="R1542" i="6"/>
  <c r="P1542" i="6" s="1"/>
  <c r="R1526" i="6"/>
  <c r="P1526" i="6" s="1"/>
  <c r="R1478" i="6"/>
  <c r="P1478" i="6" s="1"/>
  <c r="R1462" i="6"/>
  <c r="P1462" i="6" s="1"/>
  <c r="R1446" i="6"/>
  <c r="P1446" i="6" s="1"/>
  <c r="R1430" i="6"/>
  <c r="P1430" i="6" s="1"/>
  <c r="R1334" i="6"/>
  <c r="P1334" i="6" s="1"/>
  <c r="R1318" i="6"/>
  <c r="P1318" i="6" s="1"/>
  <c r="R1617" i="6"/>
  <c r="P1617" i="6" s="1"/>
  <c r="R1561" i="6"/>
  <c r="P1561" i="6" s="1"/>
  <c r="R1545" i="6"/>
  <c r="P1545" i="6" s="1"/>
  <c r="R1513" i="6"/>
  <c r="P1513" i="6" s="1"/>
  <c r="R1433" i="6"/>
  <c r="P1433" i="6" s="1"/>
  <c r="R1417" i="6"/>
  <c r="P1417" i="6" s="1"/>
  <c r="R1401" i="6"/>
  <c r="P1401" i="6" s="1"/>
  <c r="R1353" i="6"/>
  <c r="P1353" i="6" s="1"/>
  <c r="R1294" i="6"/>
  <c r="P1294" i="6" s="1"/>
  <c r="R1278" i="6"/>
  <c r="P1278" i="6" s="1"/>
  <c r="R1262" i="6"/>
  <c r="P1262" i="6" s="1"/>
  <c r="R1214" i="6"/>
  <c r="P1214" i="6" s="1"/>
  <c r="R1198" i="6"/>
  <c r="P1198" i="6" s="1"/>
  <c r="R1166" i="6"/>
  <c r="P1166" i="6" s="1"/>
  <c r="R1150" i="6"/>
  <c r="P1150" i="6" s="1"/>
  <c r="R1102" i="6"/>
  <c r="P1102" i="6" s="1"/>
  <c r="R1054" i="6"/>
  <c r="P1054" i="6" s="1"/>
  <c r="R1022" i="6"/>
  <c r="P1022" i="6" s="1"/>
  <c r="R1006" i="6"/>
  <c r="P1006" i="6" s="1"/>
  <c r="R990" i="6"/>
  <c r="P990" i="6" s="1"/>
  <c r="R1265" i="6"/>
  <c r="P1265" i="6" s="1"/>
  <c r="R1249" i="6"/>
  <c r="P1249" i="6" s="1"/>
  <c r="R1217" i="6"/>
  <c r="P1217" i="6" s="1"/>
  <c r="R1201" i="6"/>
  <c r="P1201" i="6" s="1"/>
  <c r="R1185" i="6"/>
  <c r="P1185" i="6" s="1"/>
  <c r="R1169" i="6"/>
  <c r="P1169" i="6" s="1"/>
  <c r="R1153" i="6"/>
  <c r="P1153" i="6" s="1"/>
  <c r="R1121" i="6"/>
  <c r="P1121" i="6" s="1"/>
  <c r="R1105" i="6"/>
  <c r="P1105" i="6" s="1"/>
  <c r="R1089" i="6"/>
  <c r="P1089" i="6" s="1"/>
  <c r="R1073" i="6"/>
  <c r="P1073" i="6" s="1"/>
  <c r="R1057" i="6"/>
  <c r="P1057" i="6" s="1"/>
  <c r="R1041" i="6"/>
  <c r="P1041" i="6" s="1"/>
  <c r="R993" i="6"/>
  <c r="P993" i="6" s="1"/>
  <c r="R977" i="6"/>
  <c r="P977" i="6" s="1"/>
  <c r="R961" i="6"/>
  <c r="P961" i="6" s="1"/>
  <c r="R945" i="6"/>
  <c r="P945" i="6" s="1"/>
  <c r="R1300" i="6"/>
  <c r="P1300" i="6" s="1"/>
  <c r="R1252" i="6"/>
  <c r="P1252" i="6" s="1"/>
  <c r="R1732" i="6"/>
  <c r="P1732" i="6" s="1"/>
  <c r="R1660" i="6"/>
  <c r="P1660" i="6" s="1"/>
  <c r="R1632" i="6"/>
  <c r="P1632" i="6" s="1"/>
  <c r="R1572" i="6"/>
  <c r="P1572" i="6" s="1"/>
  <c r="R1791" i="6"/>
  <c r="P1791" i="6" s="1"/>
  <c r="R1727" i="6"/>
  <c r="P1727" i="6" s="1"/>
  <c r="R1595" i="6"/>
  <c r="P1595" i="6" s="1"/>
  <c r="R1567" i="6"/>
  <c r="P1567" i="6" s="1"/>
  <c r="R1838" i="6"/>
  <c r="P1838" i="6" s="1"/>
  <c r="R1806" i="6"/>
  <c r="P1806" i="6" s="1"/>
  <c r="R1774" i="6"/>
  <c r="P1774" i="6" s="1"/>
  <c r="R1742" i="6"/>
  <c r="P1742" i="6" s="1"/>
  <c r="R1702" i="6"/>
  <c r="P1702" i="6" s="1"/>
  <c r="R1670" i="6"/>
  <c r="P1670" i="6" s="1"/>
  <c r="R1638" i="6"/>
  <c r="P1638" i="6" s="1"/>
  <c r="R1606" i="6"/>
  <c r="P1606" i="6" s="1"/>
  <c r="R1837" i="6"/>
  <c r="P1837" i="6" s="1"/>
  <c r="R1597" i="6"/>
  <c r="P1597" i="6" s="1"/>
  <c r="R1540" i="6"/>
  <c r="P1540" i="6" s="1"/>
  <c r="R1512" i="6"/>
  <c r="P1512" i="6" s="1"/>
  <c r="R1456" i="6"/>
  <c r="P1456" i="6" s="1"/>
  <c r="R1440" i="6"/>
  <c r="P1440" i="6" s="1"/>
  <c r="R1376" i="6"/>
  <c r="P1376" i="6" s="1"/>
  <c r="R1360" i="6"/>
  <c r="P1360" i="6" s="1"/>
  <c r="R1344" i="6"/>
  <c r="P1344" i="6" s="1"/>
  <c r="R1328" i="6"/>
  <c r="P1328" i="6" s="1"/>
  <c r="R1705" i="6"/>
  <c r="P1705" i="6" s="1"/>
  <c r="R1641" i="6"/>
  <c r="P1641" i="6" s="1"/>
  <c r="R1535" i="6"/>
  <c r="P1535" i="6" s="1"/>
  <c r="R1455" i="6"/>
  <c r="P1455" i="6" s="1"/>
  <c r="R1439" i="6"/>
  <c r="P1439" i="6" s="1"/>
  <c r="R1375" i="6"/>
  <c r="P1375" i="6" s="1"/>
  <c r="R1343" i="6"/>
  <c r="P1343" i="6" s="1"/>
  <c r="R1327" i="6"/>
  <c r="P1327" i="6" s="1"/>
  <c r="R1845" i="6"/>
  <c r="P1845" i="6" s="1"/>
  <c r="R1541" i="6"/>
  <c r="P1541" i="6" s="1"/>
  <c r="R1649" i="6"/>
  <c r="P1649" i="6" s="1"/>
  <c r="R1713" i="6"/>
  <c r="P1713" i="6" s="1"/>
  <c r="R1841" i="6"/>
  <c r="P1841" i="6" s="1"/>
  <c r="R1434" i="6"/>
  <c r="P1434" i="6" s="1"/>
  <c r="R1454" i="6"/>
  <c r="P1454" i="6" s="1"/>
  <c r="R1637" i="6"/>
  <c r="P1637" i="6" s="1"/>
  <c r="R1781" i="6"/>
  <c r="P1781" i="6" s="1"/>
  <c r="R1877" i="6"/>
  <c r="P1877" i="6" s="1"/>
  <c r="R1351" i="6"/>
  <c r="P1351" i="6" s="1"/>
  <c r="R1367" i="6"/>
  <c r="P1367" i="6" s="1"/>
  <c r="R1451" i="6"/>
  <c r="P1451" i="6" s="1"/>
  <c r="R1527" i="6"/>
  <c r="P1527" i="6" s="1"/>
  <c r="R1609" i="6"/>
  <c r="P1609" i="6" s="1"/>
  <c r="R1388" i="6"/>
  <c r="P1388" i="6" s="1"/>
  <c r="R1452" i="6"/>
  <c r="P1452" i="6" s="1"/>
  <c r="R1528" i="6"/>
  <c r="P1528" i="6" s="1"/>
  <c r="R1598" i="6"/>
  <c r="P1598" i="6" s="1"/>
  <c r="R1762" i="6"/>
  <c r="P1762" i="6" s="1"/>
  <c r="R1898" i="6"/>
  <c r="P1898" i="6" s="1"/>
  <c r="R1651" i="6"/>
  <c r="P1651" i="6" s="1"/>
  <c r="R1687" i="6"/>
  <c r="P1687" i="6" s="1"/>
  <c r="R1743" i="6"/>
  <c r="P1743" i="6" s="1"/>
  <c r="R1684" i="6"/>
  <c r="P1684" i="6" s="1"/>
  <c r="R1720" i="6"/>
  <c r="P1720" i="6" s="1"/>
  <c r="R1418" i="6"/>
  <c r="P1418" i="6" s="1"/>
  <c r="R1482" i="6"/>
  <c r="P1482" i="6" s="1"/>
  <c r="R1514" i="6"/>
  <c r="P1514" i="6" s="1"/>
  <c r="R1534" i="6"/>
  <c r="P1534" i="6" s="1"/>
  <c r="R1554" i="6"/>
  <c r="P1554" i="6" s="1"/>
  <c r="R1589" i="6"/>
  <c r="P1589" i="6" s="1"/>
  <c r="R1813" i="6"/>
  <c r="P1813" i="6" s="1"/>
  <c r="R1893" i="6"/>
  <c r="P1893" i="6" s="1"/>
  <c r="R1355" i="6"/>
  <c r="P1355" i="6" s="1"/>
  <c r="R1371" i="6"/>
  <c r="P1371" i="6" s="1"/>
  <c r="R1495" i="6"/>
  <c r="P1495" i="6" s="1"/>
  <c r="R1515" i="6"/>
  <c r="P1515" i="6" s="1"/>
  <c r="R1801" i="6"/>
  <c r="P1801" i="6" s="1"/>
  <c r="R1865" i="6"/>
  <c r="P1865" i="6" s="1"/>
  <c r="R1320" i="6"/>
  <c r="P1320" i="6" s="1"/>
  <c r="R1372" i="6"/>
  <c r="P1372" i="6" s="1"/>
  <c r="R1416" i="6"/>
  <c r="P1416" i="6" s="1"/>
  <c r="R1496" i="6"/>
  <c r="P1496" i="6" s="1"/>
  <c r="R1661" i="6"/>
  <c r="P1661" i="6" s="1"/>
  <c r="R1789" i="6"/>
  <c r="P1789" i="6" s="1"/>
  <c r="R1622" i="6"/>
  <c r="P1622" i="6" s="1"/>
  <c r="R1611" i="6"/>
  <c r="P1611" i="6" s="1"/>
  <c r="R1655" i="6"/>
  <c r="P1655" i="6" s="1"/>
  <c r="R1747" i="6"/>
  <c r="P1747" i="6" s="1"/>
  <c r="R1807" i="6"/>
  <c r="P1807" i="6" s="1"/>
  <c r="R1899" i="6"/>
  <c r="P1899" i="6" s="1"/>
  <c r="R1744" i="6"/>
  <c r="P1744" i="6" s="1"/>
  <c r="R1788" i="6"/>
  <c r="P1788" i="6" s="1"/>
  <c r="Q1901" i="6"/>
  <c r="Q1902" i="6"/>
  <c r="R1904" i="6"/>
  <c r="P1904" i="6" s="1"/>
  <c r="Q1905" i="6"/>
  <c r="R1901" i="6"/>
  <c r="P1901" i="6" s="1"/>
  <c r="Q1903" i="6"/>
  <c r="R1903" i="6"/>
  <c r="P1903" i="6" s="1"/>
  <c r="R1905" i="6"/>
  <c r="P1905" i="6" s="1"/>
  <c r="DR17" i="1" l="1"/>
  <c r="DG17" i="1"/>
  <c r="AO17" i="1"/>
  <c r="AK17" i="1"/>
  <c r="AS9" i="1"/>
  <c r="DM9" i="1"/>
  <c r="BG9" i="1"/>
  <c r="DQ9" i="1"/>
  <c r="BK9" i="1"/>
  <c r="DW9" i="1"/>
  <c r="AK8" i="1"/>
  <c r="DK8" i="1"/>
  <c r="AY8" i="1"/>
  <c r="DO8" i="1"/>
  <c r="BI8" i="1"/>
  <c r="DU8" i="1"/>
  <c r="BP8" i="1"/>
  <c r="AK9" i="1"/>
  <c r="DK9" i="1"/>
  <c r="AY9" i="1"/>
  <c r="DO9" i="1"/>
  <c r="BI9" i="1"/>
  <c r="DU9" i="1"/>
  <c r="BP9" i="1"/>
  <c r="AS8" i="1"/>
  <c r="DM8" i="1"/>
  <c r="BG8" i="1"/>
  <c r="DQ8" i="1"/>
  <c r="BK8" i="1"/>
  <c r="DW8" i="1"/>
  <c r="CJ17" i="1"/>
  <c r="A250" i="2"/>
  <c r="A241" i="4"/>
  <c r="G241" i="4" s="1"/>
  <c r="H241" i="4" s="1"/>
  <c r="M279" i="3"/>
  <c r="M283" i="3"/>
  <c r="M287" i="3"/>
  <c r="M289" i="3"/>
  <c r="M291" i="3"/>
  <c r="M293" i="3"/>
  <c r="M295" i="3"/>
  <c r="M297" i="3"/>
  <c r="M299" i="3"/>
  <c r="M330" i="3"/>
  <c r="M332" i="3"/>
  <c r="M338" i="3"/>
  <c r="M340" i="3"/>
  <c r="M342" i="3"/>
  <c r="M344" i="3"/>
  <c r="M406" i="3"/>
  <c r="M408" i="3"/>
  <c r="M410" i="3"/>
  <c r="M412" i="3"/>
  <c r="M414" i="3"/>
  <c r="M416" i="3"/>
  <c r="M418" i="3"/>
  <c r="M420" i="3"/>
  <c r="M428" i="3"/>
  <c r="M430" i="3"/>
  <c r="M42" i="3"/>
  <c r="M44" i="3"/>
  <c r="M50" i="3"/>
  <c r="M52" i="3"/>
  <c r="M54" i="3"/>
  <c r="M56" i="3"/>
  <c r="M106" i="3"/>
  <c r="M108" i="3"/>
  <c r="M110" i="3"/>
  <c r="M112" i="3"/>
  <c r="M114" i="3"/>
  <c r="M116" i="3"/>
  <c r="M118" i="3"/>
  <c r="M120" i="3"/>
  <c r="M246" i="3"/>
  <c r="M248" i="3"/>
  <c r="M263" i="3"/>
  <c r="M267" i="3"/>
  <c r="M271" i="3"/>
  <c r="M301" i="3"/>
  <c r="M303" i="3"/>
  <c r="M311" i="3"/>
  <c r="M322" i="3"/>
  <c r="M324" i="3"/>
  <c r="M326" i="3"/>
  <c r="M328" i="3"/>
  <c r="M354" i="3"/>
  <c r="M356" i="3"/>
  <c r="M358" i="3"/>
  <c r="M360" i="3"/>
  <c r="M390" i="3"/>
  <c r="M392" i="3"/>
  <c r="M394" i="3"/>
  <c r="M396" i="3"/>
  <c r="M398" i="3"/>
  <c r="M400" i="3"/>
  <c r="M402" i="3"/>
  <c r="M404" i="3"/>
  <c r="M2" i="3"/>
  <c r="M4" i="3"/>
  <c r="M6" i="3"/>
  <c r="M8" i="3"/>
  <c r="M34" i="3"/>
  <c r="M36" i="3"/>
  <c r="M38" i="3"/>
  <c r="M40" i="3"/>
  <c r="M62" i="3"/>
  <c r="M64" i="3"/>
  <c r="M66" i="3"/>
  <c r="M68" i="3"/>
  <c r="M70" i="3"/>
  <c r="M72" i="3"/>
  <c r="M94" i="3"/>
  <c r="M96" i="3"/>
  <c r="M98" i="3"/>
  <c r="M100" i="3"/>
  <c r="M102" i="3"/>
  <c r="M104" i="3"/>
  <c r="M126" i="3"/>
  <c r="M128" i="3"/>
  <c r="M143" i="3"/>
  <c r="M147" i="3"/>
  <c r="M151" i="3"/>
  <c r="A15" i="2"/>
  <c r="A220" i="2"/>
  <c r="BP17" i="1"/>
  <c r="AU17" i="1"/>
  <c r="S1668" i="6"/>
  <c r="T1668" i="6" s="1"/>
  <c r="S385" i="6"/>
  <c r="T385" i="6" s="1"/>
  <c r="S1518" i="6"/>
  <c r="T1518" i="6" s="1"/>
  <c r="S1516" i="6"/>
  <c r="T1516" i="6" s="1"/>
  <c r="S2" i="6"/>
  <c r="T2" i="6" s="1"/>
  <c r="CA17" i="1"/>
  <c r="S612" i="6"/>
  <c r="T612" i="6" s="1"/>
  <c r="S1503" i="6"/>
  <c r="T1503" i="6" s="1"/>
  <c r="S1067" i="6"/>
  <c r="T1067" i="6" s="1"/>
  <c r="S1775" i="6"/>
  <c r="T1775" i="6" s="1"/>
  <c r="S660" i="6"/>
  <c r="T660" i="6" s="1"/>
  <c r="S1147" i="6"/>
  <c r="T1147" i="6" s="1"/>
  <c r="S1487" i="6"/>
  <c r="T1487" i="6" s="1"/>
  <c r="S173" i="6"/>
  <c r="T173" i="6" s="1"/>
  <c r="S275" i="6"/>
  <c r="T275" i="6" s="1"/>
  <c r="S1139" i="6"/>
  <c r="T1139" i="6" s="1"/>
  <c r="S1137" i="6"/>
  <c r="T1137" i="6" s="1"/>
  <c r="Q1937" i="6"/>
  <c r="R2260" i="6"/>
  <c r="P2260" i="6" s="1"/>
  <c r="Q2259" i="6"/>
  <c r="Q2258" i="6"/>
  <c r="R2257" i="6"/>
  <c r="P2257" i="6" s="1"/>
  <c r="R2256" i="6"/>
  <c r="P2256" i="6" s="1"/>
  <c r="Q2255" i="6"/>
  <c r="Q2254" i="6"/>
  <c r="Q2253" i="6"/>
  <c r="Q2252" i="6"/>
  <c r="R2251" i="6"/>
  <c r="P2251" i="6" s="1"/>
  <c r="R2250" i="6"/>
  <c r="P2250" i="6" s="1"/>
  <c r="R2249" i="6"/>
  <c r="P2249" i="6" s="1"/>
  <c r="R2248" i="6"/>
  <c r="P2248" i="6" s="1"/>
  <c r="R2247" i="6"/>
  <c r="P2247" i="6" s="1"/>
  <c r="Q2246" i="6"/>
  <c r="Q2245" i="6"/>
  <c r="Q2244" i="6"/>
  <c r="Q2243" i="6"/>
  <c r="Q2242" i="6"/>
  <c r="Q2241" i="6"/>
  <c r="R2240" i="6"/>
  <c r="P2240" i="6" s="1"/>
  <c r="R2239" i="6"/>
  <c r="P2239" i="6" s="1"/>
  <c r="R2238" i="6"/>
  <c r="P2238" i="6" s="1"/>
  <c r="R2237" i="6"/>
  <c r="P2237" i="6" s="1"/>
  <c r="R2236" i="6"/>
  <c r="P2236" i="6" s="1"/>
  <c r="R2235" i="6"/>
  <c r="P2235" i="6" s="1"/>
  <c r="R2234" i="6"/>
  <c r="P2234" i="6" s="1"/>
  <c r="R2233" i="6"/>
  <c r="P2233" i="6" s="1"/>
  <c r="R2232" i="6"/>
  <c r="P2232" i="6" s="1"/>
  <c r="Q2260" i="6"/>
  <c r="R2259" i="6"/>
  <c r="P2259" i="6" s="1"/>
  <c r="R2258" i="6"/>
  <c r="P2258" i="6" s="1"/>
  <c r="Q2257" i="6"/>
  <c r="Q2256" i="6"/>
  <c r="R2255" i="6"/>
  <c r="P2255" i="6" s="1"/>
  <c r="R2254" i="6"/>
  <c r="P2254" i="6" s="1"/>
  <c r="R2253" i="6"/>
  <c r="P2253" i="6" s="1"/>
  <c r="R2252" i="6"/>
  <c r="P2252" i="6" s="1"/>
  <c r="Q2251" i="6"/>
  <c r="Q2250" i="6"/>
  <c r="Q2249" i="6"/>
  <c r="Q2248" i="6"/>
  <c r="Q2247" i="6"/>
  <c r="R2246" i="6"/>
  <c r="P2246" i="6" s="1"/>
  <c r="R2245" i="6"/>
  <c r="P2245" i="6" s="1"/>
  <c r="R2244" i="6"/>
  <c r="P2244" i="6" s="1"/>
  <c r="R2243" i="6"/>
  <c r="P2243" i="6" s="1"/>
  <c r="R2242" i="6"/>
  <c r="P2242" i="6" s="1"/>
  <c r="R2241" i="6"/>
  <c r="P2241" i="6" s="1"/>
  <c r="Q2240" i="6"/>
  <c r="Q2239" i="6"/>
  <c r="Q2238" i="6"/>
  <c r="Q2237" i="6"/>
  <c r="Q2236" i="6"/>
  <c r="Q2235" i="6"/>
  <c r="Q2234" i="6"/>
  <c r="Q2233" i="6"/>
  <c r="Q2232" i="6"/>
  <c r="R2013" i="6"/>
  <c r="P2013" i="6" s="1"/>
  <c r="R2014" i="6"/>
  <c r="P2014" i="6" s="1"/>
  <c r="R2015" i="6"/>
  <c r="P2015" i="6" s="1"/>
  <c r="R2016" i="6"/>
  <c r="P2016" i="6" s="1"/>
  <c r="R2017" i="6"/>
  <c r="P2017" i="6" s="1"/>
  <c r="R2018" i="6"/>
  <c r="P2018" i="6" s="1"/>
  <c r="R2019" i="6"/>
  <c r="P2019" i="6" s="1"/>
  <c r="R2020" i="6"/>
  <c r="P2020" i="6" s="1"/>
  <c r="R2021" i="6"/>
  <c r="P2021" i="6" s="1"/>
  <c r="R2022" i="6"/>
  <c r="P2022" i="6" s="1"/>
  <c r="R2023" i="6"/>
  <c r="P2023" i="6" s="1"/>
  <c r="R2024" i="6"/>
  <c r="P2024" i="6" s="1"/>
  <c r="R2025" i="6"/>
  <c r="P2025" i="6" s="1"/>
  <c r="R2026" i="6"/>
  <c r="P2026" i="6" s="1"/>
  <c r="R2027" i="6"/>
  <c r="P2027" i="6" s="1"/>
  <c r="R2028" i="6"/>
  <c r="P2028" i="6" s="1"/>
  <c r="R2029" i="6"/>
  <c r="P2029" i="6" s="1"/>
  <c r="R2030" i="6"/>
  <c r="P2030" i="6" s="1"/>
  <c r="R2031" i="6"/>
  <c r="P2031" i="6" s="1"/>
  <c r="R2032" i="6"/>
  <c r="P2032" i="6" s="1"/>
  <c r="R2033" i="6"/>
  <c r="P2033" i="6" s="1"/>
  <c r="R2034" i="6"/>
  <c r="P2034" i="6" s="1"/>
  <c r="R2035" i="6"/>
  <c r="P2035" i="6" s="1"/>
  <c r="R2036" i="6"/>
  <c r="P2036" i="6" s="1"/>
  <c r="R2037" i="6"/>
  <c r="P2037" i="6" s="1"/>
  <c r="R2038" i="6"/>
  <c r="P2038" i="6" s="1"/>
  <c r="R2039" i="6"/>
  <c r="P2039" i="6" s="1"/>
  <c r="R2040" i="6"/>
  <c r="P2040" i="6" s="1"/>
  <c r="R2041" i="6"/>
  <c r="P2041" i="6" s="1"/>
  <c r="R2042" i="6"/>
  <c r="P2042" i="6" s="1"/>
  <c r="R2043" i="6"/>
  <c r="P2043" i="6" s="1"/>
  <c r="R2044" i="6"/>
  <c r="P2044" i="6" s="1"/>
  <c r="R2045" i="6"/>
  <c r="P2045" i="6" s="1"/>
  <c r="R2046" i="6"/>
  <c r="P2046" i="6" s="1"/>
  <c r="R2047" i="6"/>
  <c r="P2047" i="6" s="1"/>
  <c r="R2048" i="6"/>
  <c r="P2048" i="6" s="1"/>
  <c r="R2049" i="6"/>
  <c r="P2049" i="6" s="1"/>
  <c r="R2050" i="6"/>
  <c r="P2050" i="6" s="1"/>
  <c r="R2051" i="6"/>
  <c r="P2051" i="6" s="1"/>
  <c r="R2052" i="6"/>
  <c r="P2052" i="6" s="1"/>
  <c r="R2053" i="6"/>
  <c r="P2053" i="6" s="1"/>
  <c r="R2054" i="6"/>
  <c r="P2054" i="6" s="1"/>
  <c r="R2055" i="6"/>
  <c r="P2055" i="6" s="1"/>
  <c r="R2056" i="6"/>
  <c r="P2056" i="6" s="1"/>
  <c r="R2057" i="6"/>
  <c r="P2057" i="6" s="1"/>
  <c r="R2058" i="6"/>
  <c r="P2058" i="6" s="1"/>
  <c r="R2059" i="6"/>
  <c r="P2059" i="6" s="1"/>
  <c r="R2060" i="6"/>
  <c r="P2060" i="6" s="1"/>
  <c r="R2061" i="6"/>
  <c r="P2061" i="6" s="1"/>
  <c r="R2062" i="6"/>
  <c r="P2062" i="6" s="1"/>
  <c r="R2063" i="6"/>
  <c r="P2063" i="6" s="1"/>
  <c r="R2064" i="6"/>
  <c r="P2064" i="6" s="1"/>
  <c r="R2065" i="6"/>
  <c r="P2065" i="6" s="1"/>
  <c r="R2066" i="6"/>
  <c r="P2066" i="6" s="1"/>
  <c r="R2067" i="6"/>
  <c r="P2067" i="6" s="1"/>
  <c r="R2068" i="6"/>
  <c r="P2068" i="6" s="1"/>
  <c r="R2069" i="6"/>
  <c r="P2069" i="6" s="1"/>
  <c r="R2070" i="6"/>
  <c r="P2070" i="6" s="1"/>
  <c r="R2071" i="6"/>
  <c r="P2071" i="6" s="1"/>
  <c r="R2072" i="6"/>
  <c r="P2072" i="6" s="1"/>
  <c r="R2073" i="6"/>
  <c r="P2073" i="6" s="1"/>
  <c r="R2074" i="6"/>
  <c r="P2074" i="6" s="1"/>
  <c r="R2075" i="6"/>
  <c r="P2075" i="6" s="1"/>
  <c r="R2076" i="6"/>
  <c r="P2076" i="6" s="1"/>
  <c r="R2077" i="6"/>
  <c r="P2077" i="6" s="1"/>
  <c r="R2078" i="6"/>
  <c r="P2078" i="6" s="1"/>
  <c r="R2079" i="6"/>
  <c r="P2079" i="6" s="1"/>
  <c r="R2080" i="6"/>
  <c r="P2080" i="6" s="1"/>
  <c r="R2081" i="6"/>
  <c r="P2081" i="6" s="1"/>
  <c r="R2082" i="6"/>
  <c r="P2082" i="6" s="1"/>
  <c r="R2083" i="6"/>
  <c r="P2083" i="6" s="1"/>
  <c r="R2084" i="6"/>
  <c r="P2084" i="6" s="1"/>
  <c r="R2085" i="6"/>
  <c r="P2085" i="6" s="1"/>
  <c r="R2086" i="6"/>
  <c r="P2086" i="6" s="1"/>
  <c r="R2087" i="6"/>
  <c r="P2087" i="6" s="1"/>
  <c r="R2088" i="6"/>
  <c r="P2088" i="6" s="1"/>
  <c r="R2089" i="6"/>
  <c r="P2089" i="6" s="1"/>
  <c r="R2090" i="6"/>
  <c r="P2090" i="6" s="1"/>
  <c r="R2091" i="6"/>
  <c r="P2091" i="6" s="1"/>
  <c r="R2092" i="6"/>
  <c r="P2092" i="6" s="1"/>
  <c r="R2093" i="6"/>
  <c r="P2093" i="6" s="1"/>
  <c r="Q2014" i="6"/>
  <c r="S2014" i="6" s="1"/>
  <c r="T2014" i="6" s="1"/>
  <c r="Q2016" i="6"/>
  <c r="Q2018" i="6"/>
  <c r="Q2020" i="6"/>
  <c r="Q2022" i="6"/>
  <c r="S2022" i="6" s="1"/>
  <c r="T2022" i="6" s="1"/>
  <c r="Q2024" i="6"/>
  <c r="Q2026" i="6"/>
  <c r="Q2028" i="6"/>
  <c r="Q2030" i="6"/>
  <c r="S2030" i="6" s="1"/>
  <c r="T2030" i="6" s="1"/>
  <c r="Q2032" i="6"/>
  <c r="Q2034" i="6"/>
  <c r="S2034" i="6" s="1"/>
  <c r="T2034" i="6" s="1"/>
  <c r="Q2036" i="6"/>
  <c r="Q2038" i="6"/>
  <c r="Q2040" i="6"/>
  <c r="Q2042" i="6"/>
  <c r="Q2044" i="6"/>
  <c r="Q2046" i="6"/>
  <c r="Q2048" i="6"/>
  <c r="Q2050" i="6"/>
  <c r="S2050" i="6" s="1"/>
  <c r="T2050" i="6" s="1"/>
  <c r="Q2052" i="6"/>
  <c r="Q2054" i="6"/>
  <c r="S2054" i="6" s="1"/>
  <c r="T2054" i="6" s="1"/>
  <c r="Q2056" i="6"/>
  <c r="Q2058" i="6"/>
  <c r="Q2060" i="6"/>
  <c r="Q2062" i="6"/>
  <c r="S2062" i="6" s="1"/>
  <c r="T2062" i="6" s="1"/>
  <c r="Q2064" i="6"/>
  <c r="Q2066" i="6"/>
  <c r="S2066" i="6" s="1"/>
  <c r="T2066" i="6" s="1"/>
  <c r="Q2068" i="6"/>
  <c r="Q2070" i="6"/>
  <c r="Q2072" i="6"/>
  <c r="Q2074" i="6"/>
  <c r="S2074" i="6" s="1"/>
  <c r="T2074" i="6" s="1"/>
  <c r="Q2076" i="6"/>
  <c r="Q2078" i="6"/>
  <c r="S2078" i="6" s="1"/>
  <c r="T2078" i="6" s="1"/>
  <c r="Q2080" i="6"/>
  <c r="Q2082" i="6"/>
  <c r="S2082" i="6" s="1"/>
  <c r="T2082" i="6" s="1"/>
  <c r="Q2084" i="6"/>
  <c r="Q2086" i="6"/>
  <c r="S2086" i="6" s="1"/>
  <c r="T2086" i="6" s="1"/>
  <c r="Q2088" i="6"/>
  <c r="Q2090" i="6"/>
  <c r="Q2092" i="6"/>
  <c r="Q2094" i="6"/>
  <c r="Q2095" i="6"/>
  <c r="Q2096" i="6"/>
  <c r="Q2097" i="6"/>
  <c r="Q2098" i="6"/>
  <c r="Q2099" i="6"/>
  <c r="Q2100" i="6"/>
  <c r="Q2101" i="6"/>
  <c r="Q2102" i="6"/>
  <c r="Q2103" i="6"/>
  <c r="Q2104" i="6"/>
  <c r="Q2105" i="6"/>
  <c r="Q2106" i="6"/>
  <c r="Q2107" i="6"/>
  <c r="Q2108" i="6"/>
  <c r="Q2109" i="6"/>
  <c r="Q2110" i="6"/>
  <c r="Q2111" i="6"/>
  <c r="Q2112" i="6"/>
  <c r="Q2113" i="6"/>
  <c r="Q2114" i="6"/>
  <c r="Q2115" i="6"/>
  <c r="Q2116" i="6"/>
  <c r="Q2117" i="6"/>
  <c r="Q2118" i="6"/>
  <c r="Q2119" i="6"/>
  <c r="Q2120" i="6"/>
  <c r="Q2121" i="6"/>
  <c r="Q2122" i="6"/>
  <c r="Q2123" i="6"/>
  <c r="Q2124" i="6"/>
  <c r="Q2125" i="6"/>
  <c r="Q2126" i="6"/>
  <c r="Q2127" i="6"/>
  <c r="Q2128" i="6"/>
  <c r="Q2129" i="6"/>
  <c r="Q2130" i="6"/>
  <c r="Q2131" i="6"/>
  <c r="Q2132" i="6"/>
  <c r="Q2133" i="6"/>
  <c r="Q2134" i="6"/>
  <c r="Q2135" i="6"/>
  <c r="Q2136" i="6"/>
  <c r="Q2137" i="6"/>
  <c r="Q2138" i="6"/>
  <c r="Q2139" i="6"/>
  <c r="Q2140" i="6"/>
  <c r="Q2141" i="6"/>
  <c r="Q2142" i="6"/>
  <c r="Q2143" i="6"/>
  <c r="Q2144" i="6"/>
  <c r="Q2145" i="6"/>
  <c r="Q2146" i="6"/>
  <c r="Q2147" i="6"/>
  <c r="Q2148" i="6"/>
  <c r="Q2149" i="6"/>
  <c r="Q2150" i="6"/>
  <c r="Q2151" i="6"/>
  <c r="Q2152" i="6"/>
  <c r="Q2153" i="6"/>
  <c r="Q2154" i="6"/>
  <c r="Q2155" i="6"/>
  <c r="Q2156" i="6"/>
  <c r="Q2157" i="6"/>
  <c r="Q2158" i="6"/>
  <c r="Q2159" i="6"/>
  <c r="Q2160" i="6"/>
  <c r="Q2161" i="6"/>
  <c r="Q2162" i="6"/>
  <c r="Q2163" i="6"/>
  <c r="Q2164" i="6"/>
  <c r="Q2165" i="6"/>
  <c r="Q2166" i="6"/>
  <c r="Q2167" i="6"/>
  <c r="Q2168" i="6"/>
  <c r="Q2169" i="6"/>
  <c r="Q2170" i="6"/>
  <c r="Q2171" i="6"/>
  <c r="Q2172" i="6"/>
  <c r="Q2173" i="6"/>
  <c r="Q2174" i="6"/>
  <c r="Q2175" i="6"/>
  <c r="Q2176" i="6"/>
  <c r="Q2177" i="6"/>
  <c r="Q2178" i="6"/>
  <c r="Q2179" i="6"/>
  <c r="Q2180" i="6"/>
  <c r="Q2181" i="6"/>
  <c r="Q2182" i="6"/>
  <c r="Q2183" i="6"/>
  <c r="Q2184" i="6"/>
  <c r="Q2185" i="6"/>
  <c r="Q2186" i="6"/>
  <c r="Q2187" i="6"/>
  <c r="Q2188" i="6"/>
  <c r="Q2189" i="6"/>
  <c r="Q2190" i="6"/>
  <c r="Q2191" i="6"/>
  <c r="Q2192" i="6"/>
  <c r="Q2193" i="6"/>
  <c r="Q2194" i="6"/>
  <c r="Q2195" i="6"/>
  <c r="Q2196" i="6"/>
  <c r="Q2197" i="6"/>
  <c r="Q2198" i="6"/>
  <c r="Q2199" i="6"/>
  <c r="Q2200" i="6"/>
  <c r="Q2201" i="6"/>
  <c r="Q2202" i="6"/>
  <c r="Q2203" i="6"/>
  <c r="Q2204" i="6"/>
  <c r="Q2205" i="6"/>
  <c r="Q2206" i="6"/>
  <c r="Q2207" i="6"/>
  <c r="Q2208" i="6"/>
  <c r="Q2209" i="6"/>
  <c r="Q2210" i="6"/>
  <c r="Q2211" i="6"/>
  <c r="Q2212" i="6"/>
  <c r="Q2213" i="6"/>
  <c r="Q2214" i="6"/>
  <c r="Q2215" i="6"/>
  <c r="Q2216" i="6"/>
  <c r="Q2217" i="6"/>
  <c r="Q2218" i="6"/>
  <c r="Q2219" i="6"/>
  <c r="Q2220" i="6"/>
  <c r="Q2221" i="6"/>
  <c r="Q2015" i="6"/>
  <c r="S2015" i="6" s="1"/>
  <c r="T2015" i="6" s="1"/>
  <c r="Q2019" i="6"/>
  <c r="Q2023" i="6"/>
  <c r="Q2027" i="6"/>
  <c r="Q2031" i="6"/>
  <c r="S2031" i="6" s="1"/>
  <c r="T2031" i="6" s="1"/>
  <c r="Q2035" i="6"/>
  <c r="Q2039" i="6"/>
  <c r="S2039" i="6" s="1"/>
  <c r="T2039" i="6" s="1"/>
  <c r="Q2043" i="6"/>
  <c r="Q2047" i="6"/>
  <c r="S2047" i="6" s="1"/>
  <c r="T2047" i="6" s="1"/>
  <c r="Q2051" i="6"/>
  <c r="Q2055" i="6"/>
  <c r="Q2059" i="6"/>
  <c r="Q2063" i="6"/>
  <c r="Q2067" i="6"/>
  <c r="Q2071" i="6"/>
  <c r="Q2075" i="6"/>
  <c r="Q2079" i="6"/>
  <c r="Q2083" i="6"/>
  <c r="Q2087" i="6"/>
  <c r="Q2091" i="6"/>
  <c r="R2094" i="6"/>
  <c r="P2094" i="6" s="1"/>
  <c r="R2096" i="6"/>
  <c r="P2096" i="6" s="1"/>
  <c r="R2098" i="6"/>
  <c r="P2098" i="6" s="1"/>
  <c r="R2100" i="6"/>
  <c r="P2100" i="6" s="1"/>
  <c r="R2102" i="6"/>
  <c r="P2102" i="6" s="1"/>
  <c r="R2104" i="6"/>
  <c r="P2104" i="6" s="1"/>
  <c r="R2106" i="6"/>
  <c r="P2106" i="6" s="1"/>
  <c r="R2108" i="6"/>
  <c r="P2108" i="6" s="1"/>
  <c r="R2110" i="6"/>
  <c r="P2110" i="6" s="1"/>
  <c r="R2112" i="6"/>
  <c r="P2112" i="6" s="1"/>
  <c r="R2114" i="6"/>
  <c r="P2114" i="6" s="1"/>
  <c r="R2116" i="6"/>
  <c r="P2116" i="6" s="1"/>
  <c r="R2118" i="6"/>
  <c r="P2118" i="6" s="1"/>
  <c r="R2120" i="6"/>
  <c r="P2120" i="6" s="1"/>
  <c r="R2122" i="6"/>
  <c r="P2122" i="6" s="1"/>
  <c r="R2124" i="6"/>
  <c r="P2124" i="6" s="1"/>
  <c r="R2126" i="6"/>
  <c r="P2126" i="6" s="1"/>
  <c r="R2128" i="6"/>
  <c r="P2128" i="6" s="1"/>
  <c r="R2130" i="6"/>
  <c r="P2130" i="6" s="1"/>
  <c r="R2132" i="6"/>
  <c r="P2132" i="6" s="1"/>
  <c r="R2134" i="6"/>
  <c r="P2134" i="6" s="1"/>
  <c r="R2136" i="6"/>
  <c r="P2136" i="6" s="1"/>
  <c r="R2138" i="6"/>
  <c r="P2138" i="6" s="1"/>
  <c r="R2140" i="6"/>
  <c r="P2140" i="6" s="1"/>
  <c r="R2142" i="6"/>
  <c r="P2142" i="6" s="1"/>
  <c r="R2144" i="6"/>
  <c r="P2144" i="6" s="1"/>
  <c r="R2146" i="6"/>
  <c r="P2146" i="6" s="1"/>
  <c r="R2148" i="6"/>
  <c r="P2148" i="6" s="1"/>
  <c r="R2150" i="6"/>
  <c r="P2150" i="6" s="1"/>
  <c r="R2152" i="6"/>
  <c r="P2152" i="6" s="1"/>
  <c r="R2154" i="6"/>
  <c r="P2154" i="6" s="1"/>
  <c r="R2156" i="6"/>
  <c r="P2156" i="6" s="1"/>
  <c r="R2158" i="6"/>
  <c r="P2158" i="6" s="1"/>
  <c r="R2160" i="6"/>
  <c r="P2160" i="6" s="1"/>
  <c r="R2162" i="6"/>
  <c r="P2162" i="6" s="1"/>
  <c r="R2164" i="6"/>
  <c r="P2164" i="6" s="1"/>
  <c r="R2166" i="6"/>
  <c r="P2166" i="6" s="1"/>
  <c r="R2168" i="6"/>
  <c r="P2168" i="6" s="1"/>
  <c r="R2170" i="6"/>
  <c r="P2170" i="6" s="1"/>
  <c r="R2172" i="6"/>
  <c r="P2172" i="6" s="1"/>
  <c r="R2174" i="6"/>
  <c r="P2174" i="6" s="1"/>
  <c r="R2176" i="6"/>
  <c r="P2176" i="6" s="1"/>
  <c r="R2178" i="6"/>
  <c r="P2178" i="6" s="1"/>
  <c r="R2180" i="6"/>
  <c r="P2180" i="6" s="1"/>
  <c r="R2182" i="6"/>
  <c r="P2182" i="6" s="1"/>
  <c r="R2184" i="6"/>
  <c r="P2184" i="6" s="1"/>
  <c r="R2186" i="6"/>
  <c r="P2186" i="6" s="1"/>
  <c r="R2188" i="6"/>
  <c r="P2188" i="6" s="1"/>
  <c r="R2190" i="6"/>
  <c r="P2190" i="6" s="1"/>
  <c r="R2192" i="6"/>
  <c r="P2192" i="6" s="1"/>
  <c r="R2194" i="6"/>
  <c r="P2194" i="6" s="1"/>
  <c r="R2196" i="6"/>
  <c r="P2196" i="6" s="1"/>
  <c r="R2198" i="6"/>
  <c r="P2198" i="6" s="1"/>
  <c r="R2200" i="6"/>
  <c r="P2200" i="6" s="1"/>
  <c r="R2202" i="6"/>
  <c r="P2202" i="6" s="1"/>
  <c r="R2204" i="6"/>
  <c r="P2204" i="6" s="1"/>
  <c r="R2206" i="6"/>
  <c r="P2206" i="6" s="1"/>
  <c r="R2208" i="6"/>
  <c r="P2208" i="6" s="1"/>
  <c r="R2210" i="6"/>
  <c r="P2210" i="6" s="1"/>
  <c r="R2212" i="6"/>
  <c r="P2212" i="6" s="1"/>
  <c r="R2214" i="6"/>
  <c r="P2214" i="6" s="1"/>
  <c r="R2216" i="6"/>
  <c r="P2216" i="6" s="1"/>
  <c r="R2218" i="6"/>
  <c r="P2218" i="6" s="1"/>
  <c r="R2220" i="6"/>
  <c r="P2220" i="6" s="1"/>
  <c r="Q2222" i="6"/>
  <c r="Q2223" i="6"/>
  <c r="Q2224" i="6"/>
  <c r="Q2225" i="6"/>
  <c r="Q2226" i="6"/>
  <c r="Q2227" i="6"/>
  <c r="Q2228" i="6"/>
  <c r="Q2229" i="6"/>
  <c r="Q2230" i="6"/>
  <c r="Q2231" i="6"/>
  <c r="Q2013" i="6"/>
  <c r="Q2017" i="6"/>
  <c r="Q2021" i="6"/>
  <c r="S2021" i="6" s="1"/>
  <c r="T2021" i="6" s="1"/>
  <c r="Q2025" i="6"/>
  <c r="Q2029" i="6"/>
  <c r="S2029" i="6" s="1"/>
  <c r="T2029" i="6" s="1"/>
  <c r="Q2033" i="6"/>
  <c r="Q2037" i="6"/>
  <c r="S2037" i="6" s="1"/>
  <c r="T2037" i="6" s="1"/>
  <c r="Q2041" i="6"/>
  <c r="Q2045" i="6"/>
  <c r="Q2049" i="6"/>
  <c r="Q2053" i="6"/>
  <c r="S2053" i="6" s="1"/>
  <c r="T2053" i="6" s="1"/>
  <c r="Q2057" i="6"/>
  <c r="Q2061" i="6"/>
  <c r="S2061" i="6" s="1"/>
  <c r="T2061" i="6" s="1"/>
  <c r="Q2065" i="6"/>
  <c r="Q2069" i="6"/>
  <c r="S2069" i="6" s="1"/>
  <c r="T2069" i="6" s="1"/>
  <c r="Q2073" i="6"/>
  <c r="Q2077" i="6"/>
  <c r="S2077" i="6" s="1"/>
  <c r="T2077" i="6" s="1"/>
  <c r="Q2081" i="6"/>
  <c r="Q2085" i="6"/>
  <c r="S2085" i="6" s="1"/>
  <c r="T2085" i="6" s="1"/>
  <c r="Q2089" i="6"/>
  <c r="Q2093" i="6"/>
  <c r="S2093" i="6" s="1"/>
  <c r="T2093" i="6" s="1"/>
  <c r="R2095" i="6"/>
  <c r="P2095" i="6" s="1"/>
  <c r="R2097" i="6"/>
  <c r="P2097" i="6" s="1"/>
  <c r="S2097" i="6" s="1"/>
  <c r="T2097" i="6" s="1"/>
  <c r="R2099" i="6"/>
  <c r="P2099" i="6" s="1"/>
  <c r="R2101" i="6"/>
  <c r="P2101" i="6" s="1"/>
  <c r="S2101" i="6" s="1"/>
  <c r="T2101" i="6" s="1"/>
  <c r="R2103" i="6"/>
  <c r="P2103" i="6" s="1"/>
  <c r="R2105" i="6"/>
  <c r="P2105" i="6" s="1"/>
  <c r="S2105" i="6" s="1"/>
  <c r="T2105" i="6" s="1"/>
  <c r="R2107" i="6"/>
  <c r="P2107" i="6" s="1"/>
  <c r="R2109" i="6"/>
  <c r="P2109" i="6" s="1"/>
  <c r="R2111" i="6"/>
  <c r="P2111" i="6" s="1"/>
  <c r="R2113" i="6"/>
  <c r="P2113" i="6" s="1"/>
  <c r="S2113" i="6" s="1"/>
  <c r="T2113" i="6" s="1"/>
  <c r="R2115" i="6"/>
  <c r="P2115" i="6" s="1"/>
  <c r="R2117" i="6"/>
  <c r="P2117" i="6" s="1"/>
  <c r="S2117" i="6" s="1"/>
  <c r="T2117" i="6" s="1"/>
  <c r="R2119" i="6"/>
  <c r="P2119" i="6" s="1"/>
  <c r="R2121" i="6"/>
  <c r="P2121" i="6" s="1"/>
  <c r="S2121" i="6" s="1"/>
  <c r="T2121" i="6" s="1"/>
  <c r="R2123" i="6"/>
  <c r="P2123" i="6" s="1"/>
  <c r="S2123" i="6" s="1"/>
  <c r="T2123" i="6" s="1"/>
  <c r="R2125" i="6"/>
  <c r="P2125" i="6" s="1"/>
  <c r="S2125" i="6" s="1"/>
  <c r="T2125" i="6" s="1"/>
  <c r="R2127" i="6"/>
  <c r="P2127" i="6" s="1"/>
  <c r="S2127" i="6" s="1"/>
  <c r="T2127" i="6" s="1"/>
  <c r="R2129" i="6"/>
  <c r="P2129" i="6" s="1"/>
  <c r="S2129" i="6" s="1"/>
  <c r="T2129" i="6" s="1"/>
  <c r="R2131" i="6"/>
  <c r="P2131" i="6" s="1"/>
  <c r="R2133" i="6"/>
  <c r="P2133" i="6" s="1"/>
  <c r="S2133" i="6" s="1"/>
  <c r="T2133" i="6" s="1"/>
  <c r="R2135" i="6"/>
  <c r="P2135" i="6" s="1"/>
  <c r="R2137" i="6"/>
  <c r="P2137" i="6" s="1"/>
  <c r="S2137" i="6" s="1"/>
  <c r="T2137" i="6" s="1"/>
  <c r="R2139" i="6"/>
  <c r="P2139" i="6" s="1"/>
  <c r="R2141" i="6"/>
  <c r="P2141" i="6" s="1"/>
  <c r="S2141" i="6" s="1"/>
  <c r="T2141" i="6" s="1"/>
  <c r="R2143" i="6"/>
  <c r="P2143" i="6" s="1"/>
  <c r="S2143" i="6" s="1"/>
  <c r="T2143" i="6" s="1"/>
  <c r="R2145" i="6"/>
  <c r="P2145" i="6" s="1"/>
  <c r="R2147" i="6"/>
  <c r="P2147" i="6" s="1"/>
  <c r="S2147" i="6" s="1"/>
  <c r="T2147" i="6" s="1"/>
  <c r="R2149" i="6"/>
  <c r="P2149" i="6" s="1"/>
  <c r="R2151" i="6"/>
  <c r="P2151" i="6" s="1"/>
  <c r="R2153" i="6"/>
  <c r="P2153" i="6" s="1"/>
  <c r="S2153" i="6" s="1"/>
  <c r="T2153" i="6" s="1"/>
  <c r="R2155" i="6"/>
  <c r="P2155" i="6" s="1"/>
  <c r="R2157" i="6"/>
  <c r="P2157" i="6" s="1"/>
  <c r="S2157" i="6" s="1"/>
  <c r="T2157" i="6" s="1"/>
  <c r="R2159" i="6"/>
  <c r="P2159" i="6" s="1"/>
  <c r="S2159" i="6" s="1"/>
  <c r="T2159" i="6" s="1"/>
  <c r="R2161" i="6"/>
  <c r="P2161" i="6" s="1"/>
  <c r="S2161" i="6" s="1"/>
  <c r="T2161" i="6" s="1"/>
  <c r="R2163" i="6"/>
  <c r="P2163" i="6" s="1"/>
  <c r="R2165" i="6"/>
  <c r="P2165" i="6" s="1"/>
  <c r="S2165" i="6" s="1"/>
  <c r="T2165" i="6" s="1"/>
  <c r="R2167" i="6"/>
  <c r="P2167" i="6" s="1"/>
  <c r="R2169" i="6"/>
  <c r="P2169" i="6" s="1"/>
  <c r="S2169" i="6" s="1"/>
  <c r="T2169" i="6" s="1"/>
  <c r="R2171" i="6"/>
  <c r="P2171" i="6" s="1"/>
  <c r="S2171" i="6" s="1"/>
  <c r="T2171" i="6" s="1"/>
  <c r="R2173" i="6"/>
  <c r="P2173" i="6" s="1"/>
  <c r="S2173" i="6" s="1"/>
  <c r="T2173" i="6" s="1"/>
  <c r="R2175" i="6"/>
  <c r="P2175" i="6" s="1"/>
  <c r="S2175" i="6" s="1"/>
  <c r="T2175" i="6" s="1"/>
  <c r="R2177" i="6"/>
  <c r="P2177" i="6" s="1"/>
  <c r="R2179" i="6"/>
  <c r="P2179" i="6" s="1"/>
  <c r="R2181" i="6"/>
  <c r="P2181" i="6" s="1"/>
  <c r="R2183" i="6"/>
  <c r="P2183" i="6" s="1"/>
  <c r="R2185" i="6"/>
  <c r="P2185" i="6" s="1"/>
  <c r="R2187" i="6"/>
  <c r="P2187" i="6" s="1"/>
  <c r="R2189" i="6"/>
  <c r="P2189" i="6" s="1"/>
  <c r="R2191" i="6"/>
  <c r="P2191" i="6" s="1"/>
  <c r="S2191" i="6" s="1"/>
  <c r="T2191" i="6" s="1"/>
  <c r="R2193" i="6"/>
  <c r="P2193" i="6" s="1"/>
  <c r="S2193" i="6" s="1"/>
  <c r="T2193" i="6" s="1"/>
  <c r="R2195" i="6"/>
  <c r="P2195" i="6" s="1"/>
  <c r="R2197" i="6"/>
  <c r="P2197" i="6" s="1"/>
  <c r="S2197" i="6" s="1"/>
  <c r="T2197" i="6" s="1"/>
  <c r="R2199" i="6"/>
  <c r="P2199" i="6" s="1"/>
  <c r="R2201" i="6"/>
  <c r="P2201" i="6" s="1"/>
  <c r="R2203" i="6"/>
  <c r="P2203" i="6" s="1"/>
  <c r="R2205" i="6"/>
  <c r="P2205" i="6" s="1"/>
  <c r="R2207" i="6"/>
  <c r="P2207" i="6" s="1"/>
  <c r="R2209" i="6"/>
  <c r="P2209" i="6" s="1"/>
  <c r="R2211" i="6"/>
  <c r="P2211" i="6" s="1"/>
  <c r="R2213" i="6"/>
  <c r="P2213" i="6" s="1"/>
  <c r="R2215" i="6"/>
  <c r="P2215" i="6" s="1"/>
  <c r="R2217" i="6"/>
  <c r="P2217" i="6" s="1"/>
  <c r="R2219" i="6"/>
  <c r="P2219" i="6" s="1"/>
  <c r="S2219" i="6" s="1"/>
  <c r="T2219" i="6" s="1"/>
  <c r="R2221" i="6"/>
  <c r="P2221" i="6" s="1"/>
  <c r="R2222" i="6"/>
  <c r="P2222" i="6" s="1"/>
  <c r="R2223" i="6"/>
  <c r="P2223" i="6" s="1"/>
  <c r="R2224" i="6"/>
  <c r="P2224" i="6" s="1"/>
  <c r="R2225" i="6"/>
  <c r="P2225" i="6" s="1"/>
  <c r="R2226" i="6"/>
  <c r="P2226" i="6" s="1"/>
  <c r="R2227" i="6"/>
  <c r="P2227" i="6" s="1"/>
  <c r="R2228" i="6"/>
  <c r="P2228" i="6" s="1"/>
  <c r="R2229" i="6"/>
  <c r="P2229" i="6" s="1"/>
  <c r="R2230" i="6"/>
  <c r="P2230" i="6" s="1"/>
  <c r="R2231" i="6"/>
  <c r="P2231" i="6" s="1"/>
  <c r="M154" i="3"/>
  <c r="M156" i="3"/>
  <c r="M174" i="3"/>
  <c r="M176" i="3"/>
  <c r="M190" i="3"/>
  <c r="M192" i="3"/>
  <c r="M206" i="3"/>
  <c r="M208" i="3"/>
  <c r="M210" i="3"/>
  <c r="M212" i="3"/>
  <c r="M239" i="3"/>
  <c r="M241" i="3"/>
  <c r="M262" i="3"/>
  <c r="M264" i="3"/>
  <c r="M278" i="3"/>
  <c r="M280" i="3"/>
  <c r="M302" i="3"/>
  <c r="M304" i="3"/>
  <c r="M334" i="3"/>
  <c r="M336" i="3"/>
  <c r="M350" i="3"/>
  <c r="M352" i="3"/>
  <c r="M359" i="3"/>
  <c r="M375" i="3"/>
  <c r="M377" i="3"/>
  <c r="M379" i="3"/>
  <c r="M381" i="3"/>
  <c r="M383" i="3"/>
  <c r="M403" i="3"/>
  <c r="M14" i="3"/>
  <c r="M16" i="3"/>
  <c r="M30" i="3"/>
  <c r="M32" i="3"/>
  <c r="M46" i="3"/>
  <c r="M48" i="3"/>
  <c r="M55" i="3"/>
  <c r="M69" i="3"/>
  <c r="M71" i="3"/>
  <c r="M87" i="3"/>
  <c r="M103" i="3"/>
  <c r="M119" i="3"/>
  <c r="M142" i="3"/>
  <c r="M144" i="3"/>
  <c r="A140" i="2"/>
  <c r="S724" i="6"/>
  <c r="T724" i="6" s="1"/>
  <c r="S1591" i="6"/>
  <c r="T1591" i="6" s="1"/>
  <c r="S1421" i="6"/>
  <c r="T1421" i="6" s="1"/>
  <c r="S560" i="6"/>
  <c r="T560" i="6" s="1"/>
  <c r="S1667" i="6"/>
  <c r="T1667" i="6" s="1"/>
  <c r="S1489" i="6"/>
  <c r="T1489" i="6" s="1"/>
  <c r="S1311" i="6"/>
  <c r="T1311" i="6" s="1"/>
  <c r="S1517" i="6"/>
  <c r="T1517" i="6" s="1"/>
  <c r="S1274" i="6"/>
  <c r="T1274" i="6" s="1"/>
  <c r="S556" i="6"/>
  <c r="T556" i="6" s="1"/>
  <c r="S1851" i="6"/>
  <c r="T1851" i="6" s="1"/>
  <c r="S1807" i="6"/>
  <c r="T1807" i="6" s="1"/>
  <c r="S1655" i="6"/>
  <c r="T1655" i="6" s="1"/>
  <c r="S1638" i="6"/>
  <c r="T1638" i="6" s="1"/>
  <c r="S990" i="6"/>
  <c r="T990" i="6" s="1"/>
  <c r="S1795" i="6"/>
  <c r="T1795" i="6" s="1"/>
  <c r="S1736" i="6"/>
  <c r="T1736" i="6" s="1"/>
  <c r="S291" i="6"/>
  <c r="T291" i="6" s="1"/>
  <c r="S2240" i="6"/>
  <c r="T2240" i="6" s="1"/>
  <c r="S1319" i="6"/>
  <c r="T1319" i="6" s="1"/>
  <c r="S2232" i="6"/>
  <c r="T2232" i="6" s="1"/>
  <c r="S1192" i="6"/>
  <c r="T1192" i="6" s="1"/>
  <c r="S2234" i="6"/>
  <c r="T2234" i="6" s="1"/>
  <c r="S405" i="6"/>
  <c r="T405" i="6" s="1"/>
  <c r="S2243" i="6"/>
  <c r="T2243" i="6" s="1"/>
  <c r="S251" i="6"/>
  <c r="T251" i="6" s="1"/>
  <c r="S2239" i="6"/>
  <c r="T2239" i="6" s="1"/>
  <c r="S99" i="6"/>
  <c r="T99" i="6" s="1"/>
  <c r="S2241" i="6"/>
  <c r="T2241" i="6" s="1"/>
  <c r="S502" i="6"/>
  <c r="T502" i="6" s="1"/>
  <c r="S1075" i="6"/>
  <c r="T1075" i="6" s="1"/>
  <c r="S1258" i="6"/>
  <c r="T1258" i="6" s="1"/>
  <c r="S1232" i="6"/>
  <c r="T1232" i="6" s="1"/>
  <c r="S1893" i="6"/>
  <c r="T1893" i="6" s="1"/>
  <c r="S1637" i="6"/>
  <c r="T1637" i="6" s="1"/>
  <c r="S1381" i="6"/>
  <c r="T1381" i="6" s="1"/>
  <c r="S1463" i="6"/>
  <c r="T1463" i="6" s="1"/>
  <c r="S1003" i="6"/>
  <c r="T1003" i="6" s="1"/>
  <c r="S2237" i="6"/>
  <c r="T2237" i="6" s="1"/>
  <c r="S1611" i="6"/>
  <c r="T1611" i="6" s="1"/>
  <c r="S1372" i="6"/>
  <c r="T1372" i="6" s="1"/>
  <c r="S1367" i="6"/>
  <c r="T1367" i="6" s="1"/>
  <c r="S788" i="6"/>
  <c r="T788" i="6" s="1"/>
  <c r="S61" i="6"/>
  <c r="T61" i="6" s="1"/>
  <c r="S292" i="6"/>
  <c r="T292" i="6" s="1"/>
  <c r="S1131" i="6"/>
  <c r="T1131" i="6" s="1"/>
  <c r="S141" i="6"/>
  <c r="T141" i="6" s="1"/>
  <c r="S1534" i="6"/>
  <c r="T1534" i="6" s="1"/>
  <c r="S1743" i="6"/>
  <c r="T1743" i="6" s="1"/>
  <c r="S365" i="6"/>
  <c r="T365" i="6" s="1"/>
  <c r="S1146" i="6"/>
  <c r="T1146" i="6" s="1"/>
  <c r="S45" i="6"/>
  <c r="T45" i="6" s="1"/>
  <c r="S430" i="6"/>
  <c r="T430" i="6" s="1"/>
  <c r="S1834" i="6"/>
  <c r="T1834" i="6" s="1"/>
  <c r="S1373" i="6"/>
  <c r="T1373" i="6" s="1"/>
  <c r="S145" i="6"/>
  <c r="T145" i="6" s="1"/>
  <c r="S979" i="6"/>
  <c r="T979" i="6" s="1"/>
  <c r="S1029" i="6"/>
  <c r="T1029" i="6" s="1"/>
  <c r="S883" i="6"/>
  <c r="T883" i="6" s="1"/>
  <c r="S203" i="6"/>
  <c r="T203" i="6" s="1"/>
  <c r="S1442" i="6"/>
  <c r="T1442" i="6" s="1"/>
  <c r="S253" i="6"/>
  <c r="T253" i="6" s="1"/>
  <c r="S91" i="6"/>
  <c r="T91" i="6" s="1"/>
  <c r="S1458" i="6"/>
  <c r="T1458" i="6" s="1"/>
  <c r="S1705" i="6"/>
  <c r="T1705" i="6" s="1"/>
  <c r="S1456" i="6"/>
  <c r="T1456" i="6" s="1"/>
  <c r="S1837" i="6"/>
  <c r="T1837" i="6" s="1"/>
  <c r="S1632" i="6"/>
  <c r="T1632" i="6" s="1"/>
  <c r="S1353" i="6"/>
  <c r="T1353" i="6" s="1"/>
  <c r="S1417" i="6"/>
  <c r="T1417" i="6" s="1"/>
  <c r="S1379" i="6"/>
  <c r="T1379" i="6" s="1"/>
  <c r="S1650" i="6"/>
  <c r="T1650" i="6" s="1"/>
  <c r="S1882" i="6"/>
  <c r="T1882" i="6" s="1"/>
  <c r="S1527" i="6"/>
  <c r="T1527" i="6" s="1"/>
  <c r="S1533" i="6"/>
  <c r="T1533" i="6" s="1"/>
  <c r="S1698" i="6"/>
  <c r="T1698" i="6" s="1"/>
  <c r="S1376" i="6"/>
  <c r="T1376" i="6" s="1"/>
  <c r="S1702" i="6"/>
  <c r="T1702" i="6" s="1"/>
  <c r="S1462" i="6"/>
  <c r="T1462" i="6" s="1"/>
  <c r="S540" i="6"/>
  <c r="T540" i="6" s="1"/>
  <c r="S1115" i="6"/>
  <c r="T1115" i="6" s="1"/>
  <c r="S381" i="6"/>
  <c r="T381" i="6" s="1"/>
  <c r="S953" i="6"/>
  <c r="T953" i="6" s="1"/>
  <c r="S916" i="6"/>
  <c r="T916" i="6" s="1"/>
  <c r="S1669" i="6"/>
  <c r="T1669" i="6" s="1"/>
  <c r="S1315" i="6"/>
  <c r="T1315" i="6" s="1"/>
  <c r="S1555" i="6"/>
  <c r="T1555" i="6" s="1"/>
  <c r="S1644" i="6"/>
  <c r="T1644" i="6" s="1"/>
  <c r="S307" i="6"/>
  <c r="T307" i="6" s="1"/>
  <c r="S1687" i="6"/>
  <c r="T1687" i="6" s="1"/>
  <c r="S1567" i="6"/>
  <c r="T1567" i="6" s="1"/>
  <c r="S195" i="6"/>
  <c r="T195" i="6" s="1"/>
  <c r="S331" i="6"/>
  <c r="T331" i="6" s="1"/>
  <c r="S1447" i="6"/>
  <c r="T1447" i="6" s="1"/>
  <c r="S229" i="6"/>
  <c r="T229" i="6" s="1"/>
  <c r="S1497" i="6"/>
  <c r="T1497" i="6" s="1"/>
  <c r="S1898" i="6"/>
  <c r="T1898" i="6" s="1"/>
  <c r="S779" i="6"/>
  <c r="T779" i="6" s="1"/>
  <c r="S1221" i="6"/>
  <c r="T1221" i="6" s="1"/>
  <c r="S1792" i="6"/>
  <c r="T1792" i="6" s="1"/>
  <c r="S1808" i="6"/>
  <c r="T1808" i="6" s="1"/>
  <c r="S339" i="6"/>
  <c r="T339" i="6" s="1"/>
  <c r="S179" i="6"/>
  <c r="T179" i="6" s="1"/>
  <c r="S1208" i="6"/>
  <c r="T1208" i="6" s="1"/>
  <c r="S994" i="6"/>
  <c r="T994" i="6" s="1"/>
  <c r="S336" i="6"/>
  <c r="T336" i="6" s="1"/>
  <c r="S271" i="6"/>
  <c r="T271" i="6" s="1"/>
  <c r="S143" i="6"/>
  <c r="T143" i="6" s="1"/>
  <c r="S494" i="6"/>
  <c r="T494" i="6" s="1"/>
  <c r="S767" i="6"/>
  <c r="T767" i="6" s="1"/>
  <c r="S831" i="6"/>
  <c r="T831" i="6" s="1"/>
  <c r="S999" i="6"/>
  <c r="T999" i="6" s="1"/>
  <c r="S1047" i="6"/>
  <c r="T1047" i="6" s="1"/>
  <c r="S624" i="6"/>
  <c r="T624" i="6" s="1"/>
  <c r="S640" i="6"/>
  <c r="T640" i="6" s="1"/>
  <c r="S669" i="6"/>
  <c r="T669" i="6" s="1"/>
  <c r="S518" i="6"/>
  <c r="T518" i="6" s="1"/>
  <c r="S550" i="6"/>
  <c r="T550" i="6" s="1"/>
  <c r="S1790" i="6"/>
  <c r="T1790" i="6" s="1"/>
  <c r="S1195" i="6"/>
  <c r="T1195" i="6" s="1"/>
  <c r="S1539" i="6"/>
  <c r="T1539" i="6" s="1"/>
  <c r="S1209" i="6"/>
  <c r="T1209" i="6" s="1"/>
  <c r="S146" i="6"/>
  <c r="T146" i="6" s="1"/>
  <c r="S546" i="6"/>
  <c r="T546" i="6" s="1"/>
  <c r="S455" i="6"/>
  <c r="T455" i="6" s="1"/>
  <c r="S4" i="6"/>
  <c r="T4" i="6" s="1"/>
  <c r="S620" i="6"/>
  <c r="T620" i="6" s="1"/>
  <c r="S987" i="6"/>
  <c r="T987" i="6" s="1"/>
  <c r="S705" i="6"/>
  <c r="T705" i="6" s="1"/>
  <c r="S810" i="6"/>
  <c r="T810" i="6" s="1"/>
  <c r="S818" i="6"/>
  <c r="T818" i="6" s="1"/>
  <c r="S850" i="6"/>
  <c r="T850" i="6" s="1"/>
  <c r="S667" i="6"/>
  <c r="T667" i="6" s="1"/>
  <c r="S795" i="6"/>
  <c r="T795" i="6" s="1"/>
  <c r="S931" i="6"/>
  <c r="T931" i="6" s="1"/>
  <c r="S1191" i="6"/>
  <c r="T1191" i="6" s="1"/>
  <c r="S1199" i="6"/>
  <c r="T1199" i="6" s="1"/>
  <c r="S1255" i="6"/>
  <c r="T1255" i="6" s="1"/>
  <c r="S1124" i="6"/>
  <c r="T1124" i="6" s="1"/>
  <c r="S1288" i="6"/>
  <c r="T1288" i="6" s="1"/>
  <c r="S1285" i="6"/>
  <c r="T1285" i="6" s="1"/>
  <c r="S1306" i="6"/>
  <c r="T1306" i="6" s="1"/>
  <c r="S1445" i="6"/>
  <c r="T1445" i="6" s="1"/>
  <c r="S1466" i="6"/>
  <c r="T1466" i="6" s="1"/>
  <c r="S1498" i="6"/>
  <c r="T1498" i="6" s="1"/>
  <c r="S1621" i="6"/>
  <c r="T1621" i="6" s="1"/>
  <c r="S1423" i="6"/>
  <c r="T1423" i="6" s="1"/>
  <c r="S1464" i="6"/>
  <c r="T1464" i="6" s="1"/>
  <c r="S1794" i="6"/>
  <c r="T1794" i="6" s="1"/>
  <c r="S3" i="6"/>
  <c r="T3" i="6" s="1"/>
  <c r="S1081" i="6"/>
  <c r="T1081" i="6" s="1"/>
  <c r="S1122" i="6"/>
  <c r="T1122" i="6" s="1"/>
  <c r="S1051" i="6"/>
  <c r="T1051" i="6" s="1"/>
  <c r="S1043" i="6"/>
  <c r="T1043" i="6" s="1"/>
  <c r="S227" i="6"/>
  <c r="T227" i="6" s="1"/>
  <c r="S572" i="6"/>
  <c r="T572" i="6" s="1"/>
  <c r="S1282" i="6"/>
  <c r="T1282" i="6" s="1"/>
  <c r="S29" i="6"/>
  <c r="T29" i="6" s="1"/>
  <c r="S1610" i="6"/>
  <c r="T1610" i="6" s="1"/>
  <c r="S1049" i="6"/>
  <c r="T1049" i="6" s="1"/>
  <c r="S205" i="6"/>
  <c r="T205" i="6" s="1"/>
  <c r="S1854" i="6"/>
  <c r="T1854" i="6" s="1"/>
  <c r="S964" i="6"/>
  <c r="T964" i="6" s="1"/>
  <c r="S1041" i="6"/>
  <c r="T1041" i="6" s="1"/>
  <c r="S1832" i="6"/>
  <c r="T1832" i="6" s="1"/>
  <c r="S1867" i="6"/>
  <c r="T1867" i="6" s="1"/>
  <c r="S25" i="6"/>
  <c r="T25" i="6" s="1"/>
  <c r="S192" i="6"/>
  <c r="T192" i="6" s="1"/>
  <c r="S8" i="6"/>
  <c r="T8" i="6" s="1"/>
  <c r="S959" i="6"/>
  <c r="T959" i="6" s="1"/>
  <c r="S472" i="6"/>
  <c r="T472" i="6" s="1"/>
  <c r="S592" i="6"/>
  <c r="T592" i="6" s="1"/>
  <c r="S445" i="6"/>
  <c r="T445" i="6" s="1"/>
  <c r="S789" i="6"/>
  <c r="T789" i="6" s="1"/>
  <c r="S1302" i="6"/>
  <c r="T1302" i="6" s="1"/>
  <c r="S1251" i="6"/>
  <c r="T1251" i="6" s="1"/>
  <c r="S1337" i="6"/>
  <c r="T1337" i="6" s="1"/>
  <c r="S58" i="6"/>
  <c r="T58" i="6" s="1"/>
  <c r="S228" i="6"/>
  <c r="T228" i="6" s="1"/>
  <c r="S689" i="6"/>
  <c r="T689" i="6" s="1"/>
  <c r="S713" i="6"/>
  <c r="T713" i="6" s="1"/>
  <c r="S745" i="6"/>
  <c r="T745" i="6" s="1"/>
  <c r="S793" i="6"/>
  <c r="T793" i="6" s="1"/>
  <c r="S634" i="6"/>
  <c r="T634" i="6" s="1"/>
  <c r="S674" i="6"/>
  <c r="T674" i="6" s="1"/>
  <c r="S866" i="6"/>
  <c r="T866" i="6" s="1"/>
  <c r="S922" i="6"/>
  <c r="T922" i="6" s="1"/>
  <c r="S995" i="6"/>
  <c r="T995" i="6" s="1"/>
  <c r="S755" i="6"/>
  <c r="T755" i="6" s="1"/>
  <c r="S1279" i="6"/>
  <c r="T1279" i="6" s="1"/>
  <c r="S972" i="6"/>
  <c r="T972" i="6" s="1"/>
  <c r="S1068" i="6"/>
  <c r="T1068" i="6" s="1"/>
  <c r="S1148" i="6"/>
  <c r="T1148" i="6" s="1"/>
  <c r="S1017" i="6"/>
  <c r="T1017" i="6" s="1"/>
  <c r="S1245" i="6"/>
  <c r="T1245" i="6" s="1"/>
  <c r="S986" i="6"/>
  <c r="T986" i="6" s="1"/>
  <c r="S1298" i="6"/>
  <c r="T1298" i="6" s="1"/>
  <c r="S1333" i="6"/>
  <c r="T1333" i="6" s="1"/>
  <c r="S1461" i="6"/>
  <c r="T1461" i="6" s="1"/>
  <c r="S1469" i="6"/>
  <c r="T1469" i="6" s="1"/>
  <c r="S1501" i="6"/>
  <c r="T1501" i="6" s="1"/>
  <c r="S1378" i="6"/>
  <c r="T1378" i="6" s="1"/>
  <c r="S1386" i="6"/>
  <c r="T1386" i="6" s="1"/>
  <c r="S1450" i="6"/>
  <c r="T1450" i="6" s="1"/>
  <c r="S1490" i="6"/>
  <c r="T1490" i="6" s="1"/>
  <c r="S1352" i="6"/>
  <c r="T1352" i="6" s="1"/>
  <c r="S1400" i="6"/>
  <c r="T1400" i="6" s="1"/>
  <c r="S1480" i="6"/>
  <c r="T1480" i="6" s="1"/>
  <c r="S1760" i="6"/>
  <c r="T1760" i="6" s="1"/>
  <c r="S503" i="6"/>
  <c r="T503" i="6" s="1"/>
  <c r="S516" i="6"/>
  <c r="T516" i="6" s="1"/>
  <c r="S1881" i="6"/>
  <c r="T1881" i="6" s="1"/>
  <c r="S1314" i="6"/>
  <c r="T1314" i="6" s="1"/>
  <c r="S1234" i="6"/>
  <c r="T1234" i="6" s="1"/>
  <c r="S940" i="6"/>
  <c r="T940" i="6" s="1"/>
  <c r="S187" i="6"/>
  <c r="T187" i="6" s="1"/>
  <c r="S469" i="6"/>
  <c r="T469" i="6" s="1"/>
  <c r="S315" i="6"/>
  <c r="T315" i="6" s="1"/>
  <c r="S1776" i="6"/>
  <c r="T1776" i="6" s="1"/>
  <c r="S1870" i="6"/>
  <c r="T1870" i="6" s="1"/>
  <c r="S115" i="6"/>
  <c r="T115" i="6" s="1"/>
  <c r="S403" i="6"/>
  <c r="T403" i="6" s="1"/>
  <c r="S1026" i="6"/>
  <c r="T1026" i="6" s="1"/>
  <c r="S438" i="6"/>
  <c r="T438" i="6" s="1"/>
  <c r="S1605" i="6"/>
  <c r="T1605" i="6" s="1"/>
  <c r="S1530" i="6"/>
  <c r="T1530" i="6" s="1"/>
  <c r="S1543" i="6"/>
  <c r="T1543" i="6" s="1"/>
  <c r="S1759" i="6"/>
  <c r="T1759" i="6" s="1"/>
  <c r="S1744" i="6"/>
  <c r="T1744" i="6" s="1"/>
  <c r="S1554" i="6"/>
  <c r="T1554" i="6" s="1"/>
  <c r="S1105" i="6"/>
  <c r="T1105" i="6" s="1"/>
  <c r="S1544" i="6"/>
  <c r="T1544" i="6" s="1"/>
  <c r="S888" i="6"/>
  <c r="T888" i="6" s="1"/>
  <c r="S197" i="6"/>
  <c r="T197" i="6" s="1"/>
  <c r="S1902" i="6"/>
  <c r="T1902" i="6" s="1"/>
  <c r="S312" i="6"/>
  <c r="T312" i="6" s="1"/>
  <c r="S1374" i="6"/>
  <c r="T1374" i="6" s="1"/>
  <c r="S1477" i="6"/>
  <c r="T1477" i="6" s="1"/>
  <c r="S1824" i="6"/>
  <c r="T1824" i="6" s="1"/>
  <c r="S892" i="6"/>
  <c r="T892" i="6" s="1"/>
  <c r="S684" i="6"/>
  <c r="T684" i="6" s="1"/>
  <c r="S764" i="6"/>
  <c r="T764" i="6" s="1"/>
  <c r="S235" i="6"/>
  <c r="T235" i="6" s="1"/>
  <c r="S302" i="6"/>
  <c r="T302" i="6" s="1"/>
  <c r="S1135" i="6"/>
  <c r="T1135" i="6" s="1"/>
  <c r="S553" i="6"/>
  <c r="T553" i="6" s="1"/>
  <c r="S468" i="6"/>
  <c r="T468" i="6" s="1"/>
  <c r="S1012" i="6"/>
  <c r="T1012" i="6" s="1"/>
  <c r="S1277" i="6"/>
  <c r="T1277" i="6" s="1"/>
  <c r="S1338" i="6"/>
  <c r="T1338" i="6" s="1"/>
  <c r="S1666" i="6"/>
  <c r="T1666" i="6" s="1"/>
  <c r="S1304" i="6"/>
  <c r="T1304" i="6" s="1"/>
  <c r="S454" i="6"/>
  <c r="T454" i="6" s="1"/>
  <c r="S281" i="6"/>
  <c r="T281" i="6" s="1"/>
  <c r="S1064" i="6"/>
  <c r="T1064" i="6" s="1"/>
  <c r="S374" i="6"/>
  <c r="T374" i="6" s="1"/>
  <c r="S587" i="6"/>
  <c r="T587" i="6" s="1"/>
  <c r="S628" i="6"/>
  <c r="T628" i="6" s="1"/>
  <c r="S1215" i="6"/>
  <c r="T1215" i="6" s="1"/>
  <c r="S219" i="6"/>
  <c r="T219" i="6" s="1"/>
  <c r="S948" i="6"/>
  <c r="T948" i="6" s="1"/>
  <c r="S269" i="6"/>
  <c r="T269" i="6" s="1"/>
  <c r="S1701" i="6"/>
  <c r="T1701" i="6" s="1"/>
  <c r="S107" i="6"/>
  <c r="T107" i="6" s="1"/>
  <c r="S37" i="6"/>
  <c r="T37" i="6" s="1"/>
  <c r="S1818" i="6"/>
  <c r="T1818" i="6" s="1"/>
  <c r="S1733" i="6"/>
  <c r="T1733" i="6" s="1"/>
  <c r="S801" i="6"/>
  <c r="T801" i="6" s="1"/>
  <c r="S1250" i="6"/>
  <c r="T1250" i="6" s="1"/>
  <c r="S483" i="6"/>
  <c r="T483" i="6" s="1"/>
  <c r="S882" i="6"/>
  <c r="T882" i="6" s="1"/>
  <c r="S149" i="6"/>
  <c r="T149" i="6" s="1"/>
  <c r="S1184" i="6"/>
  <c r="T1184" i="6" s="1"/>
  <c r="S804" i="6"/>
  <c r="T804" i="6" s="1"/>
  <c r="S1525" i="6"/>
  <c r="T1525" i="6" s="1"/>
  <c r="S568" i="6"/>
  <c r="T568" i="6" s="1"/>
  <c r="S1746" i="6"/>
  <c r="T1746" i="6" s="1"/>
  <c r="S1418" i="6"/>
  <c r="T1418" i="6" s="1"/>
  <c r="S1597" i="6"/>
  <c r="T1597" i="6" s="1"/>
  <c r="S1639" i="6"/>
  <c r="T1639" i="6" s="1"/>
  <c r="S1888" i="6"/>
  <c r="T1888" i="6" s="1"/>
  <c r="S809" i="6"/>
  <c r="T809" i="6" s="1"/>
  <c r="S156" i="6"/>
  <c r="T156" i="6" s="1"/>
  <c r="AQ17" i="1"/>
  <c r="BA17" i="1"/>
  <c r="AM17" i="1"/>
  <c r="S421" i="6"/>
  <c r="T421" i="6" s="1"/>
  <c r="S729" i="6"/>
  <c r="T729" i="6" s="1"/>
  <c r="S1578" i="6"/>
  <c r="T1578" i="6" s="1"/>
  <c r="S148" i="6"/>
  <c r="T148" i="6" s="1"/>
  <c r="S1683" i="6"/>
  <c r="T1683" i="6" s="1"/>
  <c r="S1485" i="6"/>
  <c r="T1485" i="6" s="1"/>
  <c r="S317" i="6"/>
  <c r="T317" i="6" s="1"/>
  <c r="S2080" i="6"/>
  <c r="T2080" i="6" s="1"/>
  <c r="S932" i="6"/>
  <c r="T932" i="6" s="1"/>
  <c r="S1015" i="6"/>
  <c r="T1015" i="6" s="1"/>
  <c r="S641" i="6"/>
  <c r="T641" i="6" s="1"/>
  <c r="S202" i="6"/>
  <c r="T202" i="6" s="1"/>
  <c r="S1384" i="6"/>
  <c r="T1384" i="6" s="1"/>
  <c r="S1023" i="6"/>
  <c r="T1023" i="6" s="1"/>
  <c r="S125" i="6"/>
  <c r="T125" i="6" s="1"/>
  <c r="S1002" i="6"/>
  <c r="T1002" i="6" s="1"/>
  <c r="S1108" i="6"/>
  <c r="T1108" i="6" s="1"/>
  <c r="S570" i="6"/>
  <c r="T570" i="6" s="1"/>
  <c r="S716" i="6"/>
  <c r="T716" i="6" s="1"/>
  <c r="S844" i="6"/>
  <c r="T844" i="6" s="1"/>
  <c r="S133" i="6"/>
  <c r="T133" i="6" s="1"/>
  <c r="S1107" i="6"/>
  <c r="T1107" i="6" s="1"/>
  <c r="S851" i="6"/>
  <c r="T851" i="6" s="1"/>
  <c r="S309" i="6"/>
  <c r="T309" i="6" s="1"/>
  <c r="S1453" i="6"/>
  <c r="T1453" i="6" s="1"/>
  <c r="S1781" i="6"/>
  <c r="T1781" i="6" s="1"/>
  <c r="S796" i="6"/>
  <c r="T796" i="6" s="1"/>
  <c r="S874" i="6"/>
  <c r="T874" i="6" s="1"/>
  <c r="S400" i="6"/>
  <c r="T400" i="6" s="1"/>
  <c r="S827" i="6"/>
  <c r="T827" i="6" s="1"/>
  <c r="S604" i="6"/>
  <c r="T604" i="6" s="1"/>
  <c r="S523" i="6"/>
  <c r="T523" i="6" s="1"/>
  <c r="S611" i="6"/>
  <c r="T611" i="6" s="1"/>
  <c r="S836" i="6"/>
  <c r="T836" i="6" s="1"/>
  <c r="S273" i="6"/>
  <c r="T273" i="6" s="1"/>
  <c r="S176" i="6"/>
  <c r="T176" i="6" s="1"/>
  <c r="S262" i="6"/>
  <c r="T262" i="6" s="1"/>
  <c r="S461" i="6"/>
  <c r="T461" i="6" s="1"/>
  <c r="S549" i="6"/>
  <c r="T549" i="6" s="1"/>
  <c r="S645" i="6"/>
  <c r="T645" i="6" s="1"/>
  <c r="S558" i="6"/>
  <c r="T558" i="6" s="1"/>
  <c r="S1219" i="6"/>
  <c r="T1219" i="6" s="1"/>
  <c r="S1212" i="6"/>
  <c r="T1212" i="6" s="1"/>
  <c r="S354" i="6"/>
  <c r="T354" i="6" s="1"/>
  <c r="S172" i="6"/>
  <c r="T172" i="6" s="1"/>
  <c r="S617" i="6"/>
  <c r="T617" i="6" s="1"/>
  <c r="S633" i="6"/>
  <c r="T633" i="6" s="1"/>
  <c r="S642" i="6"/>
  <c r="T642" i="6" s="1"/>
  <c r="S722" i="6"/>
  <c r="T722" i="6" s="1"/>
  <c r="S914" i="6"/>
  <c r="T914" i="6" s="1"/>
  <c r="S1065" i="6"/>
  <c r="T1065" i="6" s="1"/>
  <c r="S1090" i="6"/>
  <c r="T1090" i="6" s="1"/>
  <c r="S1431" i="6"/>
  <c r="T1431" i="6" s="1"/>
  <c r="F2" i="7"/>
  <c r="S93" i="6"/>
  <c r="T93" i="6" s="1"/>
  <c r="S1599" i="6"/>
  <c r="T1599" i="6" s="1"/>
  <c r="S393" i="6"/>
  <c r="T393" i="6" s="1"/>
  <c r="S345" i="6"/>
  <c r="T345" i="6" s="1"/>
  <c r="S81" i="6"/>
  <c r="T81" i="6" s="1"/>
  <c r="S447" i="6"/>
  <c r="T447" i="6" s="1"/>
  <c r="S416" i="6"/>
  <c r="T416" i="6" s="1"/>
  <c r="S256" i="6"/>
  <c r="T256" i="6" s="1"/>
  <c r="S240" i="6"/>
  <c r="T240" i="6" s="1"/>
  <c r="S120" i="6"/>
  <c r="T120" i="6" s="1"/>
  <c r="S32" i="6"/>
  <c r="T32" i="6" s="1"/>
  <c r="S478" i="6"/>
  <c r="T478" i="6" s="1"/>
  <c r="S446" i="6"/>
  <c r="T446" i="6" s="1"/>
  <c r="S103" i="6"/>
  <c r="T103" i="6" s="1"/>
  <c r="S7" i="6"/>
  <c r="T7" i="6" s="1"/>
  <c r="S366" i="6"/>
  <c r="T366" i="6" s="1"/>
  <c r="S118" i="6"/>
  <c r="T118" i="6" s="1"/>
  <c r="S102" i="6"/>
  <c r="T102" i="6" s="1"/>
  <c r="S22" i="6"/>
  <c r="T22" i="6" s="1"/>
  <c r="S527" i="6"/>
  <c r="T527" i="6" s="1"/>
  <c r="S583" i="6"/>
  <c r="T583" i="6" s="1"/>
  <c r="S655" i="6"/>
  <c r="T655" i="6" s="1"/>
  <c r="S783" i="6"/>
  <c r="T783" i="6" s="1"/>
  <c r="S919" i="6"/>
  <c r="T919" i="6" s="1"/>
  <c r="S943" i="6"/>
  <c r="T943" i="6" s="1"/>
  <c r="S1055" i="6"/>
  <c r="T1055" i="6" s="1"/>
  <c r="S1143" i="6"/>
  <c r="T1143" i="6" s="1"/>
  <c r="S488" i="6"/>
  <c r="T488" i="6" s="1"/>
  <c r="S664" i="6"/>
  <c r="T664" i="6" s="1"/>
  <c r="S712" i="6"/>
  <c r="T712" i="6" s="1"/>
  <c r="S728" i="6"/>
  <c r="T728" i="6" s="1"/>
  <c r="S792" i="6"/>
  <c r="T792" i="6" s="1"/>
  <c r="S1040" i="6"/>
  <c r="T1040" i="6" s="1"/>
  <c r="S1048" i="6"/>
  <c r="T1048" i="6" s="1"/>
  <c r="S1056" i="6"/>
  <c r="T1056" i="6" s="1"/>
  <c r="S1112" i="6"/>
  <c r="T1112" i="6" s="1"/>
  <c r="S1189" i="6"/>
  <c r="T1189" i="6" s="1"/>
  <c r="S477" i="6"/>
  <c r="T477" i="6" s="1"/>
  <c r="S493" i="6"/>
  <c r="T493" i="6" s="1"/>
  <c r="S525" i="6"/>
  <c r="T525" i="6" s="1"/>
  <c r="S581" i="6"/>
  <c r="T581" i="6" s="1"/>
  <c r="S1149" i="6"/>
  <c r="T1149" i="6" s="1"/>
  <c r="S926" i="6"/>
  <c r="T926" i="6" s="1"/>
  <c r="S1110" i="6"/>
  <c r="T1110" i="6" s="1"/>
  <c r="S1222" i="6"/>
  <c r="T1222" i="6" s="1"/>
  <c r="S1414" i="6"/>
  <c r="T1414" i="6" s="1"/>
  <c r="S1715" i="6"/>
  <c r="T1715" i="6" s="1"/>
  <c r="S1529" i="6"/>
  <c r="T1529" i="6" s="1"/>
  <c r="S1537" i="6"/>
  <c r="T1537" i="6" s="1"/>
  <c r="S290" i="6"/>
  <c r="T290" i="6" s="1"/>
  <c r="S418" i="6"/>
  <c r="T418" i="6" s="1"/>
  <c r="S471" i="6"/>
  <c r="T471" i="6" s="1"/>
  <c r="S204" i="6"/>
  <c r="T204" i="6" s="1"/>
  <c r="S356" i="6"/>
  <c r="T356" i="6" s="1"/>
  <c r="S532" i="6"/>
  <c r="T532" i="6" s="1"/>
  <c r="S1059" i="6"/>
  <c r="T1059" i="6" s="1"/>
  <c r="S637" i="6"/>
  <c r="T637" i="6" s="1"/>
  <c r="S1472" i="6"/>
  <c r="T1472" i="6" s="1"/>
  <c r="S1595" i="6"/>
  <c r="T1595" i="6" s="1"/>
  <c r="S1513" i="6"/>
  <c r="T1513" i="6" s="1"/>
  <c r="S1492" i="6"/>
  <c r="T1492" i="6" s="1"/>
  <c r="S2023" i="6"/>
  <c r="T2023" i="6" s="1"/>
  <c r="S2058" i="6"/>
  <c r="T2058" i="6" s="1"/>
  <c r="S2090" i="6"/>
  <c r="T2090" i="6" s="1"/>
  <c r="S2019" i="6"/>
  <c r="T2019" i="6" s="1"/>
  <c r="S2027" i="6"/>
  <c r="T2027" i="6" s="1"/>
  <c r="S2035" i="6"/>
  <c r="T2035" i="6" s="1"/>
  <c r="S2043" i="6"/>
  <c r="T2043" i="6" s="1"/>
  <c r="S2070" i="6"/>
  <c r="T2070" i="6" s="1"/>
  <c r="S2163" i="6"/>
  <c r="T2163" i="6" s="1"/>
  <c r="S2107" i="6"/>
  <c r="T2107" i="6" s="1"/>
  <c r="S2064" i="6"/>
  <c r="T2064" i="6" s="1"/>
  <c r="S2183" i="6"/>
  <c r="T2183" i="6" s="1"/>
  <c r="S2135" i="6"/>
  <c r="T2135" i="6" s="1"/>
  <c r="S2119" i="6"/>
  <c r="T2119" i="6" s="1"/>
  <c r="S2103" i="6"/>
  <c r="T2103" i="6" s="1"/>
  <c r="S2076" i="6"/>
  <c r="T2076" i="6" s="1"/>
  <c r="S2167" i="6"/>
  <c r="T2167" i="6" s="1"/>
  <c r="S2111" i="6"/>
  <c r="T2111" i="6" s="1"/>
  <c r="S2045" i="6"/>
  <c r="T2045" i="6" s="1"/>
  <c r="S2013" i="6"/>
  <c r="T2013" i="6" s="1"/>
  <c r="S2195" i="6"/>
  <c r="T2195" i="6" s="1"/>
  <c r="S2181" i="6"/>
  <c r="T2181" i="6" s="1"/>
  <c r="S2155" i="6"/>
  <c r="T2155" i="6" s="1"/>
  <c r="S2139" i="6"/>
  <c r="T2139" i="6" s="1"/>
  <c r="S2115" i="6"/>
  <c r="T2115" i="6" s="1"/>
  <c r="S2033" i="6"/>
  <c r="T2033" i="6" s="1"/>
  <c r="S2025" i="6"/>
  <c r="T2025" i="6" s="1"/>
  <c r="S2017" i="6"/>
  <c r="T2017" i="6" s="1"/>
  <c r="S2184" i="6"/>
  <c r="T2184" i="6" s="1"/>
  <c r="S2168" i="6"/>
  <c r="T2168" i="6" s="1"/>
  <c r="S2180" i="6"/>
  <c r="T2180" i="6" s="1"/>
  <c r="S2162" i="6"/>
  <c r="T2162" i="6" s="1"/>
  <c r="S2150" i="6"/>
  <c r="T2150" i="6" s="1"/>
  <c r="S2142" i="6"/>
  <c r="T2142" i="6" s="1"/>
  <c r="S2132" i="6"/>
  <c r="T2132" i="6" s="1"/>
  <c r="S2118" i="6"/>
  <c r="T2118" i="6" s="1"/>
  <c r="S2110" i="6"/>
  <c r="T2110" i="6" s="1"/>
  <c r="S2102" i="6"/>
  <c r="T2102" i="6" s="1"/>
  <c r="S2099" i="6"/>
  <c r="T2099" i="6" s="1"/>
  <c r="S2221" i="6"/>
  <c r="T2221" i="6" s="1"/>
  <c r="S2089" i="6"/>
  <c r="T2089" i="6" s="1"/>
  <c r="S2087" i="6"/>
  <c r="T2087" i="6" s="1"/>
  <c r="S2081" i="6"/>
  <c r="T2081" i="6" s="1"/>
  <c r="S2079" i="6"/>
  <c r="T2079" i="6" s="1"/>
  <c r="S2073" i="6"/>
  <c r="T2073" i="6" s="1"/>
  <c r="S2071" i="6"/>
  <c r="T2071" i="6" s="1"/>
  <c r="S2065" i="6"/>
  <c r="T2065" i="6" s="1"/>
  <c r="S2063" i="6"/>
  <c r="T2063" i="6" s="1"/>
  <c r="S2057" i="6"/>
  <c r="T2057" i="6" s="1"/>
  <c r="S2055" i="6"/>
  <c r="T2055" i="6" s="1"/>
  <c r="S2091" i="6"/>
  <c r="T2091" i="6" s="1"/>
  <c r="S2083" i="6"/>
  <c r="T2083" i="6" s="1"/>
  <c r="S2075" i="6"/>
  <c r="T2075" i="6" s="1"/>
  <c r="S2067" i="6"/>
  <c r="T2067" i="6" s="1"/>
  <c r="S2059" i="6"/>
  <c r="T2059" i="6" s="1"/>
  <c r="S2051" i="6"/>
  <c r="T2051" i="6" s="1"/>
  <c r="S2049" i="6"/>
  <c r="T2049" i="6" s="1"/>
  <c r="S2046" i="6"/>
  <c r="T2046" i="6" s="1"/>
  <c r="S2028" i="6"/>
  <c r="T2028" i="6" s="1"/>
  <c r="S2020" i="6"/>
  <c r="T2020" i="6" s="1"/>
  <c r="S2040" i="6"/>
  <c r="T2040" i="6" s="1"/>
  <c r="S2018" i="6"/>
  <c r="T2018" i="6" s="1"/>
  <c r="S870" i="6"/>
  <c r="T870" i="6" s="1"/>
  <c r="S1317" i="6"/>
  <c r="T1317" i="6" s="1"/>
  <c r="S333" i="6"/>
  <c r="T333" i="6" s="1"/>
  <c r="S1176" i="6"/>
  <c r="T1176" i="6" s="1"/>
  <c r="S772" i="6"/>
  <c r="T772" i="6" s="1"/>
  <c r="S42" i="6"/>
  <c r="T42" i="6" s="1"/>
  <c r="S835" i="6"/>
  <c r="T835" i="6" s="1"/>
  <c r="S1303" i="6"/>
  <c r="T1303" i="6" s="1"/>
  <c r="S299" i="6"/>
  <c r="T299" i="6" s="1"/>
  <c r="S350" i="6"/>
  <c r="T350" i="6" s="1"/>
  <c r="S1845" i="6"/>
  <c r="T1845" i="6" s="1"/>
  <c r="S1774" i="6"/>
  <c r="T1774" i="6" s="1"/>
  <c r="S1732" i="6"/>
  <c r="T1732" i="6" s="1"/>
  <c r="S1249" i="6"/>
  <c r="T1249" i="6" s="1"/>
  <c r="S1412" i="6"/>
  <c r="T1412" i="6" s="1"/>
  <c r="S369" i="6"/>
  <c r="T369" i="6" s="1"/>
  <c r="S297" i="6"/>
  <c r="T297" i="6" s="1"/>
  <c r="S257" i="6"/>
  <c r="T257" i="6" s="1"/>
  <c r="S209" i="6"/>
  <c r="T209" i="6" s="1"/>
  <c r="S121" i="6"/>
  <c r="T121" i="6" s="1"/>
  <c r="S376" i="6"/>
  <c r="T376" i="6" s="1"/>
  <c r="S368" i="6"/>
  <c r="T368" i="6" s="1"/>
  <c r="S328" i="6"/>
  <c r="T328" i="6" s="1"/>
  <c r="S304" i="6"/>
  <c r="T304" i="6" s="1"/>
  <c r="S280" i="6"/>
  <c r="T280" i="6" s="1"/>
  <c r="S224" i="6"/>
  <c r="T224" i="6" s="1"/>
  <c r="S40" i="6"/>
  <c r="T40" i="6" s="1"/>
  <c r="S255" i="6"/>
  <c r="T255" i="6" s="1"/>
  <c r="S207" i="6"/>
  <c r="T207" i="6" s="1"/>
  <c r="S191" i="6"/>
  <c r="T191" i="6" s="1"/>
  <c r="S127" i="6"/>
  <c r="T127" i="6" s="1"/>
  <c r="S87" i="6"/>
  <c r="T87" i="6" s="1"/>
  <c r="S23" i="6"/>
  <c r="T23" i="6" s="1"/>
  <c r="S398" i="6"/>
  <c r="T398" i="6" s="1"/>
  <c r="S134" i="6"/>
  <c r="T134" i="6" s="1"/>
  <c r="S14" i="6"/>
  <c r="T14" i="6" s="1"/>
  <c r="S639" i="6"/>
  <c r="T639" i="6" s="1"/>
  <c r="S679" i="6"/>
  <c r="T679" i="6" s="1"/>
  <c r="S903" i="6"/>
  <c r="T903" i="6" s="1"/>
  <c r="S648" i="6"/>
  <c r="T648" i="6" s="1"/>
  <c r="S752" i="6"/>
  <c r="T752" i="6" s="1"/>
  <c r="S1152" i="6"/>
  <c r="T1152" i="6" s="1"/>
  <c r="S429" i="6"/>
  <c r="T429" i="6" s="1"/>
  <c r="S837" i="6"/>
  <c r="T837" i="6" s="1"/>
  <c r="S1021" i="6"/>
  <c r="T1021" i="6" s="1"/>
  <c r="S1177" i="6"/>
  <c r="T1177" i="6" s="1"/>
  <c r="S526" i="6"/>
  <c r="T526" i="6" s="1"/>
  <c r="S574" i="6"/>
  <c r="T574" i="6" s="1"/>
  <c r="S654" i="6"/>
  <c r="T654" i="6" s="1"/>
  <c r="S678" i="6"/>
  <c r="T678" i="6" s="1"/>
  <c r="S814" i="6"/>
  <c r="T814" i="6" s="1"/>
  <c r="S838" i="6"/>
  <c r="T838" i="6" s="1"/>
  <c r="S862" i="6"/>
  <c r="T862" i="6" s="1"/>
  <c r="S942" i="6"/>
  <c r="T942" i="6" s="1"/>
  <c r="S974" i="6"/>
  <c r="T974" i="6" s="1"/>
  <c r="S998" i="6"/>
  <c r="T998" i="6" s="1"/>
  <c r="S1086" i="6"/>
  <c r="T1086" i="6" s="1"/>
  <c r="S1094" i="6"/>
  <c r="T1094" i="6" s="1"/>
  <c r="S1254" i="6"/>
  <c r="T1254" i="6" s="1"/>
  <c r="S1270" i="6"/>
  <c r="T1270" i="6" s="1"/>
  <c r="S1358" i="6"/>
  <c r="T1358" i="6" s="1"/>
  <c r="S1446" i="6"/>
  <c r="T1446" i="6" s="1"/>
  <c r="S1470" i="6"/>
  <c r="T1470" i="6" s="1"/>
  <c r="S1566" i="6"/>
  <c r="T1566" i="6" s="1"/>
  <c r="S1598" i="6"/>
  <c r="T1598" i="6" s="1"/>
  <c r="S1179" i="6"/>
  <c r="T1179" i="6" s="1"/>
  <c r="S1339" i="6"/>
  <c r="T1339" i="6" s="1"/>
  <c r="S1443" i="6"/>
  <c r="T1443" i="6" s="1"/>
  <c r="S1459" i="6"/>
  <c r="T1459" i="6" s="1"/>
  <c r="S1467" i="6"/>
  <c r="T1467" i="6" s="1"/>
  <c r="S1531" i="6"/>
  <c r="T1531" i="6" s="1"/>
  <c r="S1547" i="6"/>
  <c r="T1547" i="6" s="1"/>
  <c r="S1763" i="6"/>
  <c r="T1763" i="6" s="1"/>
  <c r="S1811" i="6"/>
  <c r="T1811" i="6" s="1"/>
  <c r="S1172" i="6"/>
  <c r="T1172" i="6" s="1"/>
  <c r="S1452" i="6"/>
  <c r="T1452" i="6" s="1"/>
  <c r="S1588" i="6"/>
  <c r="T1588" i="6" s="1"/>
  <c r="S1660" i="6"/>
  <c r="T1660" i="6" s="1"/>
  <c r="S1716" i="6"/>
  <c r="T1716" i="6" s="1"/>
  <c r="S1233" i="6"/>
  <c r="T1233" i="6" s="1"/>
  <c r="S1273" i="6"/>
  <c r="T1273" i="6" s="1"/>
  <c r="S1281" i="6"/>
  <c r="T1281" i="6" s="1"/>
  <c r="S1313" i="6"/>
  <c r="T1313" i="6" s="1"/>
  <c r="S1321" i="6"/>
  <c r="T1321" i="6" s="1"/>
  <c r="S1409" i="6"/>
  <c r="T1409" i="6" s="1"/>
  <c r="S1473" i="6"/>
  <c r="T1473" i="6" s="1"/>
  <c r="S1505" i="6"/>
  <c r="T1505" i="6" s="1"/>
  <c r="S1617" i="6"/>
  <c r="T1617" i="6" s="1"/>
  <c r="S1681" i="6"/>
  <c r="T1681" i="6" s="1"/>
  <c r="S1753" i="6"/>
  <c r="T1753" i="6" s="1"/>
  <c r="S1777" i="6"/>
  <c r="T1777" i="6" s="1"/>
  <c r="S1793" i="6"/>
  <c r="T1793" i="6" s="1"/>
  <c r="S1809" i="6"/>
  <c r="T1809" i="6" s="1"/>
  <c r="S1835" i="6"/>
  <c r="T1835" i="6" s="1"/>
  <c r="S425" i="6"/>
  <c r="T425" i="6" s="1"/>
  <c r="S513" i="6"/>
  <c r="T513" i="6" s="1"/>
  <c r="S529" i="6"/>
  <c r="T529" i="6" s="1"/>
  <c r="S569" i="6"/>
  <c r="T569" i="6" s="1"/>
  <c r="S82" i="6"/>
  <c r="T82" i="6" s="1"/>
  <c r="S194" i="6"/>
  <c r="T194" i="6" s="1"/>
  <c r="S306" i="6"/>
  <c r="T306" i="6" s="1"/>
  <c r="S322" i="6"/>
  <c r="T322" i="6" s="1"/>
  <c r="S338" i="6"/>
  <c r="T338" i="6" s="1"/>
  <c r="S378" i="6"/>
  <c r="T378" i="6" s="1"/>
  <c r="S442" i="6"/>
  <c r="T442" i="6" s="1"/>
  <c r="S522" i="6"/>
  <c r="T522" i="6" s="1"/>
  <c r="S538" i="6"/>
  <c r="T538" i="6" s="1"/>
  <c r="S1223" i="6"/>
  <c r="T1223" i="6" s="1"/>
  <c r="S123" i="6"/>
  <c r="T123" i="6" s="1"/>
  <c r="S325" i="6"/>
  <c r="T325" i="6" s="1"/>
  <c r="S770" i="6"/>
  <c r="T770" i="6" s="1"/>
  <c r="S1120" i="6"/>
  <c r="T1120" i="6" s="1"/>
  <c r="S1178" i="6"/>
  <c r="T1178" i="6" s="1"/>
  <c r="S1063" i="6"/>
  <c r="T1063" i="6" s="1"/>
  <c r="S1322" i="6"/>
  <c r="T1322" i="6" s="1"/>
  <c r="S1261" i="6"/>
  <c r="T1261" i="6" s="1"/>
  <c r="S1392" i="6"/>
  <c r="T1392" i="6" s="1"/>
  <c r="S211" i="6"/>
  <c r="T211" i="6" s="1"/>
  <c r="S1226" i="6"/>
  <c r="T1226" i="6" s="1"/>
  <c r="S601" i="6"/>
  <c r="T601" i="6" s="1"/>
  <c r="S1813" i="6"/>
  <c r="T1813" i="6" s="1"/>
  <c r="S1327" i="6"/>
  <c r="T1327" i="6" s="1"/>
  <c r="S1034" i="6"/>
  <c r="T1034" i="6" s="1"/>
  <c r="S28" i="6"/>
  <c r="T28" i="6" s="1"/>
  <c r="S43" i="6"/>
  <c r="T43" i="6" s="1"/>
  <c r="S301" i="6"/>
  <c r="T301" i="6" s="1"/>
  <c r="S486" i="6"/>
  <c r="T486" i="6" s="1"/>
  <c r="S539" i="6"/>
  <c r="T539" i="6" s="1"/>
  <c r="S1019" i="6"/>
  <c r="T1019" i="6" s="1"/>
  <c r="S411" i="6"/>
  <c r="T411" i="6" s="1"/>
  <c r="S693" i="6"/>
  <c r="T693" i="6" s="1"/>
  <c r="S431" i="6"/>
  <c r="T431" i="6" s="1"/>
  <c r="S1871" i="6"/>
  <c r="T1871" i="6" s="1"/>
  <c r="S84" i="6"/>
  <c r="T84" i="6" s="1"/>
  <c r="S188" i="6"/>
  <c r="T188" i="6" s="1"/>
  <c r="S236" i="6"/>
  <c r="T236" i="6" s="1"/>
  <c r="S244" i="6"/>
  <c r="T244" i="6" s="1"/>
  <c r="S300" i="6"/>
  <c r="T300" i="6" s="1"/>
  <c r="S308" i="6"/>
  <c r="T308" i="6" s="1"/>
  <c r="S348" i="6"/>
  <c r="T348" i="6" s="1"/>
  <c r="S364" i="6"/>
  <c r="T364" i="6" s="1"/>
  <c r="S372" i="6"/>
  <c r="T372" i="6" s="1"/>
  <c r="S420" i="6"/>
  <c r="T420" i="6" s="1"/>
  <c r="S428" i="6"/>
  <c r="T428" i="6" s="1"/>
  <c r="S500" i="6"/>
  <c r="T500" i="6" s="1"/>
  <c r="S524" i="6"/>
  <c r="T524" i="6" s="1"/>
  <c r="S596" i="6"/>
  <c r="T596" i="6" s="1"/>
  <c r="S625" i="6"/>
  <c r="T625" i="6" s="1"/>
  <c r="S657" i="6"/>
  <c r="T657" i="6" s="1"/>
  <c r="S673" i="6"/>
  <c r="T673" i="6" s="1"/>
  <c r="S681" i="6"/>
  <c r="T681" i="6" s="1"/>
  <c r="S697" i="6"/>
  <c r="T697" i="6" s="1"/>
  <c r="S777" i="6"/>
  <c r="T777" i="6" s="1"/>
  <c r="S785" i="6"/>
  <c r="T785" i="6" s="1"/>
  <c r="S817" i="6"/>
  <c r="T817" i="6" s="1"/>
  <c r="S650" i="6"/>
  <c r="T650" i="6" s="1"/>
  <c r="S666" i="6"/>
  <c r="T666" i="6" s="1"/>
  <c r="S690" i="6"/>
  <c r="T690" i="6" s="1"/>
  <c r="S706" i="6"/>
  <c r="T706" i="6" s="1"/>
  <c r="S746" i="6"/>
  <c r="T746" i="6" s="1"/>
  <c r="S794" i="6"/>
  <c r="T794" i="6" s="1"/>
  <c r="S802" i="6"/>
  <c r="T802" i="6" s="1"/>
  <c r="S930" i="6"/>
  <c r="T930" i="6" s="1"/>
  <c r="S715" i="6"/>
  <c r="T715" i="6" s="1"/>
  <c r="S843" i="6"/>
  <c r="T843" i="6" s="1"/>
  <c r="S859" i="6"/>
  <c r="T859" i="6" s="1"/>
  <c r="S867" i="6"/>
  <c r="T867" i="6" s="1"/>
  <c r="S1167" i="6"/>
  <c r="T1167" i="6" s="1"/>
  <c r="S1287" i="6"/>
  <c r="T1287" i="6" s="1"/>
  <c r="S1295" i="6"/>
  <c r="T1295" i="6" s="1"/>
  <c r="S1036" i="6"/>
  <c r="T1036" i="6" s="1"/>
  <c r="S1084" i="6"/>
  <c r="T1084" i="6" s="1"/>
  <c r="S1092" i="6"/>
  <c r="T1092" i="6" s="1"/>
  <c r="S1256" i="6"/>
  <c r="T1256" i="6" s="1"/>
  <c r="S1025" i="6"/>
  <c r="T1025" i="6" s="1"/>
  <c r="S1129" i="6"/>
  <c r="T1129" i="6" s="1"/>
  <c r="S1145" i="6"/>
  <c r="T1145" i="6" s="1"/>
  <c r="S1157" i="6"/>
  <c r="T1157" i="6" s="1"/>
  <c r="S1197" i="6"/>
  <c r="T1197" i="6" s="1"/>
  <c r="S1237" i="6"/>
  <c r="T1237" i="6" s="1"/>
  <c r="S1018" i="6"/>
  <c r="T1018" i="6" s="1"/>
  <c r="S1074" i="6"/>
  <c r="T1074" i="6" s="1"/>
  <c r="S1202" i="6"/>
  <c r="T1202" i="6" s="1"/>
  <c r="S1266" i="6"/>
  <c r="T1266" i="6" s="1"/>
  <c r="S1437" i="6"/>
  <c r="T1437" i="6" s="1"/>
  <c r="S1509" i="6"/>
  <c r="T1509" i="6" s="1"/>
  <c r="S1857" i="6"/>
  <c r="T1857" i="6" s="1"/>
  <c r="S1346" i="6"/>
  <c r="T1346" i="6" s="1"/>
  <c r="S1362" i="6"/>
  <c r="T1362" i="6" s="1"/>
  <c r="S1685" i="6"/>
  <c r="T1685" i="6" s="1"/>
  <c r="S1359" i="6"/>
  <c r="T1359" i="6" s="1"/>
  <c r="S1391" i="6"/>
  <c r="T1391" i="6" s="1"/>
  <c r="S1551" i="6"/>
  <c r="T1551" i="6" s="1"/>
  <c r="S1897" i="6"/>
  <c r="T1897" i="6" s="1"/>
  <c r="S1368" i="6"/>
  <c r="T1368" i="6" s="1"/>
  <c r="S1613" i="6"/>
  <c r="T1613" i="6" s="1"/>
  <c r="S1626" i="6"/>
  <c r="T1626" i="6" s="1"/>
  <c r="S1883" i="6"/>
  <c r="T1883" i="6" s="1"/>
  <c r="S1576" i="6"/>
  <c r="T1576" i="6" s="1"/>
  <c r="S1656" i="6"/>
  <c r="T1656" i="6" s="1"/>
  <c r="S1688" i="6"/>
  <c r="T1688" i="6" s="1"/>
  <c r="S1343" i="6"/>
  <c r="T1343" i="6" s="1"/>
  <c r="S961" i="6"/>
  <c r="T961" i="6" s="1"/>
  <c r="S1057" i="6"/>
  <c r="T1057" i="6" s="1"/>
  <c r="S1671" i="6"/>
  <c r="T1671" i="6" s="1"/>
  <c r="S394" i="6"/>
  <c r="T394" i="6" s="1"/>
  <c r="S1168" i="6"/>
  <c r="T1168" i="6" s="1"/>
  <c r="S357" i="6"/>
  <c r="T357" i="6" s="1"/>
  <c r="S53" i="6"/>
  <c r="T53" i="6" s="1"/>
  <c r="S237" i="6"/>
  <c r="T237" i="6" s="1"/>
  <c r="S1479" i="6"/>
  <c r="T1479" i="6" s="1"/>
  <c r="S499" i="6"/>
  <c r="T499" i="6" s="1"/>
  <c r="S1402" i="6"/>
  <c r="T1402" i="6" s="1"/>
  <c r="S109" i="6"/>
  <c r="T109" i="6" s="1"/>
  <c r="S221" i="6"/>
  <c r="T221" i="6" s="1"/>
  <c r="S1050" i="6"/>
  <c r="T1050" i="6" s="1"/>
  <c r="S1099" i="6"/>
  <c r="T1099" i="6" s="1"/>
  <c r="S771" i="6"/>
  <c r="T771" i="6" s="1"/>
  <c r="S1173" i="6"/>
  <c r="T1173" i="6" s="1"/>
  <c r="S1749" i="6"/>
  <c r="T1749" i="6" s="1"/>
  <c r="S1616" i="6"/>
  <c r="T1616" i="6" s="1"/>
  <c r="S83" i="6"/>
  <c r="T83" i="6" s="1"/>
  <c r="S189" i="6"/>
  <c r="T189" i="6" s="1"/>
  <c r="S13" i="6"/>
  <c r="T13" i="6" s="1"/>
  <c r="S1410" i="6"/>
  <c r="T1410" i="6" s="1"/>
  <c r="S1190" i="6"/>
  <c r="T1190" i="6" s="1"/>
  <c r="S491" i="6"/>
  <c r="T491" i="6" s="1"/>
  <c r="S1399" i="6"/>
  <c r="T1399" i="6" s="1"/>
  <c r="S700" i="6"/>
  <c r="T700" i="6" s="1"/>
  <c r="S101" i="6"/>
  <c r="T101" i="6" s="1"/>
  <c r="S644" i="6"/>
  <c r="T644" i="6" s="1"/>
  <c r="S1114" i="6"/>
  <c r="T1114" i="6" s="1"/>
  <c r="S1741" i="6"/>
  <c r="T1741" i="6" s="1"/>
  <c r="S1672" i="6"/>
  <c r="T1672" i="6" s="1"/>
  <c r="S1351" i="6"/>
  <c r="T1351" i="6" s="1"/>
  <c r="S1714" i="6"/>
  <c r="T1714" i="6" s="1"/>
  <c r="S963" i="6"/>
  <c r="T963" i="6" s="1"/>
  <c r="S947" i="6"/>
  <c r="T947" i="6" s="1"/>
  <c r="S1242" i="6"/>
  <c r="T1242" i="6" s="1"/>
  <c r="S564" i="6"/>
  <c r="T564" i="6" s="1"/>
  <c r="S890" i="6"/>
  <c r="T890" i="6" s="1"/>
  <c r="S1757" i="6"/>
  <c r="T1757" i="6" s="1"/>
  <c r="S1864" i="6"/>
  <c r="T1864" i="6" s="1"/>
  <c r="S426" i="6"/>
  <c r="T426" i="6" s="1"/>
  <c r="S401" i="6"/>
  <c r="T401" i="6" s="1"/>
  <c r="S377" i="6"/>
  <c r="T377" i="6" s="1"/>
  <c r="S353" i="6"/>
  <c r="T353" i="6" s="1"/>
  <c r="S329" i="6"/>
  <c r="T329" i="6" s="1"/>
  <c r="S289" i="6"/>
  <c r="T289" i="6" s="1"/>
  <c r="S265" i="6"/>
  <c r="T265" i="6" s="1"/>
  <c r="S249" i="6"/>
  <c r="T249" i="6" s="1"/>
  <c r="S241" i="6"/>
  <c r="T241" i="6" s="1"/>
  <c r="S233" i="6"/>
  <c r="T233" i="6" s="1"/>
  <c r="S225" i="6"/>
  <c r="T225" i="6" s="1"/>
  <c r="S217" i="6"/>
  <c r="T217" i="6" s="1"/>
  <c r="S193" i="6"/>
  <c r="T193" i="6" s="1"/>
  <c r="S169" i="6"/>
  <c r="T169" i="6" s="1"/>
  <c r="S153" i="6"/>
  <c r="T153" i="6" s="1"/>
  <c r="S105" i="6"/>
  <c r="T105" i="6" s="1"/>
  <c r="S97" i="6"/>
  <c r="T97" i="6" s="1"/>
  <c r="S89" i="6"/>
  <c r="T89" i="6" s="1"/>
  <c r="S65" i="6"/>
  <c r="T65" i="6" s="1"/>
  <c r="S17" i="6"/>
  <c r="T17" i="6" s="1"/>
  <c r="S9" i="6"/>
  <c r="T9" i="6" s="1"/>
  <c r="S479" i="6"/>
  <c r="T479" i="6" s="1"/>
  <c r="S424" i="6"/>
  <c r="T424" i="6" s="1"/>
  <c r="S384" i="6"/>
  <c r="T384" i="6" s="1"/>
  <c r="S360" i="6"/>
  <c r="T360" i="6" s="1"/>
  <c r="S352" i="6"/>
  <c r="T352" i="6" s="1"/>
  <c r="S320" i="6"/>
  <c r="T320" i="6" s="1"/>
  <c r="S288" i="6"/>
  <c r="T288" i="6" s="1"/>
  <c r="S272" i="6"/>
  <c r="T272" i="6" s="1"/>
  <c r="S248" i="6"/>
  <c r="T248" i="6" s="1"/>
  <c r="S232" i="6"/>
  <c r="T232" i="6" s="1"/>
  <c r="S208" i="6"/>
  <c r="T208" i="6" s="1"/>
  <c r="S200" i="6"/>
  <c r="T200" i="6" s="1"/>
  <c r="S184" i="6"/>
  <c r="T184" i="6" s="1"/>
  <c r="S160" i="6"/>
  <c r="T160" i="6" s="1"/>
  <c r="S152" i="6"/>
  <c r="T152" i="6" s="1"/>
  <c r="S128" i="6"/>
  <c r="T128" i="6" s="1"/>
  <c r="S104" i="6"/>
  <c r="T104" i="6" s="1"/>
  <c r="S498" i="6"/>
  <c r="T498" i="6" s="1"/>
  <c r="S359" i="6"/>
  <c r="T359" i="6" s="1"/>
  <c r="S327" i="6"/>
  <c r="T327" i="6" s="1"/>
  <c r="S319" i="6"/>
  <c r="T319" i="6" s="1"/>
  <c r="S311" i="6"/>
  <c r="T311" i="6" s="1"/>
  <c r="S287" i="6"/>
  <c r="T287" i="6" s="1"/>
  <c r="S263" i="6"/>
  <c r="T263" i="6" s="1"/>
  <c r="S247" i="6"/>
  <c r="T247" i="6" s="1"/>
  <c r="S223" i="6"/>
  <c r="T223" i="6" s="1"/>
  <c r="S215" i="6"/>
  <c r="T215" i="6" s="1"/>
  <c r="S199" i="6"/>
  <c r="T199" i="6" s="1"/>
  <c r="S183" i="6"/>
  <c r="T183" i="6" s="1"/>
  <c r="S167" i="6"/>
  <c r="T167" i="6" s="1"/>
  <c r="S95" i="6"/>
  <c r="T95" i="6" s="1"/>
  <c r="S63" i="6"/>
  <c r="T63" i="6" s="1"/>
  <c r="S47" i="6"/>
  <c r="T47" i="6" s="1"/>
  <c r="S31" i="6"/>
  <c r="T31" i="6" s="1"/>
  <c r="S15" i="6"/>
  <c r="T15" i="6" s="1"/>
  <c r="S443" i="6"/>
  <c r="T443" i="6" s="1"/>
  <c r="S432" i="6"/>
  <c r="T432" i="6" s="1"/>
  <c r="S422" i="6"/>
  <c r="T422" i="6" s="1"/>
  <c r="S414" i="6"/>
  <c r="T414" i="6" s="1"/>
  <c r="S406" i="6"/>
  <c r="T406" i="6" s="1"/>
  <c r="S382" i="6"/>
  <c r="T382" i="6" s="1"/>
  <c r="S326" i="6"/>
  <c r="T326" i="6" s="1"/>
  <c r="S310" i="6"/>
  <c r="T310" i="6" s="1"/>
  <c r="S294" i="6"/>
  <c r="T294" i="6" s="1"/>
  <c r="S286" i="6"/>
  <c r="T286" i="6" s="1"/>
  <c r="S246" i="6"/>
  <c r="T246" i="6" s="1"/>
  <c r="S238" i="6"/>
  <c r="T238" i="6" s="1"/>
  <c r="S214" i="6"/>
  <c r="T214" i="6" s="1"/>
  <c r="S206" i="6"/>
  <c r="T206" i="6" s="1"/>
  <c r="S198" i="6"/>
  <c r="T198" i="6" s="1"/>
  <c r="S190" i="6"/>
  <c r="T190" i="6" s="1"/>
  <c r="S182" i="6"/>
  <c r="T182" i="6" s="1"/>
  <c r="S166" i="6"/>
  <c r="T166" i="6" s="1"/>
  <c r="S158" i="6"/>
  <c r="T158" i="6" s="1"/>
  <c r="S150" i="6"/>
  <c r="T150" i="6" s="1"/>
  <c r="S142" i="6"/>
  <c r="T142" i="6" s="1"/>
  <c r="S126" i="6"/>
  <c r="T126" i="6" s="1"/>
  <c r="S110" i="6"/>
  <c r="T110" i="6" s="1"/>
  <c r="S94" i="6"/>
  <c r="T94" i="6" s="1"/>
  <c r="S86" i="6"/>
  <c r="T86" i="6" s="1"/>
  <c r="S30" i="6"/>
  <c r="T30" i="6" s="1"/>
  <c r="S6" i="6"/>
  <c r="T6" i="6" s="1"/>
  <c r="S519" i="6"/>
  <c r="T519" i="6" s="1"/>
  <c r="S559" i="6"/>
  <c r="T559" i="6" s="1"/>
  <c r="S599" i="6"/>
  <c r="T599" i="6" s="1"/>
  <c r="S607" i="6"/>
  <c r="T607" i="6" s="1"/>
  <c r="S623" i="6"/>
  <c r="T623" i="6" s="1"/>
  <c r="S631" i="6"/>
  <c r="T631" i="6" s="1"/>
  <c r="S647" i="6"/>
  <c r="T647" i="6" s="1"/>
  <c r="S687" i="6"/>
  <c r="T687" i="6" s="1"/>
  <c r="S695" i="6"/>
  <c r="T695" i="6" s="1"/>
  <c r="S703" i="6"/>
  <c r="T703" i="6" s="1"/>
  <c r="S719" i="6"/>
  <c r="T719" i="6" s="1"/>
  <c r="S759" i="6"/>
  <c r="T759" i="6" s="1"/>
  <c r="S775" i="6"/>
  <c r="T775" i="6" s="1"/>
  <c r="S791" i="6"/>
  <c r="T791" i="6" s="1"/>
  <c r="S807" i="6"/>
  <c r="T807" i="6" s="1"/>
  <c r="S839" i="6"/>
  <c r="T839" i="6" s="1"/>
  <c r="S863" i="6"/>
  <c r="T863" i="6" s="1"/>
  <c r="S879" i="6"/>
  <c r="T879" i="6" s="1"/>
  <c r="S927" i="6"/>
  <c r="T927" i="6" s="1"/>
  <c r="S1007" i="6"/>
  <c r="T1007" i="6" s="1"/>
  <c r="S1039" i="6"/>
  <c r="T1039" i="6" s="1"/>
  <c r="S1071" i="6"/>
  <c r="T1071" i="6" s="1"/>
  <c r="S1087" i="6"/>
  <c r="T1087" i="6" s="1"/>
  <c r="S1095" i="6"/>
  <c r="T1095" i="6" s="1"/>
  <c r="S1103" i="6"/>
  <c r="T1103" i="6" s="1"/>
  <c r="S1119" i="6"/>
  <c r="T1119" i="6" s="1"/>
  <c r="S1151" i="6"/>
  <c r="T1151" i="6" s="1"/>
  <c r="S1162" i="6"/>
  <c r="T1162" i="6" s="1"/>
  <c r="S448" i="6"/>
  <c r="T448" i="6" s="1"/>
  <c r="S464" i="6"/>
  <c r="T464" i="6" s="1"/>
  <c r="S496" i="6"/>
  <c r="T496" i="6" s="1"/>
  <c r="S512" i="6"/>
  <c r="T512" i="6" s="1"/>
  <c r="S520" i="6"/>
  <c r="T520" i="6" s="1"/>
  <c r="S536" i="6"/>
  <c r="T536" i="6" s="1"/>
  <c r="S544" i="6"/>
  <c r="T544" i="6" s="1"/>
  <c r="S576" i="6"/>
  <c r="T576" i="6" s="1"/>
  <c r="S600" i="6"/>
  <c r="T600" i="6" s="1"/>
  <c r="S608" i="6"/>
  <c r="T608" i="6" s="1"/>
  <c r="S616" i="6"/>
  <c r="T616" i="6" s="1"/>
  <c r="S656" i="6"/>
  <c r="T656" i="6" s="1"/>
  <c r="S672" i="6"/>
  <c r="T672" i="6" s="1"/>
  <c r="S688" i="6"/>
  <c r="T688" i="6" s="1"/>
  <c r="S696" i="6"/>
  <c r="T696" i="6" s="1"/>
  <c r="S720" i="6"/>
  <c r="T720" i="6" s="1"/>
  <c r="S744" i="6"/>
  <c r="T744" i="6" s="1"/>
  <c r="S760" i="6"/>
  <c r="T760" i="6" s="1"/>
  <c r="S784" i="6"/>
  <c r="T784" i="6" s="1"/>
  <c r="S800" i="6"/>
  <c r="T800" i="6" s="1"/>
  <c r="S824" i="6"/>
  <c r="T824" i="6" s="1"/>
  <c r="S832" i="6"/>
  <c r="T832" i="6" s="1"/>
  <c r="S848" i="6"/>
  <c r="T848" i="6" s="1"/>
  <c r="S856" i="6"/>
  <c r="T856" i="6" s="1"/>
  <c r="S677" i="6"/>
  <c r="T677" i="6" s="1"/>
  <c r="S1101" i="6"/>
  <c r="T1101" i="6" s="1"/>
  <c r="S534" i="6"/>
  <c r="T534" i="6" s="1"/>
  <c r="S1118" i="6"/>
  <c r="T1118" i="6" s="1"/>
  <c r="S1278" i="6"/>
  <c r="T1278" i="6" s="1"/>
  <c r="S1318" i="6"/>
  <c r="T1318" i="6" s="1"/>
  <c r="S1390" i="6"/>
  <c r="T1390" i="6" s="1"/>
  <c r="S1393" i="6"/>
  <c r="T1393" i="6" s="1"/>
  <c r="S1561" i="6"/>
  <c r="T1561" i="6" s="1"/>
  <c r="S1535" i="6"/>
  <c r="T1535" i="6" s="1"/>
  <c r="S1838" i="6"/>
  <c r="T1838" i="6" s="1"/>
  <c r="S993" i="6"/>
  <c r="T993" i="6" s="1"/>
  <c r="S1121" i="6"/>
  <c r="T1121" i="6" s="1"/>
  <c r="S1193" i="6"/>
  <c r="T1193" i="6" s="1"/>
  <c r="S85" i="6"/>
  <c r="T85" i="6" s="1"/>
  <c r="S1248" i="6"/>
  <c r="T1248" i="6" s="1"/>
  <c r="S1229" i="6"/>
  <c r="T1229" i="6" s="1"/>
  <c r="S834" i="6"/>
  <c r="T834" i="6" s="1"/>
  <c r="S714" i="6"/>
  <c r="T714" i="6" s="1"/>
  <c r="S1058" i="6"/>
  <c r="T1058" i="6" s="1"/>
  <c r="S1407" i="6"/>
  <c r="T1407" i="6" s="1"/>
  <c r="S1224" i="6"/>
  <c r="T1224" i="6" s="1"/>
  <c r="S1186" i="6"/>
  <c r="T1186" i="6" s="1"/>
  <c r="S1389" i="6"/>
  <c r="T1389" i="6" s="1"/>
  <c r="S876" i="6"/>
  <c r="T876" i="6" s="1"/>
  <c r="S1538" i="6"/>
  <c r="T1538" i="6" s="1"/>
  <c r="S293" i="6"/>
  <c r="T293" i="6" s="1"/>
  <c r="S5" i="6"/>
  <c r="T5" i="6" s="1"/>
  <c r="S1623" i="6"/>
  <c r="T1623" i="6" s="1"/>
  <c r="S1549" i="6"/>
  <c r="T1549" i="6" s="1"/>
  <c r="S811" i="6"/>
  <c r="T811" i="6" s="1"/>
  <c r="S668" i="6"/>
  <c r="T668" i="6" s="1"/>
  <c r="S1416" i="6"/>
  <c r="T1416" i="6" s="1"/>
  <c r="S324" i="6"/>
  <c r="T324" i="6" s="1"/>
  <c r="S1335" i="6"/>
  <c r="T1335" i="6" s="1"/>
  <c r="S367" i="6"/>
  <c r="T367" i="6" s="1"/>
  <c r="S1899" i="6"/>
  <c r="T1899" i="6" s="1"/>
  <c r="S1789" i="6"/>
  <c r="T1789" i="6" s="1"/>
  <c r="S1496" i="6"/>
  <c r="T1496" i="6" s="1"/>
  <c r="S1865" i="6"/>
  <c r="T1865" i="6" s="1"/>
  <c r="S1482" i="6"/>
  <c r="T1482" i="6" s="1"/>
  <c r="S16" i="6"/>
  <c r="T16" i="6" s="1"/>
  <c r="S371" i="6"/>
  <c r="T371" i="6" s="1"/>
  <c r="S323" i="6"/>
  <c r="T323" i="6" s="1"/>
  <c r="S1220" i="6"/>
  <c r="T1220" i="6" s="1"/>
  <c r="S1097" i="6"/>
  <c r="T1097" i="6" s="1"/>
  <c r="S1127" i="6"/>
  <c r="T1127" i="6" s="1"/>
  <c r="S880" i="6"/>
  <c r="T880" i="6" s="1"/>
  <c r="S928" i="6"/>
  <c r="T928" i="6" s="1"/>
  <c r="S936" i="6"/>
  <c r="T936" i="6" s="1"/>
  <c r="S1016" i="6"/>
  <c r="T1016" i="6" s="1"/>
  <c r="S1024" i="6"/>
  <c r="T1024" i="6" s="1"/>
  <c r="S1072" i="6"/>
  <c r="T1072" i="6" s="1"/>
  <c r="S1104" i="6"/>
  <c r="T1104" i="6" s="1"/>
  <c r="S589" i="6"/>
  <c r="T589" i="6" s="1"/>
  <c r="S613" i="6"/>
  <c r="T613" i="6" s="1"/>
  <c r="S685" i="6"/>
  <c r="T685" i="6" s="1"/>
  <c r="S717" i="6"/>
  <c r="T717" i="6" s="1"/>
  <c r="S773" i="6"/>
  <c r="T773" i="6" s="1"/>
  <c r="S781" i="6"/>
  <c r="T781" i="6" s="1"/>
  <c r="S805" i="6"/>
  <c r="T805" i="6" s="1"/>
  <c r="S957" i="6"/>
  <c r="T957" i="6" s="1"/>
  <c r="S981" i="6"/>
  <c r="T981" i="6" s="1"/>
  <c r="S1037" i="6"/>
  <c r="T1037" i="6" s="1"/>
  <c r="S670" i="6"/>
  <c r="T670" i="6" s="1"/>
  <c r="S846" i="6"/>
  <c r="T846" i="6" s="1"/>
  <c r="S894" i="6"/>
  <c r="T894" i="6" s="1"/>
  <c r="S910" i="6"/>
  <c r="T910" i="6" s="1"/>
  <c r="S934" i="6"/>
  <c r="T934" i="6" s="1"/>
  <c r="S958" i="6"/>
  <c r="T958" i="6" s="1"/>
  <c r="S1070" i="6"/>
  <c r="T1070" i="6" s="1"/>
  <c r="S1286" i="6"/>
  <c r="T1286" i="6" s="1"/>
  <c r="S1342" i="6"/>
  <c r="T1342" i="6" s="1"/>
  <c r="S1438" i="6"/>
  <c r="T1438" i="6" s="1"/>
  <c r="S1494" i="6"/>
  <c r="T1494" i="6" s="1"/>
  <c r="S1526" i="6"/>
  <c r="T1526" i="6" s="1"/>
  <c r="S1758" i="6"/>
  <c r="T1758" i="6" s="1"/>
  <c r="S1363" i="6"/>
  <c r="T1363" i="6" s="1"/>
  <c r="S1427" i="6"/>
  <c r="T1427" i="6" s="1"/>
  <c r="S1475" i="6"/>
  <c r="T1475" i="6" s="1"/>
  <c r="S1260" i="6"/>
  <c r="T1260" i="6" s="1"/>
  <c r="S1332" i="6"/>
  <c r="T1332" i="6" s="1"/>
  <c r="S1380" i="6"/>
  <c r="T1380" i="6" s="1"/>
  <c r="S1468" i="6"/>
  <c r="T1468" i="6" s="1"/>
  <c r="S1788" i="6"/>
  <c r="T1788" i="6" s="1"/>
  <c r="S1241" i="6"/>
  <c r="T1241" i="6" s="1"/>
  <c r="S1361" i="6"/>
  <c r="T1361" i="6" s="1"/>
  <c r="S1377" i="6"/>
  <c r="T1377" i="6" s="1"/>
  <c r="S1449" i="6"/>
  <c r="T1449" i="6" s="1"/>
  <c r="S1457" i="6"/>
  <c r="T1457" i="6" s="1"/>
  <c r="S1585" i="6"/>
  <c r="T1585" i="6" s="1"/>
  <c r="S1665" i="6"/>
  <c r="T1665" i="6" s="1"/>
  <c r="S1729" i="6"/>
  <c r="T1729" i="6" s="1"/>
  <c r="S1761" i="6"/>
  <c r="T1761" i="6" s="1"/>
  <c r="S1836" i="6"/>
  <c r="T1836" i="6" s="1"/>
  <c r="S1900" i="6"/>
  <c r="T1900" i="6" s="1"/>
  <c r="S441" i="6"/>
  <c r="T441" i="6" s="1"/>
  <c r="S497" i="6"/>
  <c r="T497" i="6" s="1"/>
  <c r="S505" i="6"/>
  <c r="T505" i="6" s="1"/>
  <c r="S1861" i="6"/>
  <c r="T1861" i="6" s="1"/>
  <c r="S26" i="6"/>
  <c r="T26" i="6" s="1"/>
  <c r="S122" i="6"/>
  <c r="T122" i="6" s="1"/>
  <c r="S162" i="6"/>
  <c r="T162" i="6" s="1"/>
  <c r="S210" i="6"/>
  <c r="T210" i="6" s="1"/>
  <c r="S242" i="6"/>
  <c r="T242" i="6" s="1"/>
  <c r="S274" i="6"/>
  <c r="T274" i="6" s="1"/>
  <c r="S282" i="6"/>
  <c r="T282" i="6" s="1"/>
  <c r="S298" i="6"/>
  <c r="T298" i="6" s="1"/>
  <c r="S410" i="6"/>
  <c r="T410" i="6" s="1"/>
  <c r="S562" i="6"/>
  <c r="T562" i="6" s="1"/>
  <c r="S1866" i="6"/>
  <c r="T1866" i="6" s="1"/>
  <c r="S439" i="6"/>
  <c r="T439" i="6" s="1"/>
  <c r="S487" i="6"/>
  <c r="T487" i="6" s="1"/>
  <c r="S619" i="6"/>
  <c r="T619" i="6" s="1"/>
  <c r="S1855" i="6"/>
  <c r="T1855" i="6" s="1"/>
  <c r="S1895" i="6"/>
  <c r="T1895" i="6" s="1"/>
  <c r="S915" i="6"/>
  <c r="T915" i="6" s="1"/>
  <c r="S872" i="6"/>
  <c r="T872" i="6" s="1"/>
  <c r="S976" i="6"/>
  <c r="T976" i="6" s="1"/>
  <c r="S992" i="6"/>
  <c r="T992" i="6" s="1"/>
  <c r="S1000" i="6"/>
  <c r="T1000" i="6" s="1"/>
  <c r="S1128" i="6"/>
  <c r="T1128" i="6" s="1"/>
  <c r="S1144" i="6"/>
  <c r="T1144" i="6" s="1"/>
  <c r="S437" i="6"/>
  <c r="T437" i="6" s="1"/>
  <c r="S541" i="6"/>
  <c r="T541" i="6" s="1"/>
  <c r="S701" i="6"/>
  <c r="T701" i="6" s="1"/>
  <c r="S709" i="6"/>
  <c r="T709" i="6" s="1"/>
  <c r="S725" i="6"/>
  <c r="T725" i="6" s="1"/>
  <c r="S733" i="6"/>
  <c r="T733" i="6" s="1"/>
  <c r="S965" i="6"/>
  <c r="T965" i="6" s="1"/>
  <c r="S1085" i="6"/>
  <c r="T1085" i="6" s="1"/>
  <c r="S1141" i="6"/>
  <c r="T1141" i="6" s="1"/>
  <c r="S1158" i="6"/>
  <c r="T1158" i="6" s="1"/>
  <c r="S510" i="6"/>
  <c r="T510" i="6" s="1"/>
  <c r="S566" i="6"/>
  <c r="T566" i="6" s="1"/>
  <c r="S662" i="6"/>
  <c r="T662" i="6" s="1"/>
  <c r="S686" i="6"/>
  <c r="T686" i="6" s="1"/>
  <c r="S702" i="6"/>
  <c r="T702" i="6" s="1"/>
  <c r="S726" i="6"/>
  <c r="T726" i="6" s="1"/>
  <c r="S766" i="6"/>
  <c r="T766" i="6" s="1"/>
  <c r="S774" i="6"/>
  <c r="T774" i="6" s="1"/>
  <c r="S854" i="6"/>
  <c r="T854" i="6" s="1"/>
  <c r="S950" i="6"/>
  <c r="T950" i="6" s="1"/>
  <c r="S1126" i="6"/>
  <c r="T1126" i="6" s="1"/>
  <c r="S1161" i="6"/>
  <c r="T1161" i="6" s="1"/>
  <c r="S1326" i="6"/>
  <c r="T1326" i="6" s="1"/>
  <c r="S1350" i="6"/>
  <c r="T1350" i="6" s="1"/>
  <c r="S1454" i="6"/>
  <c r="T1454" i="6" s="1"/>
  <c r="S1550" i="6"/>
  <c r="T1550" i="6" s="1"/>
  <c r="S1187" i="6"/>
  <c r="T1187" i="6" s="1"/>
  <c r="S1235" i="6"/>
  <c r="T1235" i="6" s="1"/>
  <c r="S1307" i="6"/>
  <c r="T1307" i="6" s="1"/>
  <c r="S1371" i="6"/>
  <c r="T1371" i="6" s="1"/>
  <c r="S1419" i="6"/>
  <c r="T1419" i="6" s="1"/>
  <c r="S1507" i="6"/>
  <c r="T1507" i="6" s="1"/>
  <c r="S1635" i="6"/>
  <c r="T1635" i="6" s="1"/>
  <c r="S1180" i="6"/>
  <c r="T1180" i="6" s="1"/>
  <c r="S1244" i="6"/>
  <c r="T1244" i="6" s="1"/>
  <c r="S1276" i="6"/>
  <c r="T1276" i="6" s="1"/>
  <c r="S1340" i="6"/>
  <c r="T1340" i="6" s="1"/>
  <c r="S1420" i="6"/>
  <c r="T1420" i="6" s="1"/>
  <c r="S1444" i="6"/>
  <c r="T1444" i="6" s="1"/>
  <c r="S1476" i="6"/>
  <c r="T1476" i="6" s="1"/>
  <c r="S1540" i="6"/>
  <c r="T1540" i="6" s="1"/>
  <c r="S1556" i="6"/>
  <c r="T1556" i="6" s="1"/>
  <c r="S1604" i="6"/>
  <c r="T1604" i="6" s="1"/>
  <c r="S1804" i="6"/>
  <c r="T1804" i="6" s="1"/>
  <c r="S1820" i="6"/>
  <c r="T1820" i="6" s="1"/>
  <c r="S1305" i="6"/>
  <c r="T1305" i="6" s="1"/>
  <c r="S1329" i="6"/>
  <c r="T1329" i="6" s="1"/>
  <c r="S1569" i="6"/>
  <c r="T1569" i="6" s="1"/>
  <c r="S1657" i="6"/>
  <c r="T1657" i="6" s="1"/>
  <c r="S1673" i="6"/>
  <c r="T1673" i="6" s="1"/>
  <c r="S1825" i="6"/>
  <c r="T1825" i="6" s="1"/>
  <c r="S1860" i="6"/>
  <c r="T1860" i="6" s="1"/>
  <c r="S1884" i="6"/>
  <c r="T1884" i="6" s="1"/>
  <c r="S481" i="6"/>
  <c r="T481" i="6" s="1"/>
  <c r="S537" i="6"/>
  <c r="T537" i="6" s="1"/>
  <c r="S561" i="6"/>
  <c r="T561" i="6" s="1"/>
  <c r="S577" i="6"/>
  <c r="T577" i="6" s="1"/>
  <c r="S10" i="6"/>
  <c r="T10" i="6" s="1"/>
  <c r="S18" i="6"/>
  <c r="T18" i="6" s="1"/>
  <c r="S90" i="6"/>
  <c r="T90" i="6" s="1"/>
  <c r="S98" i="6"/>
  <c r="T98" i="6" s="1"/>
  <c r="S138" i="6"/>
  <c r="T138" i="6" s="1"/>
  <c r="S154" i="6"/>
  <c r="T154" i="6" s="1"/>
  <c r="S186" i="6"/>
  <c r="T186" i="6" s="1"/>
  <c r="S218" i="6"/>
  <c r="T218" i="6" s="1"/>
  <c r="S234" i="6"/>
  <c r="T234" i="6" s="1"/>
  <c r="S250" i="6"/>
  <c r="T250" i="6" s="1"/>
  <c r="S490" i="6"/>
  <c r="T490" i="6" s="1"/>
  <c r="S1850" i="6"/>
  <c r="T1850" i="6" s="1"/>
  <c r="S314" i="6"/>
  <c r="T314" i="6" s="1"/>
  <c r="S1731" i="6"/>
  <c r="T1731" i="6" s="1"/>
  <c r="S1022" i="6"/>
  <c r="T1022" i="6" s="1"/>
  <c r="S509" i="6"/>
  <c r="T509" i="6" s="1"/>
  <c r="S765" i="6"/>
  <c r="T765" i="6" s="1"/>
  <c r="S1654" i="6"/>
  <c r="T1654" i="6" s="1"/>
  <c r="S742" i="6"/>
  <c r="T742" i="6" s="1"/>
  <c r="S1483" i="6"/>
  <c r="T1483" i="6" s="1"/>
  <c r="S1748" i="6"/>
  <c r="T1748" i="6" s="1"/>
  <c r="S362" i="6"/>
  <c r="T362" i="6" s="1"/>
  <c r="S457" i="6"/>
  <c r="T457" i="6" s="1"/>
  <c r="S1246" i="6"/>
  <c r="T1246" i="6" s="1"/>
  <c r="S34" i="6"/>
  <c r="T34" i="6" s="1"/>
  <c r="S473" i="6"/>
  <c r="T473" i="6" s="1"/>
  <c r="S1401" i="6"/>
  <c r="T1401" i="6" s="1"/>
  <c r="S1323" i="6"/>
  <c r="T1323" i="6" s="1"/>
  <c r="S1181" i="6"/>
  <c r="T1181" i="6" s="1"/>
  <c r="S1080" i="6"/>
  <c r="T1080" i="6" s="1"/>
  <c r="S1030" i="6"/>
  <c r="T1030" i="6" s="1"/>
  <c r="S501" i="6"/>
  <c r="T501" i="6" s="1"/>
  <c r="S1563" i="6"/>
  <c r="T1563" i="6" s="1"/>
  <c r="S973" i="6"/>
  <c r="T973" i="6" s="1"/>
  <c r="S517" i="6"/>
  <c r="T517" i="6" s="1"/>
  <c r="S1879" i="6"/>
  <c r="T1879" i="6" s="1"/>
  <c r="S1088" i="6"/>
  <c r="T1088" i="6" s="1"/>
  <c r="S1779" i="6"/>
  <c r="T1779" i="6" s="1"/>
  <c r="S1398" i="6"/>
  <c r="T1398" i="6" s="1"/>
  <c r="S1523" i="6"/>
  <c r="T1523" i="6" s="1"/>
  <c r="S1853" i="6"/>
  <c r="T1853" i="6" s="1"/>
  <c r="S960" i="6"/>
  <c r="T960" i="6" s="1"/>
  <c r="S621" i="6"/>
  <c r="T621" i="6" s="1"/>
  <c r="S140" i="6"/>
  <c r="T140" i="6" s="1"/>
  <c r="S220" i="6"/>
  <c r="T220" i="6" s="1"/>
  <c r="S412" i="6"/>
  <c r="T412" i="6" s="1"/>
  <c r="S508" i="6"/>
  <c r="T508" i="6" s="1"/>
  <c r="S585" i="6"/>
  <c r="T585" i="6" s="1"/>
  <c r="S665" i="6"/>
  <c r="T665" i="6" s="1"/>
  <c r="S753" i="6"/>
  <c r="T753" i="6" s="1"/>
  <c r="S761" i="6"/>
  <c r="T761" i="6" s="1"/>
  <c r="S769" i="6"/>
  <c r="T769" i="6" s="1"/>
  <c r="S762" i="6"/>
  <c r="T762" i="6" s="1"/>
  <c r="S786" i="6"/>
  <c r="T786" i="6" s="1"/>
  <c r="S858" i="6"/>
  <c r="T858" i="6" s="1"/>
  <c r="S938" i="6"/>
  <c r="T938" i="6" s="1"/>
  <c r="S659" i="6"/>
  <c r="T659" i="6" s="1"/>
  <c r="S699" i="6"/>
  <c r="T699" i="6" s="1"/>
  <c r="S891" i="6"/>
  <c r="T891" i="6" s="1"/>
  <c r="S939" i="6"/>
  <c r="T939" i="6" s="1"/>
  <c r="S971" i="6"/>
  <c r="T971" i="6" s="1"/>
  <c r="S1159" i="6"/>
  <c r="T1159" i="6" s="1"/>
  <c r="S1175" i="6"/>
  <c r="T1175" i="6" s="1"/>
  <c r="S1231" i="6"/>
  <c r="T1231" i="6" s="1"/>
  <c r="S1263" i="6"/>
  <c r="T1263" i="6" s="1"/>
  <c r="S1020" i="6"/>
  <c r="T1020" i="6" s="1"/>
  <c r="S1044" i="6"/>
  <c r="T1044" i="6" s="1"/>
  <c r="S1116" i="6"/>
  <c r="T1116" i="6" s="1"/>
  <c r="S1272" i="6"/>
  <c r="T1272" i="6" s="1"/>
  <c r="S1010" i="6"/>
  <c r="T1010" i="6" s="1"/>
  <c r="S396" i="6"/>
  <c r="T396" i="6" s="1"/>
  <c r="S132" i="6"/>
  <c r="T132" i="6" s="1"/>
  <c r="S649" i="6"/>
  <c r="T649" i="6" s="1"/>
  <c r="S476" i="6"/>
  <c r="T476" i="6" s="1"/>
  <c r="S778" i="6"/>
  <c r="T778" i="6" s="1"/>
  <c r="S683" i="6"/>
  <c r="T683" i="6" s="1"/>
  <c r="S955" i="6"/>
  <c r="T955" i="6" s="1"/>
  <c r="S1271" i="6"/>
  <c r="T1271" i="6" s="1"/>
  <c r="S1684" i="6"/>
  <c r="T1684" i="6" s="1"/>
  <c r="S1609" i="6"/>
  <c r="T1609" i="6" s="1"/>
  <c r="S1451" i="6"/>
  <c r="T1451" i="6" s="1"/>
  <c r="S1280" i="6"/>
  <c r="T1280" i="6" s="1"/>
  <c r="S276" i="6"/>
  <c r="T276" i="6" s="1"/>
  <c r="S252" i="6"/>
  <c r="T252" i="6" s="1"/>
  <c r="S1506" i="6"/>
  <c r="T1506" i="6" s="1"/>
  <c r="S1717" i="6"/>
  <c r="T1717" i="6" s="1"/>
  <c r="S1448" i="6"/>
  <c r="T1448" i="6" s="1"/>
  <c r="S1607" i="6"/>
  <c r="T1607" i="6" s="1"/>
  <c r="S627" i="6"/>
  <c r="T627" i="6" s="1"/>
  <c r="S1594" i="6"/>
  <c r="T1594" i="6" s="1"/>
  <c r="S285" i="6"/>
  <c r="T285" i="6" s="1"/>
  <c r="S165" i="6"/>
  <c r="T165" i="6" s="1"/>
  <c r="S1905" i="6"/>
  <c r="T1905" i="6" s="1"/>
  <c r="S27" i="6"/>
  <c r="T27" i="6" s="1"/>
  <c r="S117" i="6"/>
  <c r="T117" i="6" s="1"/>
  <c r="S243" i="6"/>
  <c r="T243" i="6" s="1"/>
  <c r="S820" i="6"/>
  <c r="T820" i="6" s="1"/>
  <c r="S1622" i="6"/>
  <c r="T1622" i="6" s="1"/>
  <c r="S1355" i="6"/>
  <c r="T1355" i="6" s="1"/>
  <c r="S1528" i="6"/>
  <c r="T1528" i="6" s="1"/>
  <c r="S1388" i="6"/>
  <c r="T1388" i="6" s="1"/>
  <c r="S1877" i="6"/>
  <c r="T1877" i="6" s="1"/>
  <c r="S1713" i="6"/>
  <c r="T1713" i="6" s="1"/>
  <c r="S1641" i="6"/>
  <c r="T1641" i="6" s="1"/>
  <c r="S1328" i="6"/>
  <c r="T1328" i="6" s="1"/>
  <c r="S1360" i="6"/>
  <c r="T1360" i="6" s="1"/>
  <c r="S1440" i="6"/>
  <c r="T1440" i="6" s="1"/>
  <c r="S1606" i="6"/>
  <c r="T1606" i="6" s="1"/>
  <c r="S1670" i="6"/>
  <c r="T1670" i="6" s="1"/>
  <c r="S1742" i="6"/>
  <c r="T1742" i="6" s="1"/>
  <c r="S1252" i="6"/>
  <c r="T1252" i="6" s="1"/>
  <c r="S945" i="6"/>
  <c r="T945" i="6" s="1"/>
  <c r="S1217" i="6"/>
  <c r="T1217" i="6" s="1"/>
  <c r="S1265" i="6"/>
  <c r="T1265" i="6" s="1"/>
  <c r="S1150" i="6"/>
  <c r="T1150" i="6" s="1"/>
  <c r="S1198" i="6"/>
  <c r="T1198" i="6" s="1"/>
  <c r="S1262" i="6"/>
  <c r="T1262" i="6" s="1"/>
  <c r="S1478" i="6"/>
  <c r="T1478" i="6" s="1"/>
  <c r="S1395" i="6"/>
  <c r="T1395" i="6" s="1"/>
  <c r="S1593" i="6"/>
  <c r="T1593" i="6" s="1"/>
  <c r="S1396" i="6"/>
  <c r="T1396" i="6" s="1"/>
  <c r="S1704" i="6"/>
  <c r="T1704" i="6" s="1"/>
  <c r="S1764" i="6"/>
  <c r="T1764" i="6" s="1"/>
  <c r="S732" i="6"/>
  <c r="T732" i="6" s="1"/>
  <c r="S21" i="6"/>
  <c r="T21" i="6" s="1"/>
  <c r="S1325" i="6"/>
  <c r="T1325" i="6" s="1"/>
  <c r="S1345" i="6"/>
  <c r="T1345" i="6" s="1"/>
  <c r="S949" i="6"/>
  <c r="T949" i="6" s="1"/>
  <c r="S370" i="6"/>
  <c r="T370" i="6" s="1"/>
  <c r="S708" i="6"/>
  <c r="T708" i="6" s="1"/>
  <c r="S923" i="6"/>
  <c r="T923" i="6" s="1"/>
  <c r="S676" i="6"/>
  <c r="T676" i="6" s="1"/>
  <c r="S675" i="6"/>
  <c r="T675" i="6" s="1"/>
  <c r="S1618" i="6"/>
  <c r="T1618" i="6" s="1"/>
  <c r="S1894" i="6"/>
  <c r="T1894" i="6" s="1"/>
  <c r="S1872" i="6"/>
  <c r="T1872" i="6" s="1"/>
  <c r="S1876" i="6"/>
  <c r="T1876" i="6" s="1"/>
  <c r="S1653" i="6"/>
  <c r="T1653" i="6" s="1"/>
  <c r="S1903" i="6"/>
  <c r="T1903" i="6" s="1"/>
  <c r="S409" i="6"/>
  <c r="T409" i="6" s="1"/>
  <c r="S417" i="6"/>
  <c r="T417" i="6" s="1"/>
  <c r="S337" i="6"/>
  <c r="T337" i="6" s="1"/>
  <c r="S321" i="6"/>
  <c r="T321" i="6" s="1"/>
  <c r="S216" i="6"/>
  <c r="T216" i="6" s="1"/>
  <c r="S989" i="6"/>
  <c r="T989" i="6" s="1"/>
  <c r="S1001" i="6"/>
  <c r="T1001" i="6" s="1"/>
  <c r="S1009" i="6"/>
  <c r="T1009" i="6" s="1"/>
  <c r="S997" i="6"/>
  <c r="T997" i="6" s="1"/>
  <c r="S1005" i="6"/>
  <c r="T1005" i="6" s="1"/>
  <c r="S1013" i="6"/>
  <c r="T1013" i="6" s="1"/>
  <c r="S857" i="6"/>
  <c r="T857" i="6" s="1"/>
  <c r="S873" i="6"/>
  <c r="T873" i="6" s="1"/>
  <c r="S929" i="6"/>
  <c r="T929" i="6" s="1"/>
  <c r="S937" i="6"/>
  <c r="T937" i="6" s="1"/>
  <c r="S845" i="6"/>
  <c r="T845" i="6" s="1"/>
  <c r="S893" i="6"/>
  <c r="T893" i="6" s="1"/>
  <c r="S941" i="6"/>
  <c r="T941" i="6" s="1"/>
  <c r="S861" i="6"/>
  <c r="T861" i="6" s="1"/>
  <c r="S869" i="6"/>
  <c r="T869" i="6" s="1"/>
  <c r="S877" i="6"/>
  <c r="T877" i="6" s="1"/>
  <c r="S901" i="6"/>
  <c r="T901" i="6" s="1"/>
  <c r="S917" i="6"/>
  <c r="T917" i="6" s="1"/>
  <c r="S933" i="6"/>
  <c r="T933" i="6" s="1"/>
  <c r="S951" i="6"/>
  <c r="T951" i="6" s="1"/>
  <c r="S962" i="6"/>
  <c r="T962" i="6" s="1"/>
  <c r="S975" i="6"/>
  <c r="T975" i="6" s="1"/>
  <c r="S582" i="6"/>
  <c r="T582" i="6" s="1"/>
  <c r="S590" i="6"/>
  <c r="T590" i="6" s="1"/>
  <c r="S614" i="6"/>
  <c r="T614" i="6" s="1"/>
  <c r="S865" i="6"/>
  <c r="T865" i="6" s="1"/>
  <c r="S881" i="6"/>
  <c r="T881" i="6" s="1"/>
  <c r="S889" i="6"/>
  <c r="T889" i="6" s="1"/>
  <c r="S913" i="6"/>
  <c r="T913" i="6" s="1"/>
  <c r="S921" i="6"/>
  <c r="T921" i="6" s="1"/>
  <c r="S946" i="6"/>
  <c r="T946" i="6" s="1"/>
  <c r="S956" i="6"/>
  <c r="T956" i="6" s="1"/>
  <c r="S967" i="6"/>
  <c r="T967" i="6" s="1"/>
  <c r="S602" i="6"/>
  <c r="T602" i="6" s="1"/>
  <c r="S610" i="6"/>
  <c r="T610" i="6" s="1"/>
  <c r="S1514" i="6"/>
  <c r="T1514" i="6" s="1"/>
  <c r="S1720" i="6"/>
  <c r="T1720" i="6" s="1"/>
  <c r="S1495" i="6"/>
  <c r="T1495" i="6" s="1"/>
  <c r="S436" i="6"/>
  <c r="T436" i="6" s="1"/>
  <c r="S295" i="6"/>
  <c r="T295" i="6" s="1"/>
  <c r="S41" i="6"/>
  <c r="T41" i="6" s="1"/>
  <c r="S1111" i="6"/>
  <c r="T1111" i="6" s="1"/>
  <c r="S375" i="6"/>
  <c r="T375" i="6" s="1"/>
  <c r="S399" i="6"/>
  <c r="T399" i="6" s="1"/>
  <c r="S407" i="6"/>
  <c r="T407" i="6" s="1"/>
  <c r="S423" i="6"/>
  <c r="T423" i="6" s="1"/>
  <c r="S463" i="6"/>
  <c r="T463" i="6" s="1"/>
  <c r="S495" i="6"/>
  <c r="T495" i="6" s="1"/>
  <c r="S511" i="6"/>
  <c r="T511" i="6" s="1"/>
  <c r="S575" i="6"/>
  <c r="T575" i="6" s="1"/>
  <c r="S584" i="6"/>
  <c r="T584" i="6" s="1"/>
  <c r="S605" i="6"/>
  <c r="T605" i="6" s="1"/>
  <c r="S44" i="6"/>
  <c r="T44" i="6" s="1"/>
  <c r="S52" i="6"/>
  <c r="T52" i="6" s="1"/>
  <c r="S60" i="6"/>
  <c r="T60" i="6" s="1"/>
  <c r="S68" i="6"/>
  <c r="T68" i="6" s="1"/>
  <c r="S108" i="6"/>
  <c r="T108" i="6" s="1"/>
  <c r="S124" i="6"/>
  <c r="T124" i="6" s="1"/>
  <c r="S387" i="6"/>
  <c r="T387" i="6" s="1"/>
  <c r="S427" i="6"/>
  <c r="T427" i="6" s="1"/>
  <c r="S451" i="6"/>
  <c r="T451" i="6" s="1"/>
  <c r="S507" i="6"/>
  <c r="T507" i="6" s="1"/>
  <c r="S531" i="6"/>
  <c r="T531" i="6" s="1"/>
  <c r="S563" i="6"/>
  <c r="T563" i="6" s="1"/>
  <c r="S56" i="6"/>
  <c r="T56" i="6" s="1"/>
  <c r="S96" i="6"/>
  <c r="T96" i="6" s="1"/>
  <c r="S112" i="6"/>
  <c r="T112" i="6" s="1"/>
  <c r="S136" i="6"/>
  <c r="T136" i="6" s="1"/>
  <c r="S144" i="6"/>
  <c r="T144" i="6" s="1"/>
  <c r="S830" i="6"/>
  <c r="T830" i="6" s="1"/>
  <c r="S864" i="6"/>
  <c r="T864" i="6" s="1"/>
  <c r="S1257" i="6"/>
  <c r="T1257" i="6" s="1"/>
  <c r="S444" i="6"/>
  <c r="T444" i="6" s="1"/>
  <c r="S349" i="6"/>
  <c r="T349" i="6" s="1"/>
  <c r="S565" i="6"/>
  <c r="T565" i="6" s="1"/>
  <c r="S806" i="6"/>
  <c r="T806" i="6" s="1"/>
  <c r="S57" i="6"/>
  <c r="T57" i="6" s="1"/>
  <c r="S1201" i="6"/>
  <c r="T1201" i="6" s="1"/>
  <c r="S1102" i="6"/>
  <c r="T1102" i="6" s="1"/>
  <c r="S379" i="6"/>
  <c r="T379" i="6" s="1"/>
  <c r="S435" i="6"/>
  <c r="T435" i="6" s="1"/>
  <c r="S475" i="6"/>
  <c r="T475" i="6" s="1"/>
  <c r="S515" i="6"/>
  <c r="T515" i="6" s="1"/>
  <c r="S816" i="6"/>
  <c r="T816" i="6" s="1"/>
  <c r="S782" i="6"/>
  <c r="T782" i="6" s="1"/>
  <c r="S1405" i="6"/>
  <c r="T1405" i="6" s="1"/>
  <c r="S1228" i="6"/>
  <c r="T1228" i="6" s="1"/>
  <c r="S1357" i="6"/>
  <c r="T1357" i="6" s="1"/>
  <c r="S1375" i="6"/>
  <c r="T1375" i="6" s="1"/>
  <c r="S698" i="6"/>
  <c r="T698" i="6" s="1"/>
  <c r="S1805" i="6"/>
  <c r="T1805" i="6" s="1"/>
  <c r="S239" i="6"/>
  <c r="T239" i="6" s="1"/>
  <c r="S440" i="6"/>
  <c r="T440" i="6" s="1"/>
  <c r="S1130" i="6"/>
  <c r="T1130" i="6" s="1"/>
  <c r="S730" i="6"/>
  <c r="T730" i="6" s="1"/>
  <c r="S1589" i="6"/>
  <c r="T1589" i="6" s="1"/>
  <c r="S1194" i="6"/>
  <c r="T1194" i="6" s="1"/>
  <c r="S201" i="6"/>
  <c r="T201" i="6" s="1"/>
  <c r="S847" i="6"/>
  <c r="T847" i="6" s="1"/>
  <c r="S1801" i="6"/>
  <c r="T1801" i="6" s="1"/>
  <c r="S1697" i="6"/>
  <c r="T1697" i="6" s="1"/>
  <c r="S593" i="6"/>
  <c r="T593" i="6" s="1"/>
  <c r="S1349" i="6"/>
  <c r="T1349" i="6" s="1"/>
  <c r="S646" i="6"/>
  <c r="T646" i="6" s="1"/>
  <c r="S1745" i="6"/>
  <c r="T1745" i="6" s="1"/>
  <c r="S1098" i="6"/>
  <c r="T1098" i="6" s="1"/>
  <c r="S1267" i="6"/>
  <c r="T1267" i="6" s="1"/>
  <c r="S1203" i="6"/>
  <c r="T1203" i="6" s="1"/>
  <c r="S383" i="6"/>
  <c r="T383" i="6" s="1"/>
  <c r="S212" i="6"/>
  <c r="T212" i="6" s="1"/>
  <c r="S111" i="6"/>
  <c r="T111" i="6" s="1"/>
  <c r="S860" i="6"/>
  <c r="T860" i="6" s="1"/>
  <c r="S283" i="6"/>
  <c r="T283" i="6" s="1"/>
  <c r="S514" i="6"/>
  <c r="T514" i="6" s="1"/>
  <c r="S606" i="6"/>
  <c r="T606" i="6" s="1"/>
  <c r="S1817" i="6"/>
  <c r="T1817" i="6" s="1"/>
  <c r="S1109" i="6"/>
  <c r="T1109" i="6" s="1"/>
  <c r="S313" i="6"/>
  <c r="T313" i="6" s="1"/>
  <c r="S361" i="6"/>
  <c r="T361" i="6" s="1"/>
  <c r="S756" i="6"/>
  <c r="T756" i="6" s="1"/>
  <c r="S790" i="6"/>
  <c r="T790" i="6" s="1"/>
  <c r="S1553" i="6"/>
  <c r="T1553" i="6" s="1"/>
  <c r="S840" i="6"/>
  <c r="T840" i="6" s="1"/>
  <c r="S1493" i="6"/>
  <c r="T1493" i="6" s="1"/>
  <c r="S1283" i="6"/>
  <c r="T1283" i="6" s="1"/>
  <c r="S161" i="6"/>
  <c r="T161" i="6" s="1"/>
  <c r="S1481" i="6"/>
  <c r="T1481" i="6" s="1"/>
  <c r="S397" i="6"/>
  <c r="T397" i="6" s="1"/>
  <c r="S878" i="6"/>
  <c r="T878" i="6" s="1"/>
  <c r="S1218" i="6"/>
  <c r="T1218" i="6" s="1"/>
  <c r="S1134" i="6"/>
  <c r="T1134" i="6" s="1"/>
  <c r="S492" i="6"/>
  <c r="T492" i="6" s="1"/>
  <c r="S1011" i="6"/>
  <c r="T1011" i="6" s="1"/>
  <c r="S1415" i="6"/>
  <c r="T1415" i="6" s="1"/>
  <c r="S1397" i="6"/>
  <c r="T1397" i="6" s="1"/>
  <c r="S1301" i="6"/>
  <c r="T1301" i="6" s="1"/>
  <c r="S373" i="6"/>
  <c r="T373" i="6" s="1"/>
  <c r="S704" i="6"/>
  <c r="T704" i="6" s="1"/>
  <c r="S185" i="6"/>
  <c r="T185" i="6" s="1"/>
  <c r="S1383" i="6"/>
  <c r="T1383" i="6" s="1"/>
  <c r="S718" i="6"/>
  <c r="T718" i="6" s="1"/>
  <c r="S69" i="6"/>
  <c r="T69" i="6" s="1"/>
  <c r="S1309" i="6"/>
  <c r="T1309" i="6" s="1"/>
  <c r="S1174" i="6"/>
  <c r="T1174" i="6" s="1"/>
  <c r="S335" i="6"/>
  <c r="T335" i="6" s="1"/>
  <c r="S1123" i="6"/>
  <c r="T1123" i="6" s="1"/>
  <c r="S1677" i="6"/>
  <c r="T1677" i="6" s="1"/>
  <c r="S39" i="6"/>
  <c r="T39" i="6" s="1"/>
  <c r="S740" i="6"/>
  <c r="T740" i="6" s="1"/>
  <c r="S1521" i="6"/>
  <c r="T1521" i="6" s="1"/>
  <c r="S597" i="6"/>
  <c r="T597" i="6" s="1"/>
  <c r="S1387" i="6"/>
  <c r="T1387" i="6" s="1"/>
  <c r="S935" i="6"/>
  <c r="T935" i="6" s="1"/>
  <c r="S1211" i="6"/>
  <c r="T1211" i="6" s="1"/>
  <c r="S1156" i="6"/>
  <c r="T1156" i="6" s="1"/>
  <c r="S969" i="6"/>
  <c r="T969" i="6" s="1"/>
  <c r="S758" i="6"/>
  <c r="T758" i="6" s="1"/>
  <c r="S798" i="6"/>
  <c r="T798" i="6" s="1"/>
  <c r="S1061" i="6"/>
  <c r="T1061" i="6" s="1"/>
  <c r="S868" i="6"/>
  <c r="T868" i="6" s="1"/>
  <c r="S1269" i="6"/>
  <c r="T1269" i="6" s="1"/>
  <c r="S139" i="6"/>
  <c r="T139" i="6" s="1"/>
  <c r="S1259" i="6"/>
  <c r="T1259" i="6" s="1"/>
  <c r="S904" i="6"/>
  <c r="T904" i="6" s="1"/>
  <c r="S482" i="6"/>
  <c r="T482" i="6" s="1"/>
  <c r="S1275" i="6"/>
  <c r="T1275" i="6" s="1"/>
  <c r="S1465" i="6"/>
  <c r="T1465" i="6" s="1"/>
  <c r="S535" i="6"/>
  <c r="T535" i="6" s="1"/>
  <c r="S567" i="6"/>
  <c r="T567" i="6" s="1"/>
  <c r="S1643" i="6"/>
  <c r="T1643" i="6" s="1"/>
  <c r="S1603" i="6"/>
  <c r="T1603" i="6" s="1"/>
  <c r="S1663" i="6"/>
  <c r="T1663" i="6" s="1"/>
  <c r="S1600" i="6"/>
  <c r="T1600" i="6" s="1"/>
  <c r="S1004" i="6"/>
  <c r="T1004" i="6" s="1"/>
  <c r="S1100" i="6"/>
  <c r="T1100" i="6" s="1"/>
  <c r="S35" i="6"/>
  <c r="T35" i="6" s="1"/>
  <c r="S1196" i="6"/>
  <c r="T1196" i="6" s="1"/>
  <c r="S458" i="6"/>
  <c r="T458" i="6" s="1"/>
  <c r="S615" i="6"/>
  <c r="T615" i="6" s="1"/>
  <c r="S1519" i="6"/>
  <c r="T1519" i="6" s="1"/>
  <c r="S1117" i="6"/>
  <c r="T1117" i="6" s="1"/>
  <c r="S603" i="6"/>
  <c r="T603" i="6" s="1"/>
  <c r="S296" i="6"/>
  <c r="T296" i="6" s="1"/>
  <c r="S557" i="6"/>
  <c r="T557" i="6" s="1"/>
  <c r="S1699" i="6"/>
  <c r="T1699" i="6" s="1"/>
  <c r="S852" i="6"/>
  <c r="T852" i="6" s="1"/>
  <c r="S489" i="6"/>
  <c r="T489" i="6" s="1"/>
  <c r="S163" i="6"/>
  <c r="T163" i="6" s="1"/>
  <c r="S849" i="6"/>
  <c r="T849" i="6" s="1"/>
  <c r="S1700" i="6"/>
  <c r="T1700" i="6" s="1"/>
  <c r="S1601" i="6"/>
  <c r="T1601" i="6" s="1"/>
  <c r="S1165" i="6"/>
  <c r="T1165" i="6" s="1"/>
  <c r="S1408" i="6"/>
  <c r="T1408" i="6" s="1"/>
  <c r="S1747" i="6"/>
  <c r="T1747" i="6" s="1"/>
  <c r="S952" i="6"/>
  <c r="T952" i="6" s="1"/>
  <c r="S598" i="6"/>
  <c r="T598" i="6" s="1"/>
  <c r="S797" i="6"/>
  <c r="T797" i="6" s="1"/>
  <c r="S1455" i="6"/>
  <c r="T1455" i="6" s="1"/>
  <c r="S1806" i="6"/>
  <c r="T1806" i="6" s="1"/>
  <c r="S1572" i="6"/>
  <c r="T1572" i="6" s="1"/>
  <c r="S1542" i="6"/>
  <c r="T1542" i="6" s="1"/>
  <c r="S1331" i="6"/>
  <c r="T1331" i="6" s="1"/>
  <c r="S1428" i="6"/>
  <c r="T1428" i="6" s="1"/>
  <c r="S884" i="6"/>
  <c r="T884" i="6" s="1"/>
  <c r="S175" i="6"/>
  <c r="T175" i="6" s="1"/>
  <c r="S920" i="6"/>
  <c r="T920" i="6" s="1"/>
  <c r="S1546" i="6"/>
  <c r="T1546" i="6" s="1"/>
  <c r="S449" i="6"/>
  <c r="T449" i="6" s="1"/>
  <c r="S1385" i="6"/>
  <c r="T1385" i="6" s="1"/>
  <c r="S833" i="6"/>
  <c r="T833" i="6" s="1"/>
  <c r="S1230" i="6"/>
  <c r="T1230" i="6" s="1"/>
  <c r="S1060" i="6"/>
  <c r="T1060" i="6" s="1"/>
  <c r="S787" i="6"/>
  <c r="T787" i="6" s="1"/>
  <c r="S842" i="6"/>
  <c r="T842" i="6" s="1"/>
  <c r="S119" i="6"/>
  <c r="T119" i="6" s="1"/>
  <c r="S643" i="6"/>
  <c r="T643" i="6" s="1"/>
  <c r="S1532" i="6"/>
  <c r="T1532" i="6" s="1"/>
  <c r="S1718" i="6"/>
  <c r="T1718" i="6" s="1"/>
  <c r="S1154" i="6"/>
  <c r="T1154" i="6" s="1"/>
  <c r="S1308" i="6"/>
  <c r="T1308" i="6" s="1"/>
  <c r="S1183" i="6"/>
  <c r="T1183" i="6" s="1"/>
  <c r="S1053" i="6"/>
  <c r="T1053" i="6" s="1"/>
  <c r="S266" i="6"/>
  <c r="T266" i="6" s="1"/>
  <c r="S129" i="6"/>
  <c r="T129" i="6" s="1"/>
  <c r="S49" i="6"/>
  <c r="T49" i="6" s="1"/>
  <c r="S1014" i="6"/>
  <c r="T1014" i="6" s="1"/>
  <c r="S351" i="6"/>
  <c r="T351" i="6" s="1"/>
  <c r="S433" i="6"/>
  <c r="T433" i="6" s="1"/>
  <c r="S113" i="6"/>
  <c r="T113" i="6" s="1"/>
  <c r="S1078" i="6"/>
  <c r="T1078" i="6" s="1"/>
  <c r="S909" i="6"/>
  <c r="T909" i="6" s="1"/>
  <c r="S552" i="6"/>
  <c r="T552" i="6" s="1"/>
  <c r="S1062" i="6"/>
  <c r="T1062" i="6" s="1"/>
  <c r="S803" i="6"/>
  <c r="T803" i="6" s="1"/>
  <c r="S707" i="6"/>
  <c r="T707" i="6" s="1"/>
  <c r="S721" i="6"/>
  <c r="T721" i="6" s="1"/>
  <c r="S484" i="6"/>
  <c r="T484" i="6" s="1"/>
  <c r="S231" i="6"/>
  <c r="T231" i="6" s="1"/>
  <c r="S135" i="6"/>
  <c r="T135" i="6" s="1"/>
  <c r="S474" i="6"/>
  <c r="T474" i="6" s="1"/>
  <c r="S466" i="6"/>
  <c r="T466" i="6" s="1"/>
  <c r="S1289" i="6"/>
  <c r="T1289" i="6" s="1"/>
  <c r="S316" i="6"/>
  <c r="T316" i="6" s="1"/>
  <c r="S380" i="6"/>
  <c r="T380" i="6" s="1"/>
  <c r="S1737" i="6"/>
  <c r="T1737" i="6" s="1"/>
  <c r="S652" i="6"/>
  <c r="T652" i="6" s="1"/>
  <c r="S812" i="6"/>
  <c r="T812" i="6" s="1"/>
  <c r="S363" i="6"/>
  <c r="T363" i="6" s="1"/>
  <c r="S736" i="6"/>
  <c r="T736" i="6" s="1"/>
  <c r="S59" i="6"/>
  <c r="T59" i="6" s="1"/>
  <c r="S768" i="6"/>
  <c r="T768" i="6" s="1"/>
  <c r="S1403" i="6"/>
  <c r="T1403" i="6" s="1"/>
  <c r="S1499" i="6"/>
  <c r="T1499" i="6" s="1"/>
  <c r="S114" i="6"/>
  <c r="T114" i="6" s="1"/>
  <c r="S1426" i="6"/>
  <c r="T1426" i="6" s="1"/>
  <c r="S1188" i="6"/>
  <c r="T1188" i="6" s="1"/>
  <c r="S738" i="6"/>
  <c r="T738" i="6" s="1"/>
  <c r="S1522" i="6"/>
  <c r="T1522" i="6" s="1"/>
  <c r="S1559" i="6"/>
  <c r="T1559" i="6" s="1"/>
  <c r="S181" i="6"/>
  <c r="T181" i="6" s="1"/>
  <c r="S1291" i="6"/>
  <c r="T1291" i="6" s="1"/>
  <c r="S1113" i="6"/>
  <c r="T1113" i="6" s="1"/>
  <c r="S1330" i="6"/>
  <c r="T1330" i="6" s="1"/>
  <c r="S1608" i="6"/>
  <c r="T1608" i="6" s="1"/>
  <c r="S485" i="6"/>
  <c r="T485" i="6" s="1"/>
  <c r="S1730" i="6"/>
  <c r="T1730" i="6" s="1"/>
  <c r="S996" i="6"/>
  <c r="T996" i="6" s="1"/>
  <c r="S130" i="6"/>
  <c r="T130" i="6" s="1"/>
  <c r="S1406" i="6"/>
  <c r="T1406" i="6" s="1"/>
  <c r="S907" i="6"/>
  <c r="T907" i="6" s="1"/>
  <c r="S711" i="6"/>
  <c r="T711" i="6" s="1"/>
  <c r="S408" i="6"/>
  <c r="T408" i="6" s="1"/>
  <c r="S580" i="6"/>
  <c r="T580" i="6" s="1"/>
  <c r="S1562" i="6"/>
  <c r="T1562" i="6" s="1"/>
  <c r="S391" i="6"/>
  <c r="T391" i="6" s="1"/>
  <c r="S1659" i="6"/>
  <c r="T1659" i="6" s="1"/>
  <c r="S1828" i="6"/>
  <c r="T1828" i="6" s="1"/>
  <c r="S1590" i="6"/>
  <c r="T1590" i="6" s="1"/>
  <c r="S1634" i="6"/>
  <c r="T1634" i="6" s="1"/>
  <c r="S1814" i="6"/>
  <c r="T1814" i="6" s="1"/>
  <c r="S1878" i="6"/>
  <c r="T1878" i="6" s="1"/>
  <c r="S1619" i="6"/>
  <c r="T1619" i="6" s="1"/>
  <c r="S1647" i="6"/>
  <c r="T1647" i="6" s="1"/>
  <c r="S1520" i="6"/>
  <c r="T1520" i="6" s="1"/>
  <c r="S1548" i="6"/>
  <c r="T1548" i="6" s="1"/>
  <c r="S1629" i="6"/>
  <c r="T1629" i="6" s="1"/>
  <c r="S1570" i="6"/>
  <c r="T1570" i="6" s="1"/>
  <c r="S1602" i="6"/>
  <c r="T1602" i="6" s="1"/>
  <c r="S1630" i="6"/>
  <c r="T1630" i="6" s="1"/>
  <c r="S1658" i="6"/>
  <c r="T1658" i="6" s="1"/>
  <c r="S1690" i="6"/>
  <c r="T1690" i="6" s="1"/>
  <c r="S1722" i="6"/>
  <c r="T1722" i="6" s="1"/>
  <c r="S1750" i="6"/>
  <c r="T1750" i="6" s="1"/>
  <c r="S1782" i="6"/>
  <c r="T1782" i="6" s="1"/>
  <c r="S1810" i="6"/>
  <c r="T1810" i="6" s="1"/>
  <c r="S1874" i="6"/>
  <c r="T1874" i="6" s="1"/>
  <c r="S1627" i="6"/>
  <c r="T1627" i="6" s="1"/>
  <c r="S1723" i="6"/>
  <c r="T1723" i="6" s="1"/>
  <c r="S1751" i="6"/>
  <c r="T1751" i="6" s="1"/>
  <c r="S1783" i="6"/>
  <c r="T1783" i="6" s="1"/>
  <c r="S1859" i="6"/>
  <c r="T1859" i="6" s="1"/>
  <c r="S1887" i="6"/>
  <c r="T1887" i="6" s="1"/>
  <c r="S1580" i="6"/>
  <c r="T1580" i="6" s="1"/>
  <c r="S1624" i="6"/>
  <c r="T1624" i="6" s="1"/>
  <c r="S1664" i="6"/>
  <c r="T1664" i="6" s="1"/>
  <c r="S1692" i="6"/>
  <c r="T1692" i="6" s="1"/>
  <c r="S1768" i="6"/>
  <c r="T1768" i="6" s="1"/>
  <c r="S1880" i="6"/>
  <c r="T1880" i="6" s="1"/>
  <c r="S1508" i="6"/>
  <c r="T1508" i="6" s="1"/>
  <c r="S1552" i="6"/>
  <c r="T1552" i="6" s="1"/>
  <c r="S1773" i="6"/>
  <c r="T1773" i="6" s="1"/>
  <c r="S1885" i="6"/>
  <c r="T1885" i="6" s="1"/>
  <c r="S1662" i="6"/>
  <c r="T1662" i="6" s="1"/>
  <c r="S1726" i="6"/>
  <c r="T1726" i="6" s="1"/>
  <c r="S1786" i="6"/>
  <c r="T1786" i="6" s="1"/>
  <c r="S1846" i="6"/>
  <c r="T1846" i="6" s="1"/>
  <c r="S1587" i="6"/>
  <c r="T1587" i="6" s="1"/>
  <c r="S1679" i="6"/>
  <c r="T1679" i="6" s="1"/>
  <c r="S1711" i="6"/>
  <c r="T1711" i="6" s="1"/>
  <c r="S1755" i="6"/>
  <c r="T1755" i="6" s="1"/>
  <c r="S1819" i="6"/>
  <c r="T1819" i="6" s="1"/>
  <c r="S1891" i="6"/>
  <c r="T1891" i="6" s="1"/>
  <c r="S1584" i="6"/>
  <c r="T1584" i="6" s="1"/>
  <c r="S1640" i="6"/>
  <c r="T1640" i="6" s="1"/>
  <c r="S1696" i="6"/>
  <c r="T1696" i="6" s="1"/>
  <c r="S1728" i="6"/>
  <c r="T1728" i="6" s="1"/>
  <c r="S1756" i="6"/>
  <c r="T1756" i="6" s="1"/>
  <c r="S1784" i="6"/>
  <c r="T1784" i="6" s="1"/>
  <c r="S1816" i="6"/>
  <c r="T1816" i="6" s="1"/>
  <c r="S1504" i="6"/>
  <c r="T1504" i="6" s="1"/>
  <c r="S1536" i="6"/>
  <c r="T1536" i="6" s="1"/>
  <c r="S1565" i="6"/>
  <c r="T1565" i="6" s="1"/>
  <c r="S1693" i="6"/>
  <c r="T1693" i="6" s="1"/>
  <c r="S1869" i="6"/>
  <c r="T1869" i="6" s="1"/>
  <c r="S1586" i="6"/>
  <c r="T1586" i="6" s="1"/>
  <c r="S1614" i="6"/>
  <c r="T1614" i="6" s="1"/>
  <c r="S1642" i="6"/>
  <c r="T1642" i="6" s="1"/>
  <c r="S1706" i="6"/>
  <c r="T1706" i="6" s="1"/>
  <c r="S1734" i="6"/>
  <c r="T1734" i="6" s="1"/>
  <c r="S1766" i="6"/>
  <c r="T1766" i="6" s="1"/>
  <c r="S1798" i="6"/>
  <c r="T1798" i="6" s="1"/>
  <c r="S1826" i="6"/>
  <c r="T1826" i="6" s="1"/>
  <c r="S1583" i="6"/>
  <c r="T1583" i="6" s="1"/>
  <c r="S1615" i="6"/>
  <c r="T1615" i="6" s="1"/>
  <c r="S1675" i="6"/>
  <c r="T1675" i="6" s="1"/>
  <c r="S1707" i="6"/>
  <c r="T1707" i="6" s="1"/>
  <c r="S1735" i="6"/>
  <c r="T1735" i="6" s="1"/>
  <c r="S1767" i="6"/>
  <c r="T1767" i="6" s="1"/>
  <c r="S1799" i="6"/>
  <c r="T1799" i="6" s="1"/>
  <c r="S1875" i="6"/>
  <c r="T1875" i="6" s="1"/>
  <c r="S1564" i="6"/>
  <c r="T1564" i="6" s="1"/>
  <c r="S1596" i="6"/>
  <c r="T1596" i="6" s="1"/>
  <c r="S1636" i="6"/>
  <c r="T1636" i="6" s="1"/>
  <c r="S1752" i="6"/>
  <c r="T1752" i="6" s="1"/>
  <c r="S1780" i="6"/>
  <c r="T1780" i="6" s="1"/>
  <c r="S1812" i="6"/>
  <c r="T1812" i="6" s="1"/>
  <c r="S1840" i="6"/>
  <c r="T1840" i="6" s="1"/>
  <c r="S1868" i="6"/>
  <c r="T1868" i="6" s="1"/>
  <c r="S1896" i="6"/>
  <c r="T1896" i="6" s="1"/>
  <c r="S1524" i="6"/>
  <c r="T1524" i="6" s="1"/>
  <c r="S1709" i="6"/>
  <c r="T1709" i="6" s="1"/>
  <c r="S1821" i="6"/>
  <c r="T1821" i="6" s="1"/>
  <c r="S1574" i="6"/>
  <c r="T1574" i="6" s="1"/>
  <c r="S1646" i="6"/>
  <c r="T1646" i="6" s="1"/>
  <c r="S1678" i="6"/>
  <c r="T1678" i="6" s="1"/>
  <c r="S1710" i="6"/>
  <c r="T1710" i="6" s="1"/>
  <c r="S1738" i="6"/>
  <c r="T1738" i="6" s="1"/>
  <c r="S1770" i="6"/>
  <c r="T1770" i="6" s="1"/>
  <c r="S1802" i="6"/>
  <c r="T1802" i="6" s="1"/>
  <c r="S1830" i="6"/>
  <c r="T1830" i="6" s="1"/>
  <c r="S1862" i="6"/>
  <c r="T1862" i="6" s="1"/>
  <c r="S1631" i="6"/>
  <c r="T1631" i="6" s="1"/>
  <c r="S1739" i="6"/>
  <c r="T1739" i="6" s="1"/>
  <c r="S1803" i="6"/>
  <c r="T1803" i="6" s="1"/>
  <c r="S1863" i="6"/>
  <c r="T1863" i="6" s="1"/>
  <c r="S1568" i="6"/>
  <c r="T1568" i="6" s="1"/>
  <c r="S1628" i="6"/>
  <c r="T1628" i="6" s="1"/>
  <c r="S1652" i="6"/>
  <c r="T1652" i="6" s="1"/>
  <c r="S1712" i="6"/>
  <c r="T1712" i="6" s="1"/>
  <c r="S1740" i="6"/>
  <c r="T1740" i="6" s="1"/>
  <c r="S1772" i="6"/>
  <c r="T1772" i="6" s="1"/>
  <c r="S1800" i="6"/>
  <c r="T1800" i="6" s="1"/>
  <c r="S747" i="6"/>
  <c r="T747" i="6" s="1"/>
  <c r="S1848" i="6"/>
  <c r="T1848" i="6" s="1"/>
  <c r="S1052" i="6"/>
  <c r="T1052" i="6" s="1"/>
  <c r="S671" i="6"/>
  <c r="T671" i="6" s="1"/>
  <c r="S77" i="6"/>
  <c r="T77" i="6" s="1"/>
  <c r="S390" i="6"/>
  <c r="T390" i="6" s="1"/>
  <c r="S395" i="6"/>
  <c r="T395" i="6" s="1"/>
  <c r="S106" i="6"/>
  <c r="T106" i="6" s="1"/>
  <c r="S595" i="6"/>
  <c r="T595" i="6" s="1"/>
  <c r="S245" i="6"/>
  <c r="T245" i="6" s="1"/>
  <c r="S1680" i="6"/>
  <c r="T1680" i="6" s="1"/>
  <c r="S358" i="6"/>
  <c r="T358" i="6" s="1"/>
  <c r="S875" i="6"/>
  <c r="T875" i="6" s="1"/>
  <c r="S780" i="6"/>
  <c r="T780" i="6" s="1"/>
  <c r="S278" i="6"/>
  <c r="T278" i="6" s="1"/>
  <c r="S1592" i="6"/>
  <c r="T1592" i="6" s="1"/>
  <c r="S1247" i="6"/>
  <c r="T1247" i="6" s="1"/>
  <c r="S763" i="6"/>
  <c r="T763" i="6" s="1"/>
  <c r="S1474" i="6"/>
  <c r="T1474" i="6" s="1"/>
  <c r="S1264" i="6"/>
  <c r="T1264" i="6" s="1"/>
  <c r="S1765" i="6"/>
  <c r="T1765" i="6" s="1"/>
  <c r="S750" i="6"/>
  <c r="T750" i="6" s="1"/>
  <c r="S1239" i="6"/>
  <c r="T1239" i="6" s="1"/>
  <c r="S924" i="6"/>
  <c r="T924" i="6" s="1"/>
  <c r="S402" i="6"/>
  <c r="T402" i="6" s="1"/>
  <c r="S542" i="6"/>
  <c r="T542" i="6" s="1"/>
  <c r="S1073" i="6"/>
  <c r="T1073" i="6" s="1"/>
  <c r="S1069" i="6"/>
  <c r="T1069" i="6" s="1"/>
  <c r="S1136" i="6"/>
  <c r="T1136" i="6" s="1"/>
  <c r="S2177" i="6"/>
  <c r="T2177" i="6" s="1"/>
  <c r="S1171" i="6"/>
  <c r="T1171" i="6" s="1"/>
  <c r="S344" i="6"/>
  <c r="T344" i="6" s="1"/>
  <c r="S1170" i="6"/>
  <c r="T1170" i="6" s="1"/>
  <c r="S1138" i="6"/>
  <c r="T1138" i="6" s="1"/>
  <c r="S1132" i="6"/>
  <c r="T1132" i="6" s="1"/>
  <c r="S1142" i="6"/>
  <c r="T1142" i="6" s="1"/>
  <c r="S1140" i="6"/>
  <c r="T1140" i="6" s="1"/>
  <c r="S1133" i="6"/>
  <c r="T1133" i="6" s="1"/>
  <c r="R2011" i="6"/>
  <c r="P2011" i="6" s="1"/>
  <c r="Q2008" i="6"/>
  <c r="R2004" i="6"/>
  <c r="P2004" i="6" s="1"/>
  <c r="Q2001" i="6"/>
  <c r="R1997" i="6"/>
  <c r="P1997" i="6" s="1"/>
  <c r="Q1994" i="6"/>
  <c r="R1990" i="6"/>
  <c r="P1990" i="6" s="1"/>
  <c r="Q1983" i="6"/>
  <c r="R1979" i="6"/>
  <c r="P1979" i="6" s="1"/>
  <c r="Q1976" i="6"/>
  <c r="R1972" i="6"/>
  <c r="P1972" i="6" s="1"/>
  <c r="Q1969" i="6"/>
  <c r="R1965" i="6"/>
  <c r="P1965" i="6" s="1"/>
  <c r="Q1962" i="6"/>
  <c r="R1958" i="6"/>
  <c r="P1958" i="6" s="1"/>
  <c r="Q1951" i="6"/>
  <c r="R1947" i="6"/>
  <c r="P1947" i="6" s="1"/>
  <c r="Q1944" i="6"/>
  <c r="R1940" i="6"/>
  <c r="P1940" i="6" s="1"/>
  <c r="R1906" i="6"/>
  <c r="P1906" i="6" s="1"/>
  <c r="Q1907" i="6"/>
  <c r="Q1908" i="6"/>
  <c r="Q1909" i="6"/>
  <c r="Q1910" i="6"/>
  <c r="R1911" i="6"/>
  <c r="P1911" i="6" s="1"/>
  <c r="R1912" i="6"/>
  <c r="P1912" i="6" s="1"/>
  <c r="R1913" i="6"/>
  <c r="P1913" i="6" s="1"/>
  <c r="R1914" i="6"/>
  <c r="P1914" i="6" s="1"/>
  <c r="Q1915" i="6"/>
  <c r="Q1916" i="6"/>
  <c r="Q1917" i="6"/>
  <c r="Q1918" i="6"/>
  <c r="R1919" i="6"/>
  <c r="P1919" i="6" s="1"/>
  <c r="R1920" i="6"/>
  <c r="P1920" i="6" s="1"/>
  <c r="R1921" i="6"/>
  <c r="P1921" i="6" s="1"/>
  <c r="R1922" i="6"/>
  <c r="P1922" i="6" s="1"/>
  <c r="Q1923" i="6"/>
  <c r="Q1924" i="6"/>
  <c r="Q1925" i="6"/>
  <c r="Q1926" i="6"/>
  <c r="R1927" i="6"/>
  <c r="P1927" i="6" s="1"/>
  <c r="R1928" i="6"/>
  <c r="P1928" i="6" s="1"/>
  <c r="R1929" i="6"/>
  <c r="P1929" i="6" s="1"/>
  <c r="R1930" i="6"/>
  <c r="P1930" i="6" s="1"/>
  <c r="Q1931" i="6"/>
  <c r="Q1932" i="6"/>
  <c r="Q1933" i="6"/>
  <c r="Q1934" i="6"/>
  <c r="R1935" i="6"/>
  <c r="P1935" i="6" s="1"/>
  <c r="R1936" i="6"/>
  <c r="P1936" i="6" s="1"/>
  <c r="R1937" i="6"/>
  <c r="P1937" i="6" s="1"/>
  <c r="S1937" i="6" s="1"/>
  <c r="T1937" i="6" s="1"/>
  <c r="R1938" i="6"/>
  <c r="P1938" i="6" s="1"/>
  <c r="Q1939" i="6"/>
  <c r="Q1940" i="6"/>
  <c r="Q1941" i="6"/>
  <c r="Q1942" i="6"/>
  <c r="R1943" i="6"/>
  <c r="P1943" i="6" s="1"/>
  <c r="R1944" i="6"/>
  <c r="P1944" i="6" s="1"/>
  <c r="R1945" i="6"/>
  <c r="P1945" i="6" s="1"/>
  <c r="R1946" i="6"/>
  <c r="P1946" i="6" s="1"/>
  <c r="Q1947" i="6"/>
  <c r="Q1948" i="6"/>
  <c r="Q1949" i="6"/>
  <c r="Q1950" i="6"/>
  <c r="R1951" i="6"/>
  <c r="P1951" i="6" s="1"/>
  <c r="R1952" i="6"/>
  <c r="P1952" i="6" s="1"/>
  <c r="R1953" i="6"/>
  <c r="P1953" i="6" s="1"/>
  <c r="R1954" i="6"/>
  <c r="P1954" i="6" s="1"/>
  <c r="Q1955" i="6"/>
  <c r="Q1956" i="6"/>
  <c r="Q1957" i="6"/>
  <c r="Q1958" i="6"/>
  <c r="R1959" i="6"/>
  <c r="P1959" i="6" s="1"/>
  <c r="R1960" i="6"/>
  <c r="P1960" i="6" s="1"/>
  <c r="R1961" i="6"/>
  <c r="P1961" i="6" s="1"/>
  <c r="R1962" i="6"/>
  <c r="P1962" i="6" s="1"/>
  <c r="Q1963" i="6"/>
  <c r="Q1964" i="6"/>
  <c r="Q1965" i="6"/>
  <c r="S1965" i="6" s="1"/>
  <c r="T1965" i="6" s="1"/>
  <c r="Q1966" i="6"/>
  <c r="R1967" i="6"/>
  <c r="P1967" i="6" s="1"/>
  <c r="R1968" i="6"/>
  <c r="P1968" i="6" s="1"/>
  <c r="R1969" i="6"/>
  <c r="P1969" i="6" s="1"/>
  <c r="R1970" i="6"/>
  <c r="P1970" i="6" s="1"/>
  <c r="Q1971" i="6"/>
  <c r="Q1972" i="6"/>
  <c r="Q1973" i="6"/>
  <c r="Q1974" i="6"/>
  <c r="R1975" i="6"/>
  <c r="P1975" i="6" s="1"/>
  <c r="R1976" i="6"/>
  <c r="P1976" i="6" s="1"/>
  <c r="R1977" i="6"/>
  <c r="P1977" i="6" s="1"/>
  <c r="R1978" i="6"/>
  <c r="P1978" i="6" s="1"/>
  <c r="Q1979" i="6"/>
  <c r="Q1980" i="6"/>
  <c r="Q1981" i="6"/>
  <c r="Q1982" i="6"/>
  <c r="R1983" i="6"/>
  <c r="P1983" i="6" s="1"/>
  <c r="R1984" i="6"/>
  <c r="P1984" i="6" s="1"/>
  <c r="R1985" i="6"/>
  <c r="P1985" i="6" s="1"/>
  <c r="R1986" i="6"/>
  <c r="P1986" i="6" s="1"/>
  <c r="Q1987" i="6"/>
  <c r="Q1988" i="6"/>
  <c r="Q1989" i="6"/>
  <c r="Q1990" i="6"/>
  <c r="R1991" i="6"/>
  <c r="P1991" i="6" s="1"/>
  <c r="R1992" i="6"/>
  <c r="P1992" i="6" s="1"/>
  <c r="R1993" i="6"/>
  <c r="P1993" i="6" s="1"/>
  <c r="R1994" i="6"/>
  <c r="P1994" i="6" s="1"/>
  <c r="Q1995" i="6"/>
  <c r="Q1996" i="6"/>
  <c r="Q1997" i="6"/>
  <c r="S1997" i="6" s="1"/>
  <c r="T1997" i="6" s="1"/>
  <c r="Q1998" i="6"/>
  <c r="R1999" i="6"/>
  <c r="P1999" i="6" s="1"/>
  <c r="R2000" i="6"/>
  <c r="P2000" i="6" s="1"/>
  <c r="R2001" i="6"/>
  <c r="P2001" i="6" s="1"/>
  <c r="R2002" i="6"/>
  <c r="P2002" i="6" s="1"/>
  <c r="Q2003" i="6"/>
  <c r="Q2004" i="6"/>
  <c r="Q2005" i="6"/>
  <c r="Q2006" i="6"/>
  <c r="R2007" i="6"/>
  <c r="P2007" i="6" s="1"/>
  <c r="R2008" i="6"/>
  <c r="P2008" i="6" s="1"/>
  <c r="R2009" i="6"/>
  <c r="P2009" i="6" s="1"/>
  <c r="R2010" i="6"/>
  <c r="P2010" i="6" s="1"/>
  <c r="Q2011" i="6"/>
  <c r="Q2012" i="6"/>
  <c r="Q1906" i="6"/>
  <c r="R1907" i="6"/>
  <c r="P1907" i="6" s="1"/>
  <c r="R1909" i="6"/>
  <c r="P1909" i="6" s="1"/>
  <c r="Q1911" i="6"/>
  <c r="Q1913" i="6"/>
  <c r="R1916" i="6"/>
  <c r="P1916" i="6" s="1"/>
  <c r="R1918" i="6"/>
  <c r="P1918" i="6" s="1"/>
  <c r="Q1920" i="6"/>
  <c r="Q1922" i="6"/>
  <c r="R1923" i="6"/>
  <c r="P1923" i="6" s="1"/>
  <c r="R1925" i="6"/>
  <c r="P1925" i="6" s="1"/>
  <c r="Q1927" i="6"/>
  <c r="Q1929" i="6"/>
  <c r="S1929" i="6" s="1"/>
  <c r="T1929" i="6" s="1"/>
  <c r="R1932" i="6"/>
  <c r="P1932" i="6" s="1"/>
  <c r="R1934" i="6"/>
  <c r="P1934" i="6" s="1"/>
  <c r="Q1936" i="6"/>
  <c r="Q1938" i="6"/>
  <c r="R1939" i="6"/>
  <c r="P1939" i="6" s="1"/>
  <c r="R1941" i="6"/>
  <c r="P1941" i="6" s="1"/>
  <c r="Q1943" i="6"/>
  <c r="Q1945" i="6"/>
  <c r="R1948" i="6"/>
  <c r="P1948" i="6" s="1"/>
  <c r="R1950" i="6"/>
  <c r="P1950" i="6" s="1"/>
  <c r="Q1952" i="6"/>
  <c r="S1952" i="6" s="1"/>
  <c r="T1952" i="6" s="1"/>
  <c r="Q1954" i="6"/>
  <c r="R1955" i="6"/>
  <c r="P1955" i="6" s="1"/>
  <c r="R1957" i="6"/>
  <c r="P1957" i="6" s="1"/>
  <c r="S1957" i="6" s="1"/>
  <c r="T1957" i="6" s="1"/>
  <c r="Q1959" i="6"/>
  <c r="Q1961" i="6"/>
  <c r="R1964" i="6"/>
  <c r="P1964" i="6" s="1"/>
  <c r="R1966" i="6"/>
  <c r="P1966" i="6" s="1"/>
  <c r="Q1968" i="6"/>
  <c r="Q1970" i="6"/>
  <c r="R1971" i="6"/>
  <c r="P1971" i="6" s="1"/>
  <c r="R1973" i="6"/>
  <c r="P1973" i="6" s="1"/>
  <c r="Q1975" i="6"/>
  <c r="Q1977" i="6"/>
  <c r="R1980" i="6"/>
  <c r="P1980" i="6" s="1"/>
  <c r="R1982" i="6"/>
  <c r="P1982" i="6" s="1"/>
  <c r="Q1984" i="6"/>
  <c r="Q1986" i="6"/>
  <c r="R1987" i="6"/>
  <c r="P1987" i="6" s="1"/>
  <c r="R1989" i="6"/>
  <c r="P1989" i="6" s="1"/>
  <c r="Q1991" i="6"/>
  <c r="Q1993" i="6"/>
  <c r="R1996" i="6"/>
  <c r="P1996" i="6" s="1"/>
  <c r="S1996" i="6" s="1"/>
  <c r="T1996" i="6" s="1"/>
  <c r="R1998" i="6"/>
  <c r="P1998" i="6" s="1"/>
  <c r="Q2000" i="6"/>
  <c r="S2000" i="6" s="1"/>
  <c r="T2000" i="6" s="1"/>
  <c r="Q2002" i="6"/>
  <c r="R2003" i="6"/>
  <c r="P2003" i="6" s="1"/>
  <c r="R2005" i="6"/>
  <c r="P2005" i="6" s="1"/>
  <c r="Q2007" i="6"/>
  <c r="Q2009" i="6"/>
  <c r="R2012" i="6"/>
  <c r="P2012" i="6" s="1"/>
  <c r="R1908" i="6"/>
  <c r="P1908" i="6" s="1"/>
  <c r="R1910" i="6"/>
  <c r="P1910" i="6" s="1"/>
  <c r="S1910" i="6" s="1"/>
  <c r="T1910" i="6" s="1"/>
  <c r="Q1912" i="6"/>
  <c r="Q1914" i="6"/>
  <c r="S1914" i="6" s="1"/>
  <c r="T1914" i="6" s="1"/>
  <c r="R1915" i="6"/>
  <c r="P1915" i="6" s="1"/>
  <c r="R1917" i="6"/>
  <c r="P1917" i="6" s="1"/>
  <c r="Q1919" i="6"/>
  <c r="Q1921" i="6"/>
  <c r="R1924" i="6"/>
  <c r="P1924" i="6" s="1"/>
  <c r="R1926" i="6"/>
  <c r="P1926" i="6" s="1"/>
  <c r="Q1928" i="6"/>
  <c r="Q1930" i="6"/>
  <c r="S1930" i="6" s="1"/>
  <c r="T1930" i="6" s="1"/>
  <c r="R1931" i="6"/>
  <c r="P1931" i="6" s="1"/>
  <c r="R1933" i="6"/>
  <c r="P1933" i="6" s="1"/>
  <c r="Q2010" i="6"/>
  <c r="R2006" i="6"/>
  <c r="P2006" i="6" s="1"/>
  <c r="Q1999" i="6"/>
  <c r="S1999" i="6" s="1"/>
  <c r="T1999" i="6" s="1"/>
  <c r="R1995" i="6"/>
  <c r="P1995" i="6" s="1"/>
  <c r="Q1992" i="6"/>
  <c r="R1988" i="6"/>
  <c r="P1988" i="6" s="1"/>
  <c r="Q1985" i="6"/>
  <c r="R1981" i="6"/>
  <c r="P1981" i="6" s="1"/>
  <c r="Q1978" i="6"/>
  <c r="R1974" i="6"/>
  <c r="P1974" i="6" s="1"/>
  <c r="Q1967" i="6"/>
  <c r="R1963" i="6"/>
  <c r="P1963" i="6" s="1"/>
  <c r="Q1960" i="6"/>
  <c r="R1956" i="6"/>
  <c r="P1956" i="6" s="1"/>
  <c r="S1956" i="6" s="1"/>
  <c r="T1956" i="6" s="1"/>
  <c r="Q1953" i="6"/>
  <c r="R1949" i="6"/>
  <c r="P1949" i="6" s="1"/>
  <c r="Q1946" i="6"/>
  <c r="R1942" i="6"/>
  <c r="P1942" i="6" s="1"/>
  <c r="S1942" i="6" s="1"/>
  <c r="T1942" i="6" s="1"/>
  <c r="Q1935" i="6"/>
  <c r="BE15" i="1"/>
  <c r="S1045" i="6"/>
  <c r="T1045" i="6" s="1"/>
  <c r="S88" i="6"/>
  <c r="T88" i="6" s="1"/>
  <c r="S24" i="6"/>
  <c r="T24" i="6" s="1"/>
  <c r="S691" i="6"/>
  <c r="T691" i="6" s="1"/>
  <c r="S1347" i="6"/>
  <c r="T1347" i="6" s="1"/>
  <c r="S694" i="6"/>
  <c r="T694" i="6" s="1"/>
  <c r="S1336" i="6"/>
  <c r="T1336" i="6" s="1"/>
  <c r="S137" i="6"/>
  <c r="T137" i="6" s="1"/>
  <c r="S305" i="6"/>
  <c r="T305" i="6" s="1"/>
  <c r="S1160" i="6"/>
  <c r="T1160" i="6" s="1"/>
  <c r="S1829" i="6"/>
  <c r="T1829" i="6" s="1"/>
  <c r="S1904" i="6"/>
  <c r="T1904" i="6" s="1"/>
  <c r="S799" i="6"/>
  <c r="T799" i="6" s="1"/>
  <c r="S1268" i="6"/>
  <c r="T1268" i="6" s="1"/>
  <c r="S48" i="6"/>
  <c r="T48" i="6" s="1"/>
  <c r="S808" i="6"/>
  <c r="T808" i="6" s="1"/>
  <c r="S749" i="6"/>
  <c r="T749" i="6" s="1"/>
  <c r="S829" i="6"/>
  <c r="T829" i="6" s="1"/>
  <c r="S853" i="6"/>
  <c r="T853" i="6" s="1"/>
  <c r="S1844" i="6"/>
  <c r="T1844" i="6" s="1"/>
  <c r="S157" i="6"/>
  <c r="T157" i="6" s="1"/>
  <c r="S1901" i="6"/>
  <c r="T1901" i="6" s="1"/>
  <c r="S635" i="6"/>
  <c r="T635" i="6" s="1"/>
  <c r="S389" i="6"/>
  <c r="T389" i="6" s="1"/>
  <c r="S1411" i="6"/>
  <c r="T1411" i="6" s="1"/>
  <c r="S1430" i="6"/>
  <c r="T1430" i="6" s="1"/>
  <c r="S1089" i="6"/>
  <c r="T1089" i="6" s="1"/>
  <c r="S1841" i="6"/>
  <c r="T1841" i="6" s="1"/>
  <c r="S1334" i="6"/>
  <c r="T1334" i="6" s="1"/>
  <c r="S1545" i="6"/>
  <c r="T1545" i="6" s="1"/>
  <c r="S1006" i="6"/>
  <c r="T1006" i="6" s="1"/>
  <c r="S1541" i="6"/>
  <c r="T1541" i="6" s="1"/>
  <c r="S1344" i="6"/>
  <c r="T1344" i="6" s="1"/>
  <c r="S1320" i="6"/>
  <c r="T1320" i="6" s="1"/>
  <c r="S1827" i="6"/>
  <c r="T1827" i="6" s="1"/>
  <c r="S1703" i="6"/>
  <c r="T1703" i="6" s="1"/>
  <c r="S1185" i="6"/>
  <c r="T1185" i="6" s="1"/>
  <c r="S1042" i="6"/>
  <c r="T1042" i="6" s="1"/>
  <c r="S1633" i="6"/>
  <c r="T1633" i="6" s="1"/>
  <c r="S680" i="6"/>
  <c r="T680" i="6" s="1"/>
  <c r="S1033" i="6"/>
  <c r="T1033" i="6" s="1"/>
  <c r="S1205" i="6"/>
  <c r="T1205" i="6" s="1"/>
  <c r="S571" i="6"/>
  <c r="T571" i="6" s="1"/>
  <c r="S855" i="6"/>
  <c r="T855" i="6" s="1"/>
  <c r="S1341" i="6"/>
  <c r="T1341" i="6" s="1"/>
  <c r="S51" i="6"/>
  <c r="T51" i="6" s="1"/>
  <c r="W14" i="1" l="1"/>
  <c r="DG14" i="1"/>
  <c r="K94" i="2"/>
  <c r="K122" i="2"/>
  <c r="K115" i="2"/>
  <c r="K33" i="2"/>
  <c r="L33" i="2" s="1"/>
  <c r="BG15" i="1"/>
  <c r="K59" i="2"/>
  <c r="K27" i="2"/>
  <c r="K135" i="2"/>
  <c r="K18" i="2"/>
  <c r="K81" i="2"/>
  <c r="K234" i="2"/>
  <c r="K48" i="2"/>
  <c r="K175" i="2"/>
  <c r="BK15" i="1"/>
  <c r="BE14" i="1"/>
  <c r="AC14" i="1"/>
  <c r="AG14" i="1"/>
  <c r="K14" i="1"/>
  <c r="Y14" i="1"/>
  <c r="S2231" i="6"/>
  <c r="T2231" i="6" s="1"/>
  <c r="S2229" i="6"/>
  <c r="T2229" i="6" s="1"/>
  <c r="S2227" i="6"/>
  <c r="T2227" i="6" s="1"/>
  <c r="S2225" i="6"/>
  <c r="T2225" i="6" s="1"/>
  <c r="S2223" i="6"/>
  <c r="T2223" i="6" s="1"/>
  <c r="K52" i="2"/>
  <c r="S2226" i="6"/>
  <c r="T2226" i="6" s="1"/>
  <c r="S2220" i="6"/>
  <c r="T2220" i="6" s="1"/>
  <c r="S2216" i="6"/>
  <c r="T2216" i="6" s="1"/>
  <c r="S2192" i="6"/>
  <c r="T2192" i="6" s="1"/>
  <c r="S2172" i="6"/>
  <c r="T2172" i="6" s="1"/>
  <c r="S2166" i="6"/>
  <c r="T2166" i="6" s="1"/>
  <c r="S2164" i="6"/>
  <c r="T2164" i="6" s="1"/>
  <c r="S2160" i="6"/>
  <c r="T2160" i="6" s="1"/>
  <c r="S2156" i="6"/>
  <c r="T2156" i="6" s="1"/>
  <c r="S2148" i="6"/>
  <c r="T2148" i="6" s="1"/>
  <c r="S2146" i="6"/>
  <c r="T2146" i="6" s="1"/>
  <c r="S2144" i="6"/>
  <c r="T2144" i="6" s="1"/>
  <c r="S2140" i="6"/>
  <c r="T2140" i="6" s="1"/>
  <c r="S2138" i="6"/>
  <c r="T2138" i="6" s="1"/>
  <c r="S2126" i="6"/>
  <c r="T2126" i="6" s="1"/>
  <c r="S2120" i="6"/>
  <c r="T2120" i="6" s="1"/>
  <c r="S2116" i="6"/>
  <c r="T2116" i="6" s="1"/>
  <c r="S2114" i="6"/>
  <c r="T2114" i="6" s="1"/>
  <c r="S2112" i="6"/>
  <c r="T2112" i="6" s="1"/>
  <c r="S2108" i="6"/>
  <c r="T2108" i="6" s="1"/>
  <c r="S2106" i="6"/>
  <c r="T2106" i="6" s="1"/>
  <c r="S2104" i="6"/>
  <c r="T2104" i="6" s="1"/>
  <c r="S2100" i="6"/>
  <c r="T2100" i="6" s="1"/>
  <c r="S2096" i="6"/>
  <c r="T2096" i="6" s="1"/>
  <c r="S2092" i="6"/>
  <c r="T2092" i="6" s="1"/>
  <c r="S2088" i="6"/>
  <c r="T2088" i="6" s="1"/>
  <c r="S2084" i="6"/>
  <c r="T2084" i="6" s="1"/>
  <c r="S2072" i="6"/>
  <c r="T2072" i="6" s="1"/>
  <c r="S2068" i="6"/>
  <c r="T2068" i="6" s="1"/>
  <c r="S2060" i="6"/>
  <c r="T2060" i="6" s="1"/>
  <c r="S2056" i="6"/>
  <c r="T2056" i="6" s="1"/>
  <c r="S2052" i="6"/>
  <c r="T2052" i="6" s="1"/>
  <c r="S2044" i="6"/>
  <c r="T2044" i="6" s="1"/>
  <c r="S2036" i="6"/>
  <c r="T2036" i="6" s="1"/>
  <c r="S2032" i="6"/>
  <c r="T2032" i="6" s="1"/>
  <c r="S2024" i="6"/>
  <c r="T2024" i="6" s="1"/>
  <c r="S2016" i="6"/>
  <c r="T2016" i="6" s="1"/>
  <c r="K54" i="2"/>
  <c r="K53" i="2"/>
  <c r="K55" i="2"/>
  <c r="K227" i="2"/>
  <c r="S2194" i="6"/>
  <c r="T2194" i="6" s="1"/>
  <c r="S2190" i="6"/>
  <c r="T2190" i="6" s="1"/>
  <c r="S2182" i="6"/>
  <c r="T2182" i="6" s="1"/>
  <c r="S2174" i="6"/>
  <c r="T2174" i="6" s="1"/>
  <c r="S2170" i="6"/>
  <c r="T2170" i="6" s="1"/>
  <c r="S2154" i="6"/>
  <c r="T2154" i="6" s="1"/>
  <c r="S2134" i="6"/>
  <c r="T2134" i="6" s="1"/>
  <c r="S2130" i="6"/>
  <c r="T2130" i="6" s="1"/>
  <c r="S2098" i="6"/>
  <c r="T2098" i="6" s="1"/>
  <c r="S2094" i="6"/>
  <c r="T2094" i="6" s="1"/>
  <c r="S2178" i="6"/>
  <c r="T2178" i="6" s="1"/>
  <c r="S2247" i="6"/>
  <c r="T2247" i="6" s="1"/>
  <c r="S1425" i="6"/>
  <c r="T1425" i="6" s="1"/>
  <c r="S918" i="6"/>
  <c r="T918" i="6" s="1"/>
  <c r="S79" i="6"/>
  <c r="T79" i="6" s="1"/>
  <c r="S900" i="6"/>
  <c r="T900" i="6" s="1"/>
  <c r="S1719" i="6"/>
  <c r="T1719" i="6" s="1"/>
  <c r="S259" i="6"/>
  <c r="T259" i="6" s="1"/>
  <c r="AY14" i="1"/>
  <c r="H2" i="7"/>
  <c r="DG15" i="1" s="1"/>
  <c r="S2228" i="6"/>
  <c r="T2228" i="6" s="1"/>
  <c r="S2222" i="6"/>
  <c r="T2222" i="6" s="1"/>
  <c r="S2233" i="6"/>
  <c r="T2233" i="6" s="1"/>
  <c r="S2235" i="6"/>
  <c r="T2235" i="6" s="1"/>
  <c r="S2251" i="6"/>
  <c r="T2251" i="6" s="1"/>
  <c r="S2257" i="6"/>
  <c r="T2257" i="6" s="1"/>
  <c r="S2230" i="6"/>
  <c r="T2230" i="6" s="1"/>
  <c r="S2213" i="6"/>
  <c r="T2213" i="6" s="1"/>
  <c r="S2205" i="6"/>
  <c r="T2205" i="6" s="1"/>
  <c r="S2201" i="6"/>
  <c r="T2201" i="6" s="1"/>
  <c r="S2189" i="6"/>
  <c r="T2189" i="6" s="1"/>
  <c r="S2185" i="6"/>
  <c r="T2185" i="6" s="1"/>
  <c r="S2149" i="6"/>
  <c r="T2149" i="6" s="1"/>
  <c r="S2252" i="6"/>
  <c r="T2252" i="6" s="1"/>
  <c r="S2218" i="6"/>
  <c r="T2218" i="6" s="1"/>
  <c r="S2214" i="6"/>
  <c r="T2214" i="6" s="1"/>
  <c r="S2212" i="6"/>
  <c r="T2212" i="6" s="1"/>
  <c r="S2210" i="6"/>
  <c r="T2210" i="6" s="1"/>
  <c r="S2206" i="6"/>
  <c r="T2206" i="6" s="1"/>
  <c r="S2204" i="6"/>
  <c r="T2204" i="6" s="1"/>
  <c r="S2202" i="6"/>
  <c r="T2202" i="6" s="1"/>
  <c r="S2200" i="6"/>
  <c r="T2200" i="6" s="1"/>
  <c r="S2198" i="6"/>
  <c r="T2198" i="6" s="1"/>
  <c r="S2188" i="6"/>
  <c r="T2188" i="6" s="1"/>
  <c r="S2186" i="6"/>
  <c r="T2186" i="6" s="1"/>
  <c r="S2176" i="6"/>
  <c r="T2176" i="6" s="1"/>
  <c r="S2158" i="6"/>
  <c r="T2158" i="6" s="1"/>
  <c r="S2152" i="6"/>
  <c r="T2152" i="6" s="1"/>
  <c r="S2136" i="6"/>
  <c r="T2136" i="6" s="1"/>
  <c r="S2236" i="6"/>
  <c r="T2236" i="6" s="1"/>
  <c r="S2238" i="6"/>
  <c r="T2238" i="6" s="1"/>
  <c r="S2248" i="6"/>
  <c r="T2248" i="6" s="1"/>
  <c r="S2256" i="6"/>
  <c r="T2256" i="6" s="1"/>
  <c r="S2260" i="6"/>
  <c r="T2260" i="6" s="1"/>
  <c r="S2245" i="6"/>
  <c r="T2245" i="6" s="1"/>
  <c r="S2255" i="6"/>
  <c r="T2255" i="6" s="1"/>
  <c r="S2259" i="6"/>
  <c r="T2259" i="6" s="1"/>
  <c r="S2215" i="6"/>
  <c r="T2215" i="6" s="1"/>
  <c r="S2211" i="6"/>
  <c r="T2211" i="6" s="1"/>
  <c r="S2207" i="6"/>
  <c r="T2207" i="6" s="1"/>
  <c r="S2187" i="6"/>
  <c r="T2187" i="6" s="1"/>
  <c r="S2151" i="6"/>
  <c r="T2151" i="6" s="1"/>
  <c r="S355" i="6"/>
  <c r="T355" i="6" s="1"/>
  <c r="S2249" i="6"/>
  <c r="T2249" i="6" s="1"/>
  <c r="S1429" i="6"/>
  <c r="T1429" i="6" s="1"/>
  <c r="K99" i="2"/>
  <c r="K8" i="2"/>
  <c r="K109" i="2"/>
  <c r="K4" i="2"/>
  <c r="K139" i="2"/>
  <c r="K84" i="2"/>
  <c r="K146" i="2"/>
  <c r="K15" i="2"/>
  <c r="K174" i="2"/>
  <c r="K242" i="2"/>
  <c r="K236" i="2"/>
  <c r="K208" i="2"/>
  <c r="K237" i="2"/>
  <c r="K238" i="2"/>
  <c r="K235" i="2"/>
  <c r="K188" i="2"/>
  <c r="K228" i="2"/>
  <c r="K198" i="2"/>
  <c r="K210" i="2"/>
  <c r="K178" i="2"/>
  <c r="S2258" i="6"/>
  <c r="T2258" i="6" s="1"/>
  <c r="K11" i="2"/>
  <c r="K197" i="2"/>
  <c r="K201" i="2"/>
  <c r="K248" i="2"/>
  <c r="S1054" i="6"/>
  <c r="T1054" i="6" s="1"/>
  <c r="S1008" i="6"/>
  <c r="T1008" i="6" s="1"/>
  <c r="S573" i="6"/>
  <c r="T573" i="6" s="1"/>
  <c r="S1708" i="6"/>
  <c r="T1708" i="6" s="1"/>
  <c r="S1724" i="6"/>
  <c r="T1724" i="6" s="1"/>
  <c r="S970" i="6"/>
  <c r="T970" i="6" s="1"/>
  <c r="S871" i="6"/>
  <c r="T871" i="6" s="1"/>
  <c r="S318" i="6"/>
  <c r="T318" i="6" s="1"/>
  <c r="S1394" i="6"/>
  <c r="T1394" i="6" s="1"/>
  <c r="S1762" i="6"/>
  <c r="T1762" i="6" s="1"/>
  <c r="S594" i="6"/>
  <c r="T594" i="6" s="1"/>
  <c r="S905" i="6"/>
  <c r="T905" i="6" s="1"/>
  <c r="S1612" i="6"/>
  <c r="T1612" i="6" s="1"/>
  <c r="S1754" i="6"/>
  <c r="T1754" i="6" s="1"/>
  <c r="S1815" i="6"/>
  <c r="T1815" i="6" s="1"/>
  <c r="S1511" i="6"/>
  <c r="T1511" i="6" s="1"/>
  <c r="S692" i="6"/>
  <c r="T692" i="6" s="1"/>
  <c r="S92" i="6"/>
  <c r="T92" i="6" s="1"/>
  <c r="S925" i="6"/>
  <c r="T925" i="6" s="1"/>
  <c r="S944" i="6"/>
  <c r="T944" i="6" s="1"/>
  <c r="S609" i="6"/>
  <c r="T609" i="6" s="1"/>
  <c r="S841" i="6"/>
  <c r="T841" i="6" s="1"/>
  <c r="S1484" i="6"/>
  <c r="T1484" i="6" s="1"/>
  <c r="S710" i="6"/>
  <c r="T710" i="6" s="1"/>
  <c r="S1125" i="6"/>
  <c r="T1125" i="6" s="1"/>
  <c r="S1785" i="6"/>
  <c r="T1785" i="6" s="1"/>
  <c r="S1460" i="6"/>
  <c r="T1460" i="6" s="1"/>
  <c r="S33" i="6"/>
  <c r="T33" i="6" s="1"/>
  <c r="S2196" i="6"/>
  <c r="T2196" i="6" s="1"/>
  <c r="S1404" i="6"/>
  <c r="T1404" i="6" s="1"/>
  <c r="S62" i="6"/>
  <c r="T62" i="6" s="1"/>
  <c r="S254" i="6"/>
  <c r="T254" i="6" s="1"/>
  <c r="S434" i="6"/>
  <c r="T434" i="6" s="1"/>
  <c r="S2026" i="6"/>
  <c r="T2026" i="6" s="1"/>
  <c r="S2095" i="6"/>
  <c r="T2095" i="6" s="1"/>
  <c r="S2145" i="6"/>
  <c r="T2145" i="6" s="1"/>
  <c r="S1967" i="6"/>
  <c r="T1967" i="6" s="1"/>
  <c r="S2122" i="6"/>
  <c r="T2122" i="6" s="1"/>
  <c r="S2224" i="6"/>
  <c r="T2224" i="6" s="1"/>
  <c r="S2041" i="6"/>
  <c r="T2041" i="6" s="1"/>
  <c r="S2109" i="6"/>
  <c r="T2109" i="6" s="1"/>
  <c r="S1066" i="6"/>
  <c r="T1066" i="6" s="1"/>
  <c r="S2254" i="6"/>
  <c r="T2254" i="6" s="1"/>
  <c r="S2128" i="6"/>
  <c r="T2128" i="6" s="1"/>
  <c r="S2250" i="6"/>
  <c r="T2250" i="6" s="1"/>
  <c r="S1206" i="6"/>
  <c r="T1206" i="6" s="1"/>
  <c r="S2246" i="6"/>
  <c r="T2246" i="6" s="1"/>
  <c r="S450" i="6"/>
  <c r="T450" i="6" s="1"/>
  <c r="S2244" i="6"/>
  <c r="T2244" i="6" s="1"/>
  <c r="S177" i="6"/>
  <c r="T177" i="6" s="1"/>
  <c r="S2253" i="6"/>
  <c r="T2253" i="6" s="1"/>
  <c r="S506" i="6"/>
  <c r="T506" i="6" s="1"/>
  <c r="S2242" i="6"/>
  <c r="T2242" i="6" s="1"/>
  <c r="S1939" i="6"/>
  <c r="T1939" i="6" s="1"/>
  <c r="S1932" i="6"/>
  <c r="T1932" i="6" s="1"/>
  <c r="S1948" i="6"/>
  <c r="T1948" i="6" s="1"/>
  <c r="S1926" i="6"/>
  <c r="T1926" i="6" s="1"/>
  <c r="S1976" i="6"/>
  <c r="T1976" i="6" s="1"/>
  <c r="S1962" i="6"/>
  <c r="T1962" i="6" s="1"/>
  <c r="S1984" i="6"/>
  <c r="T1984" i="6" s="1"/>
  <c r="S2008" i="6"/>
  <c r="T2008" i="6" s="1"/>
  <c r="S1169" i="6"/>
  <c r="T1169" i="6" s="1"/>
  <c r="S1970" i="6"/>
  <c r="T1970" i="6" s="1"/>
  <c r="S1413" i="6"/>
  <c r="T1413" i="6" s="1"/>
  <c r="S819" i="6"/>
  <c r="T819" i="6" s="1"/>
  <c r="S682" i="6"/>
  <c r="T682" i="6" s="1"/>
  <c r="S404" i="6"/>
  <c r="T404" i="6" s="1"/>
  <c r="S196" i="6"/>
  <c r="T196" i="6" s="1"/>
  <c r="S164" i="6"/>
  <c r="T164" i="6" s="1"/>
  <c r="S1441" i="6"/>
  <c r="T1441" i="6" s="1"/>
  <c r="S1348" i="6"/>
  <c r="T1348" i="6" s="1"/>
  <c r="S629" i="6"/>
  <c r="T629" i="6" s="1"/>
  <c r="S776" i="6"/>
  <c r="T776" i="6" s="1"/>
  <c r="S480" i="6"/>
  <c r="T480" i="6" s="1"/>
  <c r="S303" i="6"/>
  <c r="T303" i="6" s="1"/>
  <c r="S954" i="6"/>
  <c r="T954" i="6" s="1"/>
  <c r="S1648" i="6"/>
  <c r="T1648" i="6" s="1"/>
  <c r="S1471" i="6"/>
  <c r="T1471" i="6" s="1"/>
  <c r="S1382" i="6"/>
  <c r="T1382" i="6" s="1"/>
  <c r="S1046" i="6"/>
  <c r="T1046" i="6" s="1"/>
  <c r="S1324" i="6"/>
  <c r="T1324" i="6" s="1"/>
  <c r="S1200" i="6"/>
  <c r="T1200" i="6" s="1"/>
  <c r="S147" i="6"/>
  <c r="T147" i="6" s="1"/>
  <c r="S1873" i="6"/>
  <c r="T1873" i="6" s="1"/>
  <c r="S419" i="6"/>
  <c r="T419" i="6" s="1"/>
  <c r="S1182" i="6"/>
  <c r="T1182" i="6" s="1"/>
  <c r="S330" i="6"/>
  <c r="T330" i="6" s="1"/>
  <c r="S1253" i="6"/>
  <c r="T1253" i="6" s="1"/>
  <c r="S213" i="6"/>
  <c r="T213" i="6" s="1"/>
  <c r="S131" i="6"/>
  <c r="T131" i="6" s="1"/>
  <c r="S1682" i="6"/>
  <c r="T1682" i="6" s="1"/>
  <c r="S1432" i="6"/>
  <c r="T1432" i="6" s="1"/>
  <c r="S543" i="6"/>
  <c r="T543" i="6" s="1"/>
  <c r="S1778" i="6"/>
  <c r="T1778" i="6" s="1"/>
  <c r="S1106" i="6"/>
  <c r="T1106" i="6" s="1"/>
  <c r="S284" i="6"/>
  <c r="T284" i="6" s="1"/>
  <c r="S1293" i="6"/>
  <c r="T1293" i="6" s="1"/>
  <c r="S1076" i="6"/>
  <c r="T1076" i="6" s="1"/>
  <c r="S1557" i="6"/>
  <c r="T1557" i="6" s="1"/>
  <c r="S1889" i="6"/>
  <c r="T1889" i="6" s="1"/>
  <c r="S658" i="6"/>
  <c r="T658" i="6" s="1"/>
  <c r="S340" i="6"/>
  <c r="T340" i="6" s="1"/>
  <c r="S116" i="6"/>
  <c r="T116" i="6" s="1"/>
  <c r="S1620" i="6"/>
  <c r="T1620" i="6" s="1"/>
  <c r="S1284" i="6"/>
  <c r="T1284" i="6" s="1"/>
  <c r="S734" i="6"/>
  <c r="T734" i="6" s="1"/>
  <c r="S757" i="6"/>
  <c r="T757" i="6" s="1"/>
  <c r="S504" i="6"/>
  <c r="T504" i="6" s="1"/>
  <c r="S887" i="6"/>
  <c r="T887" i="6" s="1"/>
  <c r="S230" i="6"/>
  <c r="T230" i="6" s="1"/>
  <c r="S1661" i="6"/>
  <c r="T1661" i="6" s="1"/>
  <c r="S2038" i="6"/>
  <c r="T2038" i="6" s="1"/>
  <c r="S2217" i="6"/>
  <c r="T2217" i="6" s="1"/>
  <c r="S2199" i="6"/>
  <c r="T2199" i="6" s="1"/>
  <c r="S2179" i="6"/>
  <c r="T2179" i="6" s="1"/>
  <c r="S2042" i="6"/>
  <c r="T2042" i="6" s="1"/>
  <c r="S2124" i="6"/>
  <c r="T2124" i="6" s="1"/>
  <c r="S2208" i="6"/>
  <c r="T2208" i="6" s="1"/>
  <c r="S2131" i="6"/>
  <c r="T2131" i="6" s="1"/>
  <c r="S2203" i="6"/>
  <c r="T2203" i="6" s="1"/>
  <c r="S2209" i="6"/>
  <c r="T2209" i="6" s="1"/>
  <c r="S2048" i="6"/>
  <c r="T2048" i="6" s="1"/>
  <c r="S1966" i="6"/>
  <c r="T1966" i="6" s="1"/>
  <c r="S1969" i="6"/>
  <c r="T1969" i="6" s="1"/>
  <c r="S1943" i="6"/>
  <c r="T1943" i="6" s="1"/>
  <c r="S1990" i="6"/>
  <c r="T1990" i="6" s="1"/>
  <c r="S2004" i="6"/>
  <c r="T2004" i="6" s="1"/>
  <c r="S1961" i="6"/>
  <c r="T1961" i="6" s="1"/>
  <c r="S2009" i="6"/>
  <c r="T2009" i="6" s="1"/>
  <c r="S1949" i="6"/>
  <c r="T1949" i="6" s="1"/>
  <c r="S1963" i="6"/>
  <c r="T1963" i="6" s="1"/>
  <c r="S1917" i="6"/>
  <c r="T1917" i="6" s="1"/>
  <c r="S2003" i="6"/>
  <c r="T2003" i="6" s="1"/>
  <c r="S1927" i="6"/>
  <c r="T1927" i="6" s="1"/>
  <c r="S341" i="6"/>
  <c r="T341" i="6" s="1"/>
  <c r="S988" i="6"/>
  <c r="T988" i="6" s="1"/>
  <c r="S1294" i="6"/>
  <c r="T1294" i="6" s="1"/>
  <c r="S1083" i="6"/>
  <c r="T1083" i="6" s="1"/>
  <c r="S171" i="6"/>
  <c r="T171" i="6" s="1"/>
  <c r="S67" i="6"/>
  <c r="T67" i="6" s="1"/>
  <c r="S548" i="6"/>
  <c r="T548" i="6" s="1"/>
  <c r="S1207" i="6"/>
  <c r="T1207" i="6" s="1"/>
  <c r="S638" i="6"/>
  <c r="T638" i="6" s="1"/>
  <c r="S1435" i="6"/>
  <c r="T1435" i="6" s="1"/>
  <c r="S1890" i="6"/>
  <c r="T1890" i="6" s="1"/>
  <c r="S1787" i="6"/>
  <c r="T1787" i="6" s="1"/>
  <c r="S741" i="6"/>
  <c r="T741" i="6" s="1"/>
  <c r="S636" i="6"/>
  <c r="T636" i="6" s="1"/>
  <c r="S906" i="6"/>
  <c r="T906" i="6" s="1"/>
  <c r="S908" i="6"/>
  <c r="T908" i="6" s="1"/>
  <c r="S555" i="6"/>
  <c r="T555" i="6" s="1"/>
  <c r="S1725" i="6"/>
  <c r="T1725" i="6" s="1"/>
  <c r="S545" i="6"/>
  <c r="T545" i="6" s="1"/>
  <c r="S1651" i="6"/>
  <c r="T1651" i="6" s="1"/>
  <c r="S551" i="6"/>
  <c r="T551" i="6" s="1"/>
  <c r="S991" i="6"/>
  <c r="T991" i="6" s="1"/>
  <c r="S630" i="6"/>
  <c r="T630" i="6" s="1"/>
  <c r="S618" i="6"/>
  <c r="T618" i="6" s="1"/>
  <c r="S1886" i="6"/>
  <c r="T1886" i="6" s="1"/>
  <c r="S1296" i="6"/>
  <c r="T1296" i="6" s="1"/>
  <c r="S731" i="6"/>
  <c r="T731" i="6" s="1"/>
  <c r="S723" i="6"/>
  <c r="T723" i="6" s="1"/>
  <c r="S388" i="6"/>
  <c r="T388" i="6" s="1"/>
  <c r="S984" i="6"/>
  <c r="T984" i="6" s="1"/>
  <c r="S982" i="6"/>
  <c r="T982" i="6" s="1"/>
  <c r="S346" i="6"/>
  <c r="T346" i="6" s="1"/>
  <c r="S170" i="6"/>
  <c r="T170" i="6" s="1"/>
  <c r="S1892" i="6"/>
  <c r="T1892" i="6" s="1"/>
  <c r="S1316" i="6"/>
  <c r="T1316" i="6" s="1"/>
  <c r="S453" i="6"/>
  <c r="T453" i="6" s="1"/>
  <c r="S912" i="6"/>
  <c r="T912" i="6" s="1"/>
  <c r="S386" i="6"/>
  <c r="T386" i="6" s="1"/>
  <c r="S178" i="6"/>
  <c r="T178" i="6" s="1"/>
  <c r="S74" i="6"/>
  <c r="T74" i="6" s="1"/>
  <c r="S1433" i="6"/>
  <c r="T1433" i="6" s="1"/>
  <c r="S1299" i="6"/>
  <c r="T1299" i="6" s="1"/>
  <c r="S1310" i="6"/>
  <c r="T1310" i="6" s="1"/>
  <c r="S821" i="6"/>
  <c r="T821" i="6" s="1"/>
  <c r="S1791" i="6"/>
  <c r="T1791" i="6" s="1"/>
  <c r="S632" i="6"/>
  <c r="T632" i="6" s="1"/>
  <c r="S456" i="6"/>
  <c r="T456" i="6" s="1"/>
  <c r="S743" i="6"/>
  <c r="T743" i="6" s="1"/>
  <c r="S174" i="6"/>
  <c r="T174" i="6" s="1"/>
  <c r="S264" i="6"/>
  <c r="T264" i="6" s="1"/>
  <c r="S73" i="6"/>
  <c r="T73" i="6" s="1"/>
  <c r="S1214" i="6"/>
  <c r="T1214" i="6" s="1"/>
  <c r="S452" i="6"/>
  <c r="T452" i="6" s="1"/>
  <c r="S547" i="6"/>
  <c r="T547" i="6" s="1"/>
  <c r="S1312" i="6"/>
  <c r="T1312" i="6" s="1"/>
  <c r="S180" i="6"/>
  <c r="T180" i="6" s="1"/>
  <c r="S1216" i="6"/>
  <c r="T1216" i="6" s="1"/>
  <c r="S1577" i="6"/>
  <c r="T1577" i="6" s="1"/>
  <c r="S64" i="6"/>
  <c r="T64" i="6" s="1"/>
  <c r="S392" i="6"/>
  <c r="T392" i="6" s="1"/>
  <c r="S168" i="6"/>
  <c r="T168" i="6" s="1"/>
  <c r="S1204" i="6"/>
  <c r="T1204" i="6" s="1"/>
  <c r="S977" i="6"/>
  <c r="T977" i="6" s="1"/>
  <c r="S1213" i="6"/>
  <c r="T1213" i="6" s="1"/>
  <c r="S267" i="6"/>
  <c r="T267" i="6" s="1"/>
  <c r="S826" i="6"/>
  <c r="T826" i="6" s="1"/>
  <c r="S1370" i="6"/>
  <c r="T1370" i="6" s="1"/>
  <c r="S898" i="6"/>
  <c r="T898" i="6" s="1"/>
  <c r="S1645" i="6"/>
  <c r="T1645" i="6" s="1"/>
  <c r="S1796" i="6"/>
  <c r="T1796" i="6" s="1"/>
  <c r="S727" i="6"/>
  <c r="T727" i="6" s="1"/>
  <c r="S1486" i="6"/>
  <c r="T1486" i="6" s="1"/>
  <c r="S343" i="6"/>
  <c r="T343" i="6" s="1"/>
  <c r="S1210" i="6"/>
  <c r="T1210" i="6" s="1"/>
  <c r="S1727" i="6"/>
  <c r="T1727" i="6" s="1"/>
  <c r="S911" i="6"/>
  <c r="T911" i="6" s="1"/>
  <c r="S261" i="6"/>
  <c r="T261" i="6" s="1"/>
  <c r="S622" i="6"/>
  <c r="T622" i="6" s="1"/>
  <c r="S626" i="6"/>
  <c r="T626" i="6" s="1"/>
  <c r="S985" i="6"/>
  <c r="T985" i="6" s="1"/>
  <c r="S1491" i="6"/>
  <c r="T1491" i="6" s="1"/>
  <c r="S1488" i="6"/>
  <c r="T1488" i="6" s="1"/>
  <c r="S260" i="6"/>
  <c r="T260" i="6" s="1"/>
  <c r="S1082" i="6"/>
  <c r="T1082" i="6" s="1"/>
  <c r="S460" i="6"/>
  <c r="T460" i="6" s="1"/>
  <c r="S268" i="6"/>
  <c r="T268" i="6" s="1"/>
  <c r="S1579" i="6"/>
  <c r="T1579" i="6" s="1"/>
  <c r="S554" i="6"/>
  <c r="T554" i="6" s="1"/>
  <c r="S66" i="6"/>
  <c r="T66" i="6" s="1"/>
  <c r="S258" i="6"/>
  <c r="T258" i="6" s="1"/>
  <c r="S1649" i="6"/>
  <c r="T1649" i="6" s="1"/>
  <c r="S1300" i="6"/>
  <c r="T1300" i="6" s="1"/>
  <c r="S1582" i="6"/>
  <c r="T1582" i="6" s="1"/>
  <c r="S896" i="6"/>
  <c r="T896" i="6" s="1"/>
  <c r="S1721" i="6"/>
  <c r="T1721" i="6" s="1"/>
  <c r="S735" i="6"/>
  <c r="T735" i="6" s="1"/>
  <c r="S70" i="6"/>
  <c r="T70" i="6" s="1"/>
  <c r="S270" i="6"/>
  <c r="T270" i="6" s="1"/>
  <c r="S459" i="6"/>
  <c r="T459" i="6" s="1"/>
  <c r="S462" i="6"/>
  <c r="T462" i="6" s="1"/>
  <c r="S2012" i="6"/>
  <c r="T2012" i="6" s="1"/>
  <c r="S2006" i="6"/>
  <c r="T2006" i="6" s="1"/>
  <c r="S1988" i="6"/>
  <c r="T1988" i="6" s="1"/>
  <c r="S1980" i="6"/>
  <c r="T1980" i="6" s="1"/>
  <c r="S1974" i="6"/>
  <c r="T1974" i="6" s="1"/>
  <c r="S1916" i="6"/>
  <c r="T1916" i="6" s="1"/>
  <c r="S1944" i="6"/>
  <c r="T1944" i="6" s="1"/>
  <c r="S1994" i="6"/>
  <c r="T1994" i="6" s="1"/>
  <c r="S1964" i="6"/>
  <c r="T1964" i="6" s="1"/>
  <c r="S1968" i="6"/>
  <c r="T1968" i="6" s="1"/>
  <c r="S1936" i="6"/>
  <c r="T1936" i="6" s="1"/>
  <c r="S1920" i="6"/>
  <c r="T1920" i="6" s="1"/>
  <c r="S1946" i="6"/>
  <c r="T1946" i="6" s="1"/>
  <c r="S1960" i="6"/>
  <c r="T1960" i="6" s="1"/>
  <c r="S1978" i="6"/>
  <c r="T1978" i="6" s="1"/>
  <c r="S1992" i="6"/>
  <c r="T1992" i="6" s="1"/>
  <c r="S2010" i="6"/>
  <c r="T2010" i="6" s="1"/>
  <c r="S1912" i="6"/>
  <c r="T1912" i="6" s="1"/>
  <c r="S1908" i="6"/>
  <c r="T1908" i="6" s="1"/>
  <c r="S2002" i="6"/>
  <c r="T2002" i="6" s="1"/>
  <c r="S1954" i="6"/>
  <c r="T1954" i="6" s="1"/>
  <c r="S1950" i="6"/>
  <c r="T1950" i="6" s="1"/>
  <c r="S1934" i="6"/>
  <c r="T1934" i="6" s="1"/>
  <c r="S1922" i="6"/>
  <c r="T1922" i="6" s="1"/>
  <c r="S1918" i="6"/>
  <c r="T1918" i="6" s="1"/>
  <c r="S1906" i="6"/>
  <c r="T1906" i="6" s="1"/>
  <c r="S2007" i="6"/>
  <c r="T2007" i="6" s="1"/>
  <c r="S1991" i="6"/>
  <c r="T1991" i="6" s="1"/>
  <c r="S1983" i="6"/>
  <c r="T1983" i="6" s="1"/>
  <c r="S1981" i="6"/>
  <c r="T1981" i="6" s="1"/>
  <c r="S1975" i="6"/>
  <c r="T1975" i="6" s="1"/>
  <c r="S1959" i="6"/>
  <c r="T1959" i="6" s="1"/>
  <c r="S1933" i="6"/>
  <c r="T1933" i="6" s="1"/>
  <c r="S1931" i="6"/>
  <c r="T1931" i="6" s="1"/>
  <c r="S1921" i="6"/>
  <c r="T1921" i="6" s="1"/>
  <c r="S1911" i="6"/>
  <c r="T1911" i="6" s="1"/>
  <c r="S1909" i="6"/>
  <c r="T1909" i="6" s="1"/>
  <c r="S1907" i="6"/>
  <c r="T1907" i="6" s="1"/>
  <c r="S1940" i="6"/>
  <c r="T1940" i="6" s="1"/>
  <c r="S1998" i="6"/>
  <c r="T1998" i="6" s="1"/>
  <c r="S1938" i="6"/>
  <c r="T1938" i="6" s="1"/>
  <c r="S1945" i="6"/>
  <c r="T1945" i="6" s="1"/>
  <c r="S1953" i="6"/>
  <c r="T1953" i="6" s="1"/>
  <c r="S1923" i="6"/>
  <c r="T1923" i="6" s="1"/>
  <c r="S1951" i="6"/>
  <c r="T1951" i="6" s="1"/>
  <c r="S1987" i="6"/>
  <c r="T1987" i="6" s="1"/>
  <c r="S2011" i="6"/>
  <c r="T2011" i="6" s="1"/>
  <c r="S2005" i="6"/>
  <c r="T2005" i="6" s="1"/>
  <c r="S1989" i="6"/>
  <c r="T1989" i="6" s="1"/>
  <c r="S1973" i="6"/>
  <c r="T1973" i="6" s="1"/>
  <c r="S1941" i="6"/>
  <c r="T1941" i="6" s="1"/>
  <c r="S1925" i="6"/>
  <c r="T1925" i="6" s="1"/>
  <c r="S1915" i="6"/>
  <c r="T1915" i="6" s="1"/>
  <c r="S1982" i="6"/>
  <c r="T1982" i="6" s="1"/>
  <c r="S1986" i="6"/>
  <c r="T1986" i="6" s="1"/>
  <c r="S1913" i="6"/>
  <c r="T1913" i="6" s="1"/>
  <c r="S1977" i="6"/>
  <c r="T1977" i="6" s="1"/>
  <c r="S1985" i="6"/>
  <c r="T1985" i="6" s="1"/>
  <c r="S1993" i="6"/>
  <c r="T1993" i="6" s="1"/>
  <c r="S2001" i="6"/>
  <c r="T2001" i="6" s="1"/>
  <c r="S1919" i="6"/>
  <c r="T1919" i="6" s="1"/>
  <c r="S1935" i="6"/>
  <c r="T1935" i="6" s="1"/>
  <c r="S1947" i="6"/>
  <c r="T1947" i="6" s="1"/>
  <c r="S1955" i="6"/>
  <c r="T1955" i="6" s="1"/>
  <c r="S1971" i="6"/>
  <c r="T1971" i="6" s="1"/>
  <c r="S1979" i="6"/>
  <c r="T1979" i="6" s="1"/>
  <c r="S1995" i="6"/>
  <c r="T1995" i="6" s="1"/>
  <c r="BK14" i="1"/>
  <c r="S1958" i="6"/>
  <c r="T1958" i="6" s="1"/>
  <c r="S1972" i="6"/>
  <c r="T1972" i="6" s="1"/>
  <c r="S1928" i="6"/>
  <c r="T1928" i="6" s="1"/>
  <c r="S1924" i="6"/>
  <c r="T1924" i="6" s="1"/>
  <c r="BG14" i="1"/>
  <c r="S20" i="6"/>
  <c r="T20" i="6" s="1"/>
  <c r="S12" i="6"/>
  <c r="T12" i="6" s="1"/>
  <c r="S78" i="6"/>
  <c r="T78" i="6" s="1"/>
  <c r="S1035" i="6"/>
  <c r="T1035" i="6" s="1"/>
  <c r="S1852" i="6"/>
  <c r="T1852" i="6" s="1"/>
  <c r="S1842" i="6"/>
  <c r="T1842" i="6" s="1"/>
  <c r="S72" i="6"/>
  <c r="T72" i="6" s="1"/>
  <c r="S1028" i="6"/>
  <c r="T1028" i="6" s="1"/>
  <c r="S1856" i="6"/>
  <c r="T1856" i="6" s="1"/>
  <c r="S1849" i="6"/>
  <c r="T1849" i="6" s="1"/>
  <c r="S100" i="6"/>
  <c r="T100" i="6" s="1"/>
  <c r="S754" i="6"/>
  <c r="T754" i="6" s="1"/>
  <c r="S983" i="6"/>
  <c r="T983" i="6" s="1"/>
  <c r="S828" i="6"/>
  <c r="T828" i="6" s="1"/>
  <c r="S1575" i="6"/>
  <c r="T1575" i="6" s="1"/>
  <c r="S533" i="6"/>
  <c r="T533" i="6" s="1"/>
  <c r="S1096" i="6"/>
  <c r="T1096" i="6" s="1"/>
  <c r="S1243" i="6"/>
  <c r="T1243" i="6" s="1"/>
  <c r="S591" i="6"/>
  <c r="T591" i="6" s="1"/>
  <c r="S1369" i="6"/>
  <c r="T1369" i="6" s="1"/>
  <c r="S1695" i="6"/>
  <c r="T1695" i="6" s="1"/>
  <c r="S1439" i="6"/>
  <c r="T1439" i="6" s="1"/>
  <c r="S55" i="6"/>
  <c r="T55" i="6" s="1"/>
  <c r="S470" i="6"/>
  <c r="T470" i="6" s="1"/>
  <c r="S902" i="6"/>
  <c r="T902" i="6" s="1"/>
  <c r="S347" i="6"/>
  <c r="T347" i="6" s="1"/>
  <c r="S1694" i="6"/>
  <c r="T1694" i="6" s="1"/>
  <c r="S54" i="6"/>
  <c r="T54" i="6" s="1"/>
  <c r="S1833" i="6"/>
  <c r="T1833" i="6" s="1"/>
  <c r="S159" i="6"/>
  <c r="T159" i="6" s="1"/>
  <c r="S1502" i="6"/>
  <c r="T1502" i="6" s="1"/>
  <c r="S1424" i="6"/>
  <c r="T1424" i="6" s="1"/>
  <c r="S38" i="6"/>
  <c r="T38" i="6" s="1"/>
  <c r="S1079" i="6"/>
  <c r="T1079" i="6" s="1"/>
  <c r="S1155" i="6"/>
  <c r="T1155" i="6" s="1"/>
  <c r="S739" i="6"/>
  <c r="T739" i="6" s="1"/>
  <c r="S1676" i="6"/>
  <c r="T1676" i="6" s="1"/>
  <c r="S968" i="6"/>
  <c r="T968" i="6" s="1"/>
  <c r="S1292" i="6"/>
  <c r="T1292" i="6" s="1"/>
  <c r="S1823" i="6"/>
  <c r="T1823" i="6" s="1"/>
  <c r="S886" i="6"/>
  <c r="T886" i="6" s="1"/>
  <c r="S1227" i="6"/>
  <c r="T1227" i="6" s="1"/>
  <c r="S1560" i="6"/>
  <c r="T1560" i="6" s="1"/>
  <c r="S815" i="6"/>
  <c r="T815" i="6" s="1"/>
  <c r="S334" i="6"/>
  <c r="T334" i="6" s="1"/>
  <c r="S653" i="6"/>
  <c r="T653" i="6" s="1"/>
  <c r="S1356" i="6"/>
  <c r="T1356" i="6" s="1"/>
  <c r="S579" i="6"/>
  <c r="T579" i="6" s="1"/>
  <c r="S1434" i="6"/>
  <c r="T1434" i="6" s="1"/>
  <c r="S1515" i="6"/>
  <c r="T1515" i="6" s="1"/>
  <c r="S1031" i="6"/>
  <c r="T1031" i="6" s="1"/>
  <c r="S75" i="6"/>
  <c r="T75" i="6" s="1"/>
  <c r="S11" i="6"/>
  <c r="T11" i="6" s="1"/>
  <c r="S19" i="6"/>
  <c r="T19" i="6" s="1"/>
  <c r="S1038" i="6"/>
  <c r="T1038" i="6" s="1"/>
  <c r="S80" i="6"/>
  <c r="T80" i="6" s="1"/>
  <c r="S1858" i="6"/>
  <c r="T1858" i="6" s="1"/>
  <c r="S1843" i="6"/>
  <c r="T1843" i="6" s="1"/>
  <c r="S1027" i="6"/>
  <c r="T1027" i="6" s="1"/>
  <c r="S71" i="6"/>
  <c r="T71" i="6" s="1"/>
  <c r="S1847" i="6"/>
  <c r="T1847" i="6" s="1"/>
  <c r="S1032" i="6"/>
  <c r="T1032" i="6" s="1"/>
  <c r="S76" i="6"/>
  <c r="T76" i="6" s="1"/>
  <c r="S1225" i="6"/>
  <c r="T1225" i="6" s="1"/>
  <c r="S885" i="6"/>
  <c r="T885" i="6" s="1"/>
  <c r="S521" i="6"/>
  <c r="T521" i="6" s="1"/>
  <c r="S651" i="6"/>
  <c r="T651" i="6" s="1"/>
  <c r="S1558" i="6"/>
  <c r="T1558" i="6" s="1"/>
  <c r="S1822" i="6"/>
  <c r="T1822" i="6" s="1"/>
  <c r="S1422" i="6"/>
  <c r="T1422" i="6" s="1"/>
  <c r="S332" i="6"/>
  <c r="T332" i="6" s="1"/>
  <c r="S1354" i="6"/>
  <c r="T1354" i="6" s="1"/>
  <c r="S737" i="6"/>
  <c r="T737" i="6" s="1"/>
  <c r="S36" i="6"/>
  <c r="T36" i="6" s="1"/>
  <c r="S813" i="6"/>
  <c r="T813" i="6" s="1"/>
  <c r="S1077" i="6"/>
  <c r="T1077" i="6" s="1"/>
  <c r="S1500" i="6"/>
  <c r="T1500" i="6" s="1"/>
  <c r="S966" i="6"/>
  <c r="T966" i="6" s="1"/>
  <c r="S578" i="6"/>
  <c r="T578" i="6" s="1"/>
  <c r="S1290" i="6"/>
  <c r="T1290" i="6" s="1"/>
  <c r="S1674" i="6"/>
  <c r="T1674" i="6" s="1"/>
  <c r="S1153" i="6"/>
  <c r="T1153" i="6" s="1"/>
  <c r="S1689" i="6"/>
  <c r="T1689" i="6" s="1"/>
  <c r="S1365" i="6"/>
  <c r="T1365" i="6" s="1"/>
  <c r="S1164" i="6"/>
  <c r="T1164" i="6" s="1"/>
  <c r="S897" i="6"/>
  <c r="T897" i="6" s="1"/>
  <c r="S1238" i="6"/>
  <c r="T1238" i="6" s="1"/>
  <c r="S1091" i="6"/>
  <c r="T1091" i="6" s="1"/>
  <c r="S1571" i="6"/>
  <c r="T1571" i="6" s="1"/>
  <c r="S823" i="6"/>
  <c r="T823" i="6" s="1"/>
  <c r="S978" i="6"/>
  <c r="T978" i="6" s="1"/>
  <c r="S825" i="6"/>
  <c r="T825" i="6" s="1"/>
  <c r="S50" i="6"/>
  <c r="T50" i="6" s="1"/>
  <c r="S1093" i="6"/>
  <c r="T1093" i="6" s="1"/>
  <c r="S663" i="6"/>
  <c r="T663" i="6" s="1"/>
  <c r="S588" i="6"/>
  <c r="T588" i="6" s="1"/>
  <c r="S899" i="6"/>
  <c r="T899" i="6" s="1"/>
  <c r="S530" i="6"/>
  <c r="T530" i="6" s="1"/>
  <c r="S1240" i="6"/>
  <c r="T1240" i="6" s="1"/>
  <c r="S1366" i="6"/>
  <c r="T1366" i="6" s="1"/>
  <c r="S1831" i="6"/>
  <c r="T1831" i="6" s="1"/>
  <c r="S980" i="6"/>
  <c r="T980" i="6" s="1"/>
  <c r="S1573" i="6"/>
  <c r="T1573" i="6" s="1"/>
  <c r="S279" i="6"/>
  <c r="T279" i="6" s="1"/>
  <c r="S1436" i="6"/>
  <c r="T1436" i="6" s="1"/>
  <c r="S226" i="6"/>
  <c r="T226" i="6" s="1"/>
  <c r="S751" i="6"/>
  <c r="T751" i="6" s="1"/>
  <c r="S467" i="6"/>
  <c r="T467" i="6" s="1"/>
  <c r="S1771" i="6"/>
  <c r="T1771" i="6" s="1"/>
  <c r="S1691" i="6"/>
  <c r="T1691" i="6" s="1"/>
  <c r="S1166" i="6"/>
  <c r="T1166" i="6" s="1"/>
  <c r="S415" i="6"/>
  <c r="T415" i="6" s="1"/>
  <c r="S151" i="6"/>
  <c r="T151" i="6" s="1"/>
  <c r="S661" i="6"/>
  <c r="T661" i="6" s="1"/>
  <c r="S413" i="6"/>
  <c r="T413" i="6" s="1"/>
  <c r="S748" i="6"/>
  <c r="T748" i="6" s="1"/>
  <c r="S222" i="6"/>
  <c r="T222" i="6" s="1"/>
  <c r="S1297" i="6"/>
  <c r="T1297" i="6" s="1"/>
  <c r="S1510" i="6"/>
  <c r="T1510" i="6" s="1"/>
  <c r="S465" i="6"/>
  <c r="T465" i="6" s="1"/>
  <c r="S1625" i="6"/>
  <c r="T1625" i="6" s="1"/>
  <c r="S586" i="6"/>
  <c r="T586" i="6" s="1"/>
  <c r="S1686" i="6"/>
  <c r="T1686" i="6" s="1"/>
  <c r="S1839" i="6"/>
  <c r="T1839" i="6" s="1"/>
  <c r="S1236" i="6"/>
  <c r="T1236" i="6" s="1"/>
  <c r="S46" i="6"/>
  <c r="T46" i="6" s="1"/>
  <c r="S528" i="6"/>
  <c r="T528" i="6" s="1"/>
  <c r="S822" i="6"/>
  <c r="T822" i="6" s="1"/>
  <c r="S895" i="6"/>
  <c r="T895" i="6" s="1"/>
  <c r="S1769" i="6"/>
  <c r="T1769" i="6" s="1"/>
  <c r="S1163" i="6"/>
  <c r="T1163" i="6" s="1"/>
  <c r="S1581" i="6"/>
  <c r="T1581" i="6" s="1"/>
  <c r="S277" i="6"/>
  <c r="T277" i="6" s="1"/>
  <c r="S342" i="6"/>
  <c r="T342" i="6" s="1"/>
  <c r="S1364" i="6"/>
  <c r="T1364" i="6" s="1"/>
  <c r="S155" i="6"/>
  <c r="T155" i="6" s="1"/>
  <c r="S1797" i="6"/>
  <c r="T1797" i="6" s="1"/>
  <c r="S1512" i="6"/>
  <c r="T1512" i="6" s="1"/>
  <c r="AG15" i="1" l="1"/>
  <c r="K38" i="2"/>
  <c r="L38" i="2" s="1"/>
  <c r="K247" i="2"/>
  <c r="L247" i="2" s="1"/>
  <c r="K34" i="2"/>
  <c r="L34" i="2" s="1"/>
  <c r="K246" i="2"/>
  <c r="L246" i="2" s="1"/>
  <c r="K239" i="2"/>
  <c r="L239" i="2" s="1"/>
  <c r="K28" i="2"/>
  <c r="L28" i="2" s="1"/>
  <c r="K252" i="2"/>
  <c r="L252" i="2" s="1"/>
  <c r="K166" i="2"/>
  <c r="L166" i="2" s="1"/>
  <c r="K32" i="2"/>
  <c r="L32" i="2" s="1"/>
  <c r="K165" i="2"/>
  <c r="L165" i="2" s="1"/>
  <c r="K31" i="2"/>
  <c r="L31" i="2" s="1"/>
  <c r="K181" i="2"/>
  <c r="L181" i="2" s="1"/>
  <c r="K152" i="2"/>
  <c r="L152" i="2" s="1"/>
  <c r="K154" i="2"/>
  <c r="L154" i="2" s="1"/>
  <c r="K148" i="2"/>
  <c r="L148" i="2" s="1"/>
  <c r="K140" i="2"/>
  <c r="L140" i="2" s="1"/>
  <c r="K49" i="2"/>
  <c r="L49" i="2" s="1"/>
  <c r="K22" i="2"/>
  <c r="L22" i="2" s="1"/>
  <c r="K123" i="2"/>
  <c r="L123" i="2" s="1"/>
  <c r="K90" i="2"/>
  <c r="L90" i="2" s="1"/>
  <c r="K80" i="2"/>
  <c r="L80" i="2" s="1"/>
  <c r="K76" i="2"/>
  <c r="L76" i="2" s="1"/>
  <c r="K50" i="2"/>
  <c r="L50" i="2" s="1"/>
  <c r="K98" i="2"/>
  <c r="L98" i="2" s="1"/>
  <c r="K46" i="2"/>
  <c r="L46" i="2" s="1"/>
  <c r="K102" i="2"/>
  <c r="L102" i="2" s="1"/>
  <c r="K24" i="2"/>
  <c r="L24" i="2" s="1"/>
  <c r="K96" i="2"/>
  <c r="L96" i="2" s="1"/>
  <c r="K79" i="2"/>
  <c r="L79" i="2" s="1"/>
  <c r="K74" i="2"/>
  <c r="L74" i="2" s="1"/>
  <c r="K75" i="2"/>
  <c r="L75" i="2" s="1"/>
  <c r="K101" i="2"/>
  <c r="L101" i="2" s="1"/>
  <c r="K137" i="2"/>
  <c r="L137" i="2" s="1"/>
  <c r="K57" i="2"/>
  <c r="L57" i="2" s="1"/>
  <c r="K103" i="2"/>
  <c r="L103" i="2" s="1"/>
  <c r="K106" i="2"/>
  <c r="L106" i="2" s="1"/>
  <c r="K134" i="2"/>
  <c r="L134" i="2" s="1"/>
  <c r="K91" i="2"/>
  <c r="L91" i="2" s="1"/>
  <c r="K128" i="2"/>
  <c r="L128" i="2" s="1"/>
  <c r="K147" i="2"/>
  <c r="L147" i="2" s="1"/>
  <c r="K131" i="2"/>
  <c r="L131" i="2" s="1"/>
  <c r="K6" i="2"/>
  <c r="L6" i="2" s="1"/>
  <c r="K110" i="2"/>
  <c r="L110" i="2" s="1"/>
  <c r="K73" i="2"/>
  <c r="L73" i="2" s="1"/>
  <c r="K104" i="2"/>
  <c r="L104" i="2" s="1"/>
  <c r="K132" i="2"/>
  <c r="L132" i="2" s="1"/>
  <c r="K83" i="2"/>
  <c r="L83" i="2" s="1"/>
  <c r="K172" i="2"/>
  <c r="L172" i="2" s="1"/>
  <c r="K245" i="2"/>
  <c r="L245" i="2" s="1"/>
  <c r="K184" i="2"/>
  <c r="L184" i="2" s="1"/>
  <c r="K185" i="2"/>
  <c r="L185" i="2" s="1"/>
  <c r="K229" i="2"/>
  <c r="L229" i="2" s="1"/>
  <c r="K179" i="2"/>
  <c r="L179" i="2" s="1"/>
  <c r="K16" i="2"/>
  <c r="L16" i="2" s="1"/>
  <c r="K220" i="2"/>
  <c r="L220" i="2" s="1"/>
  <c r="K243" i="2"/>
  <c r="L243" i="2" s="1"/>
  <c r="K203" i="2"/>
  <c r="L203" i="2" s="1"/>
  <c r="K244" i="2"/>
  <c r="L244" i="2" s="1"/>
  <c r="K173" i="2"/>
  <c r="L173" i="2" s="1"/>
  <c r="K177" i="2"/>
  <c r="L177" i="2" s="1"/>
  <c r="K167" i="2"/>
  <c r="L167" i="2" s="1"/>
  <c r="K13" i="2"/>
  <c r="L13" i="2" s="1"/>
  <c r="K251" i="2"/>
  <c r="L251" i="2" s="1"/>
  <c r="K168" i="2"/>
  <c r="L168" i="2" s="1"/>
  <c r="K240" i="2"/>
  <c r="L240" i="2" s="1"/>
  <c r="K36" i="2"/>
  <c r="L36" i="2" s="1"/>
  <c r="K180" i="2"/>
  <c r="L180" i="2" s="1"/>
  <c r="K183" i="2"/>
  <c r="L183" i="2" s="1"/>
  <c r="K196" i="2"/>
  <c r="L196" i="2" s="1"/>
  <c r="K209" i="2"/>
  <c r="L209" i="2" s="1"/>
  <c r="K189" i="2"/>
  <c r="L189" i="2" s="1"/>
  <c r="K164" i="2"/>
  <c r="L164" i="2" s="1"/>
  <c r="K187" i="2"/>
  <c r="L187" i="2" s="1"/>
  <c r="K29" i="2"/>
  <c r="L29" i="2" s="1"/>
  <c r="K250" i="2"/>
  <c r="L250" i="2" s="1"/>
  <c r="K190" i="2"/>
  <c r="L190" i="2" s="1"/>
  <c r="K249" i="2"/>
  <c r="L249" i="2" s="1"/>
  <c r="K176" i="2"/>
  <c r="L176" i="2" s="1"/>
  <c r="K153" i="2"/>
  <c r="L153" i="2" s="1"/>
  <c r="K158" i="2"/>
  <c r="L158" i="2" s="1"/>
  <c r="K256" i="2"/>
  <c r="L256" i="2" s="1"/>
  <c r="K255" i="2"/>
  <c r="L255" i="2" s="1"/>
  <c r="K144" i="2"/>
  <c r="L144" i="2" s="1"/>
  <c r="K149" i="2"/>
  <c r="L149" i="2" s="1"/>
  <c r="K142" i="2"/>
  <c r="L142" i="2" s="1"/>
  <c r="K156" i="2"/>
  <c r="L156" i="2" s="1"/>
  <c r="K254" i="2"/>
  <c r="L254" i="2" s="1"/>
  <c r="K120" i="2"/>
  <c r="L120" i="2" s="1"/>
  <c r="K130" i="2"/>
  <c r="L130" i="2" s="1"/>
  <c r="K108" i="2"/>
  <c r="L108" i="2" s="1"/>
  <c r="K113" i="2"/>
  <c r="L113" i="2" s="1"/>
  <c r="K77" i="2"/>
  <c r="L77" i="2" s="1"/>
  <c r="K95" i="2"/>
  <c r="L95" i="2" s="1"/>
  <c r="K107" i="2"/>
  <c r="L107" i="2" s="1"/>
  <c r="K87" i="2"/>
  <c r="L87" i="2" s="1"/>
  <c r="K88" i="2"/>
  <c r="L88" i="2" s="1"/>
  <c r="K71" i="2"/>
  <c r="L71" i="2" s="1"/>
  <c r="K51" i="2"/>
  <c r="L51" i="2" s="1"/>
  <c r="K69" i="2"/>
  <c r="L69" i="2" s="1"/>
  <c r="K63" i="2"/>
  <c r="L63" i="2" s="1"/>
  <c r="K100" i="2"/>
  <c r="L100" i="2" s="1"/>
  <c r="K43" i="2"/>
  <c r="L43" i="2" s="1"/>
  <c r="K97" i="2"/>
  <c r="L97" i="2" s="1"/>
  <c r="K82" i="2"/>
  <c r="L82" i="2" s="1"/>
  <c r="K68" i="2"/>
  <c r="L68" i="2" s="1"/>
  <c r="K89" i="2"/>
  <c r="L89" i="2" s="1"/>
  <c r="K61" i="2"/>
  <c r="L61" i="2" s="1"/>
  <c r="K133" i="2"/>
  <c r="L133" i="2" s="1"/>
  <c r="K58" i="2"/>
  <c r="L58" i="2" s="1"/>
  <c r="K25" i="2"/>
  <c r="L25" i="2" s="1"/>
  <c r="K56" i="2"/>
  <c r="L56" i="2" s="1"/>
  <c r="K111" i="2"/>
  <c r="L111" i="2" s="1"/>
  <c r="K126" i="2"/>
  <c r="L126" i="2" s="1"/>
  <c r="K116" i="2"/>
  <c r="L116" i="2" s="1"/>
  <c r="K60" i="2"/>
  <c r="L60" i="2" s="1"/>
  <c r="K125" i="2"/>
  <c r="L125" i="2" s="1"/>
  <c r="K66" i="2"/>
  <c r="L66" i="2" s="1"/>
  <c r="K124" i="2"/>
  <c r="L124" i="2" s="1"/>
  <c r="K67" i="2"/>
  <c r="L67" i="2" s="1"/>
  <c r="K3" i="2"/>
  <c r="L3" i="2" s="1"/>
  <c r="K2" i="2"/>
  <c r="L2" i="2" s="1"/>
  <c r="K92" i="2"/>
  <c r="L92" i="2" s="1"/>
  <c r="K65" i="2"/>
  <c r="L65" i="2" s="1"/>
  <c r="K78" i="2"/>
  <c r="L78" i="2" s="1"/>
  <c r="K23" i="2"/>
  <c r="L23" i="2" s="1"/>
  <c r="K72" i="2"/>
  <c r="L72" i="2" s="1"/>
  <c r="K47" i="2"/>
  <c r="L47" i="2" s="1"/>
  <c r="K260" i="2"/>
  <c r="L260" i="2" s="1"/>
  <c r="K258" i="2"/>
  <c r="L258" i="2" s="1"/>
  <c r="K40" i="2"/>
  <c r="L40" i="2" s="1"/>
  <c r="K114" i="2"/>
  <c r="L114" i="2" s="1"/>
  <c r="K157" i="2"/>
  <c r="L157" i="2" s="1"/>
  <c r="K19" i="2"/>
  <c r="L19" i="2" s="1"/>
  <c r="K21" i="2"/>
  <c r="L21" i="2" s="1"/>
  <c r="K231" i="2"/>
  <c r="L231" i="2" s="1"/>
  <c r="K221" i="2"/>
  <c r="L221" i="2" s="1"/>
  <c r="K232" i="2"/>
  <c r="L232" i="2" s="1"/>
  <c r="K222" i="2"/>
  <c r="L222" i="2" s="1"/>
  <c r="K233" i="2"/>
  <c r="L233" i="2" s="1"/>
  <c r="K214" i="2"/>
  <c r="L214" i="2" s="1"/>
  <c r="K160" i="2"/>
  <c r="L160" i="2" s="1"/>
  <c r="K143" i="2"/>
  <c r="L143" i="2" s="1"/>
  <c r="K206" i="2"/>
  <c r="L206" i="2" s="1"/>
  <c r="K207" i="2"/>
  <c r="L207" i="2" s="1"/>
  <c r="K225" i="2"/>
  <c r="L225" i="2" s="1"/>
  <c r="K118" i="2"/>
  <c r="L118" i="2" s="1"/>
  <c r="K86" i="2"/>
  <c r="L86" i="2" s="1"/>
  <c r="K138" i="2"/>
  <c r="L138" i="2" s="1"/>
  <c r="K141" i="2"/>
  <c r="L141" i="2" s="1"/>
  <c r="K105" i="2"/>
  <c r="L105" i="2" s="1"/>
  <c r="K42" i="2"/>
  <c r="L42" i="2" s="1"/>
  <c r="K9" i="2"/>
  <c r="L9" i="2" s="1"/>
  <c r="K273" i="2"/>
  <c r="L273" i="2" s="1"/>
  <c r="K269" i="2"/>
  <c r="L269" i="2" s="1"/>
  <c r="K274" i="2"/>
  <c r="L274" i="2" s="1"/>
  <c r="K266" i="2"/>
  <c r="L266" i="2" s="1"/>
  <c r="K218" i="2"/>
  <c r="L218" i="2" s="1"/>
  <c r="K275" i="2"/>
  <c r="L275" i="2" s="1"/>
  <c r="K267" i="2"/>
  <c r="L267" i="2" s="1"/>
  <c r="K219" i="2"/>
  <c r="L219" i="2" s="1"/>
  <c r="K268" i="2"/>
  <c r="L268" i="2" s="1"/>
  <c r="K264" i="2"/>
  <c r="L264" i="2" s="1"/>
  <c r="K270" i="2"/>
  <c r="L270" i="2" s="1"/>
  <c r="K217" i="2"/>
  <c r="L217" i="2" s="1"/>
  <c r="K263" i="2"/>
  <c r="L263" i="2" s="1"/>
  <c r="K253" i="2"/>
  <c r="L253" i="2" s="1"/>
  <c r="K169" i="2"/>
  <c r="L169" i="2" s="1"/>
  <c r="K14" i="2"/>
  <c r="L14" i="2" s="1"/>
  <c r="K30" i="2"/>
  <c r="L30" i="2" s="1"/>
  <c r="K170" i="2"/>
  <c r="L170" i="2" s="1"/>
  <c r="K12" i="2"/>
  <c r="L12" i="2" s="1"/>
  <c r="K199" i="2"/>
  <c r="L199" i="2" s="1"/>
  <c r="K200" i="2"/>
  <c r="L200" i="2" s="1"/>
  <c r="K10" i="2"/>
  <c r="L10" i="2" s="1"/>
  <c r="K241" i="2"/>
  <c r="L241" i="2" s="1"/>
  <c r="K211" i="2"/>
  <c r="L211" i="2" s="1"/>
  <c r="K191" i="2"/>
  <c r="L191" i="2" s="1"/>
  <c r="K39" i="2"/>
  <c r="L39" i="2" s="1"/>
  <c r="K226" i="2"/>
  <c r="L226" i="2" s="1"/>
  <c r="K202" i="2"/>
  <c r="L202" i="2" s="1"/>
  <c r="K171" i="2"/>
  <c r="L171" i="2" s="1"/>
  <c r="K182" i="2"/>
  <c r="L182" i="2" s="1"/>
  <c r="K35" i="2"/>
  <c r="L35" i="2" s="1"/>
  <c r="K145" i="2"/>
  <c r="L145" i="2" s="1"/>
  <c r="K257" i="2"/>
  <c r="L257" i="2" s="1"/>
  <c r="K150" i="2"/>
  <c r="L150" i="2" s="1"/>
  <c r="K151" i="2"/>
  <c r="L151" i="2" s="1"/>
  <c r="K129" i="2"/>
  <c r="L129" i="2" s="1"/>
  <c r="K136" i="2"/>
  <c r="L136" i="2" s="1"/>
  <c r="K117" i="2"/>
  <c r="L117" i="2" s="1"/>
  <c r="K127" i="2"/>
  <c r="L127" i="2" s="1"/>
  <c r="K119" i="2"/>
  <c r="L119" i="2" s="1"/>
  <c r="K7" i="2"/>
  <c r="L7" i="2" s="1"/>
  <c r="K93" i="2"/>
  <c r="L93" i="2" s="1"/>
  <c r="K45" i="2"/>
  <c r="L45" i="2" s="1"/>
  <c r="K85" i="2"/>
  <c r="L85" i="2" s="1"/>
  <c r="K5" i="2"/>
  <c r="L5" i="2" s="1"/>
  <c r="K64" i="2"/>
  <c r="L64" i="2" s="1"/>
  <c r="K70" i="2"/>
  <c r="L70" i="2" s="1"/>
  <c r="K259" i="2"/>
  <c r="L259" i="2" s="1"/>
  <c r="K261" i="2"/>
  <c r="L261" i="2" s="1"/>
  <c r="K41" i="2"/>
  <c r="L41" i="2" s="1"/>
  <c r="K26" i="2"/>
  <c r="L26" i="2" s="1"/>
  <c r="K161" i="2"/>
  <c r="L161" i="2" s="1"/>
  <c r="K163" i="2"/>
  <c r="L163" i="2" s="1"/>
  <c r="K215" i="2"/>
  <c r="L215" i="2" s="1"/>
  <c r="K212" i="2"/>
  <c r="L212" i="2" s="1"/>
  <c r="K230" i="2"/>
  <c r="L230" i="2" s="1"/>
  <c r="K213" i="2"/>
  <c r="L213" i="2" s="1"/>
  <c r="K224" i="2"/>
  <c r="L224" i="2" s="1"/>
  <c r="K162" i="2"/>
  <c r="L162" i="2" s="1"/>
  <c r="K155" i="2"/>
  <c r="L155" i="2" s="1"/>
  <c r="K186" i="2"/>
  <c r="L186" i="2" s="1"/>
  <c r="K205" i="2"/>
  <c r="L205" i="2" s="1"/>
  <c r="K204" i="2"/>
  <c r="L204" i="2" s="1"/>
  <c r="K44" i="2"/>
  <c r="L44" i="2" s="1"/>
  <c r="K62" i="2"/>
  <c r="L62" i="2" s="1"/>
  <c r="K112" i="2"/>
  <c r="L112" i="2" s="1"/>
  <c r="K20" i="2"/>
  <c r="L20" i="2" s="1"/>
  <c r="K37" i="2"/>
  <c r="L37" i="2" s="1"/>
  <c r="K121" i="2"/>
  <c r="L121" i="2" s="1"/>
  <c r="K17" i="2"/>
  <c r="L17" i="2" s="1"/>
  <c r="K265" i="2"/>
  <c r="L265" i="2" s="1"/>
  <c r="K194" i="2"/>
  <c r="L194" i="2" s="1"/>
  <c r="K223" i="2"/>
  <c r="L223" i="2" s="1"/>
  <c r="K192" i="2"/>
  <c r="L192" i="2" s="1"/>
  <c r="K193" i="2"/>
  <c r="L193" i="2" s="1"/>
  <c r="K276" i="2"/>
  <c r="L276" i="2" s="1"/>
  <c r="K195" i="2"/>
  <c r="L195" i="2" s="1"/>
  <c r="K272" i="2"/>
  <c r="L272" i="2" s="1"/>
  <c r="K277" i="2"/>
  <c r="L277" i="2" s="1"/>
  <c r="K216" i="2"/>
  <c r="L216" i="2" s="1"/>
  <c r="K262" i="2"/>
  <c r="L262" i="2" s="1"/>
  <c r="K271" i="2"/>
  <c r="L271" i="2" s="1"/>
  <c r="K159" i="2"/>
  <c r="L159" i="2" s="1"/>
  <c r="L188" i="2"/>
  <c r="L228" i="2"/>
  <c r="L122" i="2"/>
  <c r="W15" i="1"/>
  <c r="AY15" i="1"/>
  <c r="L175" i="2"/>
  <c r="L52" i="2"/>
  <c r="L54" i="2"/>
  <c r="L81" i="2"/>
  <c r="L197" i="2"/>
  <c r="L53" i="2"/>
  <c r="L59" i="2"/>
  <c r="L115" i="2"/>
  <c r="L99" i="2"/>
  <c r="L236" i="2"/>
  <c r="L201" i="2"/>
  <c r="L8" i="2"/>
  <c r="L242" i="2"/>
  <c r="L235" i="2"/>
  <c r="L238" i="2"/>
  <c r="L227" i="2"/>
  <c r="L248" i="2"/>
  <c r="L174" i="2"/>
  <c r="L15" i="2"/>
  <c r="L4" i="2"/>
  <c r="L109" i="2"/>
  <c r="L178" i="2"/>
  <c r="L198" i="2"/>
  <c r="L208" i="2"/>
  <c r="L234" i="2"/>
  <c r="L84" i="2"/>
  <c r="L146" i="2"/>
  <c r="L27" i="2"/>
  <c r="L55" i="2"/>
  <c r="L18" i="2"/>
  <c r="L135" i="2"/>
  <c r="L48" i="2"/>
  <c r="L11" i="2"/>
  <c r="L94" i="2"/>
  <c r="L139" i="2"/>
  <c r="L210" i="2"/>
  <c r="L237" i="2"/>
</calcChain>
</file>

<file path=xl/sharedStrings.xml><?xml version="1.0" encoding="utf-8"?>
<sst xmlns="http://schemas.openxmlformats.org/spreadsheetml/2006/main" count="22825" uniqueCount="3592">
  <si>
    <t>YD07</t>
  </si>
  <si>
    <t>YD12</t>
  </si>
  <si>
    <t>YD14</t>
  </si>
  <si>
    <t>YD25</t>
  </si>
  <si>
    <t>YD03</t>
  </si>
  <si>
    <t>YD04</t>
  </si>
  <si>
    <t>YD06</t>
  </si>
  <si>
    <t>YD63</t>
  </si>
  <si>
    <t>-</t>
  </si>
  <si>
    <t>YD01</t>
  </si>
  <si>
    <t>YD02</t>
  </si>
  <si>
    <t>YD21</t>
  </si>
  <si>
    <t>YD26</t>
  </si>
  <si>
    <t>YD27</t>
  </si>
  <si>
    <t>YD28</t>
  </si>
  <si>
    <t>YD29</t>
  </si>
  <si>
    <t>YD31</t>
  </si>
  <si>
    <t>YD32</t>
  </si>
  <si>
    <t>YD33</t>
  </si>
  <si>
    <t>YD15</t>
  </si>
  <si>
    <t>YD16</t>
  </si>
  <si>
    <t>YD59</t>
  </si>
  <si>
    <t>YD60</t>
  </si>
  <si>
    <t>YD0Z</t>
  </si>
  <si>
    <t>YDF9</t>
  </si>
  <si>
    <t>N.A.</t>
  </si>
  <si>
    <t xml:space="preserve"> - For Sale</t>
  </si>
  <si>
    <t>- Value (In Rs. Lakh)</t>
  </si>
  <si>
    <t>- in percentage term (%)</t>
  </si>
  <si>
    <t>Total investment in foreign securities/ADR/GDR (Rs. lakh)</t>
  </si>
  <si>
    <t>Total investment in illiquid shares/securities</t>
  </si>
  <si>
    <t>- in percentage terms (%)</t>
  </si>
  <si>
    <t>Net Asset Vaue (NAV) (Rs. per Unit)</t>
  </si>
  <si>
    <t>DD</t>
  </si>
  <si>
    <t>WD</t>
  </si>
  <si>
    <t>QD</t>
  </si>
  <si>
    <t>#</t>
  </si>
  <si>
    <t>Regular</t>
  </si>
  <si>
    <t xml:space="preserve"> - For Purchase</t>
  </si>
  <si>
    <t>Direct</t>
  </si>
  <si>
    <t>YDL5</t>
  </si>
  <si>
    <t>YDN4</t>
  </si>
  <si>
    <t>**</t>
  </si>
  <si>
    <t>NAV as on Maturity date</t>
  </si>
  <si>
    <t>YDQ0</t>
  </si>
  <si>
    <t>YDQ4</t>
  </si>
  <si>
    <t>YDQ5</t>
  </si>
  <si>
    <t>YDR2</t>
  </si>
  <si>
    <t>Portfolio Turn Over Ratio ^^</t>
  </si>
  <si>
    <t>Average Maturity (in years)@@</t>
  </si>
  <si>
    <t>Modified Duration (in years)@@</t>
  </si>
  <si>
    <t>^</t>
  </si>
  <si>
    <t>The Infrastructure Growth and Economic Reforms Fund</t>
  </si>
  <si>
    <t xml:space="preserve">The term “Flexible” in the name of the Scheme signifies that the Investment Manager of the Underlying Fund can invest either in growth or value investment characteristic securities placing an emphasis as the market outlook warrants. </t>
  </si>
  <si>
    <t xml:space="preserve"> Not Applicable.</t>
  </si>
  <si>
    <t>^^</t>
  </si>
  <si>
    <t>@@</t>
  </si>
  <si>
    <t>***</t>
  </si>
  <si>
    <t>MD</t>
  </si>
  <si>
    <t>YDR3</t>
  </si>
  <si>
    <t>Portfolio Turn Over Ratio is for Equity Schemes.</t>
  </si>
  <si>
    <t>YDR8</t>
  </si>
  <si>
    <t>YDR5</t>
  </si>
  <si>
    <t>YDR7</t>
  </si>
  <si>
    <t>YDR9</t>
  </si>
  <si>
    <t>YDS0</t>
  </si>
  <si>
    <t>YDS1</t>
  </si>
  <si>
    <t>YDS2</t>
  </si>
  <si>
    <t>Unclaimed</t>
  </si>
  <si>
    <t>UD</t>
  </si>
  <si>
    <t>UD3</t>
  </si>
  <si>
    <t>UR</t>
  </si>
  <si>
    <t>UR3</t>
  </si>
  <si>
    <t>YDS5</t>
  </si>
  <si>
    <t>YDS6</t>
  </si>
  <si>
    <t>YDS7</t>
  </si>
  <si>
    <t>YDS8</t>
  </si>
  <si>
    <t>YDS9</t>
  </si>
  <si>
    <t>YDT0</t>
  </si>
  <si>
    <t>YDT1</t>
  </si>
  <si>
    <t>YDT2</t>
  </si>
  <si>
    <t>YDT3</t>
  </si>
  <si>
    <t>YDT4</t>
  </si>
  <si>
    <t>YDT5</t>
  </si>
  <si>
    <t>YDT6</t>
  </si>
  <si>
    <t>YDT7</t>
  </si>
  <si>
    <t>YDT8</t>
  </si>
  <si>
    <t>YDT9</t>
  </si>
  <si>
    <t>YDU1</t>
  </si>
  <si>
    <t>YDU3</t>
  </si>
  <si>
    <t>YDU4</t>
  </si>
  <si>
    <t>YDU6</t>
  </si>
  <si>
    <t>YDU7</t>
  </si>
  <si>
    <t>YD14Regular</t>
  </si>
  <si>
    <t>YD14Direct</t>
  </si>
  <si>
    <t>YD26Regular</t>
  </si>
  <si>
    <t>YD26Direct</t>
  </si>
  <si>
    <t>YD01Regular</t>
  </si>
  <si>
    <t>YD01Direct</t>
  </si>
  <si>
    <t>YD31Regular</t>
  </si>
  <si>
    <t>YD31Direct</t>
  </si>
  <si>
    <t>YD15Regular</t>
  </si>
  <si>
    <t>YD15Direct</t>
  </si>
  <si>
    <t>YD02Regular</t>
  </si>
  <si>
    <t>YD02Direct</t>
  </si>
  <si>
    <t>YD32Direct</t>
  </si>
  <si>
    <t>YD12Regular</t>
  </si>
  <si>
    <t>YD12Direct</t>
  </si>
  <si>
    <t>YD21Regular</t>
  </si>
  <si>
    <t>YD21Direct</t>
  </si>
  <si>
    <t>YD29Regular</t>
  </si>
  <si>
    <t>YD29Direct</t>
  </si>
  <si>
    <t>YD03Regular</t>
  </si>
  <si>
    <t>YD03Direct</t>
  </si>
  <si>
    <t>YD27Regular</t>
  </si>
  <si>
    <t>YD27Direct</t>
  </si>
  <si>
    <t>YD04Regular</t>
  </si>
  <si>
    <t>YD04Direct</t>
  </si>
  <si>
    <t>YD28Direct</t>
  </si>
  <si>
    <t>YD07Regular</t>
  </si>
  <si>
    <t>YD07Direct</t>
  </si>
  <si>
    <t>YD06Regular</t>
  </si>
  <si>
    <t>YD06Direct</t>
  </si>
  <si>
    <t>YD16Regular</t>
  </si>
  <si>
    <t>YD16Direct</t>
  </si>
  <si>
    <t>YD25Regular</t>
  </si>
  <si>
    <t>YD25Direct</t>
  </si>
  <si>
    <t>YD59Regular</t>
  </si>
  <si>
    <t>YD59Direct</t>
  </si>
  <si>
    <t>YD33Regular</t>
  </si>
  <si>
    <t>YD33Direct</t>
  </si>
  <si>
    <t>YD60Regular</t>
  </si>
  <si>
    <t>YD60Direct</t>
  </si>
  <si>
    <t>YD63Regular</t>
  </si>
  <si>
    <t>YD63Direct</t>
  </si>
  <si>
    <t>YDF9Regular</t>
  </si>
  <si>
    <t>YDF9Direct</t>
  </si>
  <si>
    <t>YDL5Regular</t>
  </si>
  <si>
    <t>YDL5Direct</t>
  </si>
  <si>
    <t>YDN4Regular</t>
  </si>
  <si>
    <t>YDN4Direct</t>
  </si>
  <si>
    <t>YDQ0Regular</t>
  </si>
  <si>
    <t>YDQ0Direct</t>
  </si>
  <si>
    <t>YDQ4Regular</t>
  </si>
  <si>
    <t>YDQ4Direct</t>
  </si>
  <si>
    <t>YDR2Regular</t>
  </si>
  <si>
    <t>YDR2Direct</t>
  </si>
  <si>
    <t>YDR8Regular</t>
  </si>
  <si>
    <t>YDR8Direct</t>
  </si>
  <si>
    <t>YDT1Regular</t>
  </si>
  <si>
    <t>YDT1Direct</t>
  </si>
  <si>
    <t>YDT5Regular</t>
  </si>
  <si>
    <t>YDT5Direct</t>
  </si>
  <si>
    <t>YDU1Direct</t>
  </si>
  <si>
    <t>YDV1</t>
  </si>
  <si>
    <t>YDV3</t>
  </si>
  <si>
    <t>YDV4</t>
  </si>
  <si>
    <t>YDV6</t>
  </si>
  <si>
    <t>YDV7</t>
  </si>
  <si>
    <t>YDV8</t>
  </si>
  <si>
    <t>YDV9</t>
  </si>
  <si>
    <t>YDW1</t>
  </si>
  <si>
    <t>YDW3</t>
  </si>
  <si>
    <t>YDW4</t>
  </si>
  <si>
    <t>YDW5</t>
  </si>
  <si>
    <t>YDW7</t>
  </si>
  <si>
    <t>YDW6</t>
  </si>
  <si>
    <t>DSP Bond Fund</t>
  </si>
  <si>
    <t>DSP India T.I.G.E.R. Fund#</t>
  </si>
  <si>
    <t>DSP Liquidity Fund</t>
  </si>
  <si>
    <t>DSP Short Term Fund</t>
  </si>
  <si>
    <t>DSP Strategic Bond Fund</t>
  </si>
  <si>
    <t>DSP Natural Resources and New Energy Fund</t>
  </si>
  <si>
    <t>DSP Banking &amp; PSU Debt Fund</t>
  </si>
  <si>
    <t>DSP Dynamic Asset Allocation Fund</t>
  </si>
  <si>
    <t>DSP Equity Savings Fund</t>
  </si>
  <si>
    <t>YDW6Regular</t>
  </si>
  <si>
    <t>YDW6Direct</t>
  </si>
  <si>
    <t>DSP Savings Fund</t>
  </si>
  <si>
    <t>DSP Credit Risk Fund</t>
  </si>
  <si>
    <t>DSP Small Cap Fund</t>
  </si>
  <si>
    <t>DSP Regular Savings Fund</t>
  </si>
  <si>
    <t>DSP Ultra Short Fund</t>
  </si>
  <si>
    <t>DSP Equity Opportunities Fund</t>
  </si>
  <si>
    <t>DSP Focus Fund</t>
  </si>
  <si>
    <t>DSP 10Y G-Sec Fund</t>
  </si>
  <si>
    <t>DSP Low Duration Fund</t>
  </si>
  <si>
    <t>DSP Arbitrage Fund</t>
  </si>
  <si>
    <t>YDX5</t>
  </si>
  <si>
    <t>YDX0</t>
  </si>
  <si>
    <t>YDX3</t>
  </si>
  <si>
    <t>YDX6</t>
  </si>
  <si>
    <t>YDX7</t>
  </si>
  <si>
    <t>DSP Corporate Bond Fund</t>
  </si>
  <si>
    <t>Share Class</t>
  </si>
  <si>
    <t>Plan</t>
  </si>
  <si>
    <t>DDV</t>
  </si>
  <si>
    <t>D</t>
  </si>
  <si>
    <t>DGR</t>
  </si>
  <si>
    <t>G</t>
  </si>
  <si>
    <t>RD</t>
  </si>
  <si>
    <t>RG</t>
  </si>
  <si>
    <t>DMD</t>
  </si>
  <si>
    <t>RMD</t>
  </si>
  <si>
    <t>DDD</t>
  </si>
  <si>
    <t>RDD</t>
  </si>
  <si>
    <t>DQD</t>
  </si>
  <si>
    <t>RQD</t>
  </si>
  <si>
    <t>DWD</t>
  </si>
  <si>
    <t>RWD</t>
  </si>
  <si>
    <t>ID</t>
  </si>
  <si>
    <t>IDD</t>
  </si>
  <si>
    <t>IG</t>
  </si>
  <si>
    <t>IMD</t>
  </si>
  <si>
    <t>IWD</t>
  </si>
  <si>
    <t>YDX8</t>
  </si>
  <si>
    <t>AMFI code</t>
  </si>
  <si>
    <t>Scheme code</t>
  </si>
  <si>
    <t>Plan code</t>
  </si>
  <si>
    <t>YDU2</t>
  </si>
  <si>
    <t>YDU8</t>
  </si>
  <si>
    <t>YDV2</t>
  </si>
  <si>
    <t>AMFI CODE</t>
  </si>
  <si>
    <t>Account Name</t>
  </si>
  <si>
    <t>Date</t>
  </si>
  <si>
    <t>NAV Amount</t>
  </si>
  <si>
    <t>DSP 10Y G-Sec Fund - Direct Plan - Dividend</t>
  </si>
  <si>
    <t>DSP 10Y G-Sec Fund - Direct Plan - Growth</t>
  </si>
  <si>
    <t>DSP 10Y G-Sec Fund - Direct Plan - Monthly Dividend</t>
  </si>
  <si>
    <t>DSP 10Y G-Sec Fund - Direct Plan - Quarterly Dividend</t>
  </si>
  <si>
    <t>DSP 10Y G-Sec Fund - Regular - Dividend</t>
  </si>
  <si>
    <t>DSP 10Y G-Sec Fund - Regular - Growth</t>
  </si>
  <si>
    <t>DSP 10Y G-Sec Fund - Regular - Monthly Dividend</t>
  </si>
  <si>
    <t>DSP 10Y G-Sec Fund - Regular - Quarterly Dividend</t>
  </si>
  <si>
    <t>DSP 3 Years Close Ended Equity Fund - Direct Plan - Div Payout (Maturity Date 4-Jan-2021)</t>
  </si>
  <si>
    <t>DSP 3 Years Close Ended Equity Fund - Direct Plan - Growth (Maturity Date 4-Jan-2021)</t>
  </si>
  <si>
    <t>DSP 3 Years Close Ended Equity Fund - Regular Plan - Div Payout (Maturity Date 4-Jan-2021)</t>
  </si>
  <si>
    <t>DSP 3 Years Close Ended Equity Fund - Regular Plan - Growth (Maturity Date 4-Jan-2021)</t>
  </si>
  <si>
    <t>DSP A.C.E. Fund (Analysts Conviction Equalized) - Series 1 - Direct - Dividend Payout</t>
  </si>
  <si>
    <t>DSP A.C.E. Fund (Analysts Conviction Equalized) - Series 1 - Direct - Growth</t>
  </si>
  <si>
    <t>DSP A.C.E. Fund (Analysts Conviction Equalized) - Series 1 - Regular - Dividend Payout</t>
  </si>
  <si>
    <t>DSP A.C.E. Fund (Analysts Conviction Equalized) - Series 1 - Regular - Growth</t>
  </si>
  <si>
    <t>DSP A.C.E. Fund (Analysts Conviction Equalized) - Series 2 - Direct - Dividend Payout</t>
  </si>
  <si>
    <t>DSP A.C.E. Fund (Analysts Conviction Equalized) - Series 2 - Direct - Growth</t>
  </si>
  <si>
    <t>DSP A.C.E. Fund (Analysts Conviction Equalized) - Series 2 - Regular - Dividend Payout</t>
  </si>
  <si>
    <t>DSP A.C.E. Fund (Analysts Conviction Equalized) - Series 2 - Regular - Growth</t>
  </si>
  <si>
    <t>DSP Arbitrage Fund - Dir - Dividend</t>
  </si>
  <si>
    <t>DSP Arbitrage Fund - Dir - Growth</t>
  </si>
  <si>
    <t>DSP Arbitrage Fund - Dir - Monthly Dividend</t>
  </si>
  <si>
    <t>DSP Arbitrage Fund - Reg - Dividend</t>
  </si>
  <si>
    <t>DSP Arbitrage Fund - Reg - Growth</t>
  </si>
  <si>
    <t>DSP Arbitrage Fund - Reg - Monthly Dividend</t>
  </si>
  <si>
    <t>DSP Banking &amp; PSU Debt Fund - Direct Plan - Daily Dividend</t>
  </si>
  <si>
    <t>DSP Banking &amp; PSU Debt Fund - Direct Plan - Dividend</t>
  </si>
  <si>
    <t>DSP Banking &amp; PSU Debt Fund - Direct Plan - Growth</t>
  </si>
  <si>
    <t>DSP Banking &amp; PSU Debt Fund - Direct Plan - Monthly Dividend</t>
  </si>
  <si>
    <t>DSP Banking &amp; PSU Debt Fund - Direct Plan - Quarterly Dividend</t>
  </si>
  <si>
    <t>DSP Banking &amp; PSU Debt Fund - Direct Plan - Weekly Dividend</t>
  </si>
  <si>
    <t>DSP Banking &amp; PSU Debt Fund - Regular Plan - Daily Dividend</t>
  </si>
  <si>
    <t>DSP Banking &amp; PSU Debt Fund - Regular Plan - Dividend</t>
  </si>
  <si>
    <t>DSP Banking &amp; PSU Debt Fund - Regular Plan - Growth</t>
  </si>
  <si>
    <t>DSP Banking &amp; PSU Debt Fund - Regular Plan - Monthly Dividend</t>
  </si>
  <si>
    <t>DSP Banking &amp; PSU Debt Fund - Regular Plan - Quarterly Dividend</t>
  </si>
  <si>
    <t>DSP Banking &amp; PSU Debt Fund - Regular Plan - Weekly Dividend</t>
  </si>
  <si>
    <t>DSP Bond Fund - Direct Plan - Dividend</t>
  </si>
  <si>
    <t>DSP Bond Fund - Direct Plan - Growth</t>
  </si>
  <si>
    <t>DSP Bond Fund - Direct Plan - Monthly Dividend</t>
  </si>
  <si>
    <t>DSP Bond Fund - Regular Plan -Dividend</t>
  </si>
  <si>
    <t>DSP Bond Fund - Regular Plan -Growth</t>
  </si>
  <si>
    <t>DSP Bond Fund - Regular Plan -Monthly Dividend</t>
  </si>
  <si>
    <t>DSP Corporate Bond Fund - Dir - Dividend</t>
  </si>
  <si>
    <t>DSP Corporate Bond Fund - Dir - Growth</t>
  </si>
  <si>
    <t>DSP Corporate Bond Fund - Dir - Monthly Dividend</t>
  </si>
  <si>
    <t>DSP Corporate Bond Fund - Dir - Quarterly Dividend</t>
  </si>
  <si>
    <t>DSP Corporate Bond Fund - Reg - Dividend</t>
  </si>
  <si>
    <t>DSP Corporate Bond Fund - Reg - Growth</t>
  </si>
  <si>
    <t>DSP Corporate Bond Fund - Reg - Monthly Dividend</t>
  </si>
  <si>
    <t>DSP Corporate Bond Fund - Reg - Quarterly Dividend</t>
  </si>
  <si>
    <t>DSP Credit Risk Fund - Direct Plan - Daily Dividend</t>
  </si>
  <si>
    <t>DSP Credit Risk Fund - Direct Plan - Dividend</t>
  </si>
  <si>
    <t>DSP Credit Risk Fund - Direct Plan - Growth</t>
  </si>
  <si>
    <t>DSP Credit Risk Fund - Direct Plan - Monthly Dividend</t>
  </si>
  <si>
    <t>DSP Credit Risk Fund - Direct Plan - Quarterly Dividend</t>
  </si>
  <si>
    <t>DSP Credit Risk Fund - Direct Plan - Weekly Dividend</t>
  </si>
  <si>
    <t>DSP Credit Risk Fund - Reg. Daily Dividend</t>
  </si>
  <si>
    <t>DSP Credit Risk Fund - Reg. Dividend</t>
  </si>
  <si>
    <t>DSP Credit Risk Fund - Reg. Growth</t>
  </si>
  <si>
    <t>DSP Credit Risk Fund - Regular Plan - Monthly Dividend</t>
  </si>
  <si>
    <t>DSP Credit Risk Fund - Regular Plan - Quarterly Dividend</t>
  </si>
  <si>
    <t>DSP Credit Risk Fund - Reg. Weekly Dividend</t>
  </si>
  <si>
    <t>DSP Dual Advantage Fund - Series 44 - 39M - Direct Plan - Dividend Payout</t>
  </si>
  <si>
    <t>DSP Dual Advantage Fund - Series 44 - 39M - Direct Plan - Growth</t>
  </si>
  <si>
    <t>DSP Dual Advantage Fund - Series 44 - 39M - Regular Plan - Dividend Payout</t>
  </si>
  <si>
    <t>DSP Dual Advantage Fund - Series 44 - 39M - Regular Plan - Growth</t>
  </si>
  <si>
    <t>DSP Dual Advantage Fund - Series 45 - 38M - Direct Plan - Dividend Payout</t>
  </si>
  <si>
    <t>DSP Dual Advantage Fund - Series 45 - 38M - Direct Plan - Growth</t>
  </si>
  <si>
    <t>DSP Dual Advantage Fund - Series 45 - 38M - Regular Plan - Dividend Payout</t>
  </si>
  <si>
    <t>DSP Dual Advantage Fund - Series 45 - 38M - Regular Plan - Growth</t>
  </si>
  <si>
    <t>DSP Dual Advantage Fund - Series 46 - 36M - Direct Plan - Growth</t>
  </si>
  <si>
    <t>DSP Dual Advantage Fund - Series 46 - 36M - Regular Plan - Dividend Payout</t>
  </si>
  <si>
    <t>DSP Dual Advantage Fund - Series 46 - 36M - Regular Plan - Growth</t>
  </si>
  <si>
    <t>DSP Dual Advantage Fund - Series 49 - 42M - Direct - Growth</t>
  </si>
  <si>
    <t>DSP Dual Advantage Fund - Series 49 - 42M - Regular - Dividend - Regular Payout</t>
  </si>
  <si>
    <t>DSP Dual Advantage Fund - Series 49 - 42M - Regular - Growth</t>
  </si>
  <si>
    <t>DSP Dynamic Asset Allocation Fund - Direct Plan - Growth</t>
  </si>
  <si>
    <t>DSP Dynamic Asset Allocation Fund - Direct Plan - Monthly Dividend Payout</t>
  </si>
  <si>
    <t>DSP Dynamic Asset Allocation Fund - Regular - Growth</t>
  </si>
  <si>
    <t>DSP Dynamic Asset Allocation Fund - Regular Plan - Monthly Dividend Payout</t>
  </si>
  <si>
    <t>DSP Equal Nifty 50 Fund - Dir - Dividend</t>
  </si>
  <si>
    <t>DSP Equal Nifty 50 Fund - Dir - Growth</t>
  </si>
  <si>
    <t>DSP Equal Nifty 50 Fund - Reg - Dividend</t>
  </si>
  <si>
    <t>DSP Equal Nifty 50 Fund - Reg - Growth</t>
  </si>
  <si>
    <t>DSP EQUITY &amp; BOND FUND - Direct Plan - Dividend</t>
  </si>
  <si>
    <t>DSP EQUITY &amp; BOND FUND - Direct Plan - Growth</t>
  </si>
  <si>
    <t>DSP EQUITY &amp; BOND FUND - Regular Plan -Dividend</t>
  </si>
  <si>
    <t>DSP EQUITY &amp; BOND FUND - Regular Plan -Growth</t>
  </si>
  <si>
    <t>DSP Equity Fund (D)</t>
  </si>
  <si>
    <t>DSP Equity Fund - Direct Plan - Dividend</t>
  </si>
  <si>
    <t>DSP Equity Fund - Direct Plan - Growth</t>
  </si>
  <si>
    <t>DSP Equity Fund (G)</t>
  </si>
  <si>
    <t>DSP EQUITY OPPORTUNITIES FUND (D)</t>
  </si>
  <si>
    <t>DSP EQUITY OPPORTUNITIES FUND - Direct Plan - Dividend</t>
  </si>
  <si>
    <t>DSP EQUITY OPPORTUNITIES FUND - Direct Plan - Growth</t>
  </si>
  <si>
    <t>DSP EQUITY OPPORTUNITIES FUND (G)</t>
  </si>
  <si>
    <t>DSP Equity Savings Fund - Dir - Dividend Payout</t>
  </si>
  <si>
    <t>DSP Equity Savings Fund - Dir - Growth</t>
  </si>
  <si>
    <t>DSP Equity Savings Fund - Dir - Monthly Dividend Payout</t>
  </si>
  <si>
    <t>DSP Equity Savings Fund - Dir - Quarterly Dividend Payout</t>
  </si>
  <si>
    <t>DSP Equity Savings Fund - Reg - Dividend Payout</t>
  </si>
  <si>
    <t>DSP Equity Savings Fund - Reg - Growth</t>
  </si>
  <si>
    <t>DSP Equity Savings Fund - Reg - Monthly Dividend Payout</t>
  </si>
  <si>
    <t>DSP Equity Savings Fund - Reg - Quarterly Dividend Payout</t>
  </si>
  <si>
    <t>DSP FMP - Series 195 - 36M - Direct Plan - Dividend - Quarterly Payout</t>
  </si>
  <si>
    <t>DSP FMP - Series 195 - 36M - Direct Plan - Dividend - Regular Payout</t>
  </si>
  <si>
    <t>DSP FMP - Series 195 - 36M - Direct Plan - Growth</t>
  </si>
  <si>
    <t>DSP FMP - Series 195 - 36M - Regular - Dividend - Quarterly Payout</t>
  </si>
  <si>
    <t>DSP FMP - Series 195 - 36M - Regular - Dividend - Regular Payout</t>
  </si>
  <si>
    <t>DSP FMP - Series 195 - 36M - Regular - Growth</t>
  </si>
  <si>
    <t>DSP FMP Series 196 - 37M - Direct - Growth</t>
  </si>
  <si>
    <t>DSP FMP Series 196 - 37M - Regular - Dividend - Quarterly Payout</t>
  </si>
  <si>
    <t>DSP FMP Series 196 - 37M - Regular - Dividend - Regular Payout</t>
  </si>
  <si>
    <t>DSP FMP Series 196 - 37M - Regular - Growth</t>
  </si>
  <si>
    <t>DSP FMP - Series 204 - 37M - Direct Plan - Dividend - Regular Payout</t>
  </si>
  <si>
    <t>DSP FMP - Series 204 - 37M - Direct Plan - Growth</t>
  </si>
  <si>
    <t>DSP FMP - Series 204 - 37M - Regular - Dividend - Quarterly Payout</t>
  </si>
  <si>
    <t>DSP FMP - Series 204 - 37M - Regular - Dividend - Regular Payout</t>
  </si>
  <si>
    <t>DSP FMP - Series 204 - 37M - Regular - Growth</t>
  </si>
  <si>
    <t>DSP FMP - Series 205 - 37M - Direct Plan - Dividend - Regular Payout</t>
  </si>
  <si>
    <t>DSP FMP - Series 205 - 37M - Direct Plan - Growth</t>
  </si>
  <si>
    <t>DSP FMP - Series 205 - 37M - Regular - Dividend - Quarterly Payout</t>
  </si>
  <si>
    <t>DSP FMP - Series 205 - 37M - Regular - Growth</t>
  </si>
  <si>
    <t>DSP FMP - Series 209 - 37M - Direct Plan - Dividend - Quarterly Payout</t>
  </si>
  <si>
    <t>DSP FMP - Series 209 - 37M - Direct Plan - Dividend - Regular Payout</t>
  </si>
  <si>
    <t>DSP FMP - Series 209 - 37M - Direct Plan - Growth</t>
  </si>
  <si>
    <t>DSP FMP - Series 209 - 37M - Regular - Dividend - Quarterly Payout</t>
  </si>
  <si>
    <t>DSP FMP - Series 209 - 37M - Regular - Dividend - Regular Payout</t>
  </si>
  <si>
    <t>DSP FMP - Series 209 - 37M - Regular - Growth</t>
  </si>
  <si>
    <t>DSP FMP - Series 210 - 36M - Direct Plan - Dividend - Quarterly Payout</t>
  </si>
  <si>
    <t>DSP FMP - Series 210 - 36M - Direct Plan - Dividend - Regular Payout</t>
  </si>
  <si>
    <t>DSP FMP - Series 210 - 36M - Direct Plan - Growth</t>
  </si>
  <si>
    <t>DSP FMP - Series 210 - 36M - Regular - Dividend - Quarterly Payout</t>
  </si>
  <si>
    <t>DSP FMP - Series 210 - 36M - Regular - Dividend - Regular Payout</t>
  </si>
  <si>
    <t>DSP FMP - Series 210 - 36M - Regular - Growth</t>
  </si>
  <si>
    <t>DSP FMP Series 211 - 38M - Direct - Dividend - Quarterly Payout</t>
  </si>
  <si>
    <t>DSP FMP Series 211 - 38M - Direct - Dividend - Regular Payout</t>
  </si>
  <si>
    <t>DSP FMP Series 211 - 38M - Direct - Growth</t>
  </si>
  <si>
    <t>DSP FMP Series 211 - 38M - Regular - Dividend - Quarterly Payout</t>
  </si>
  <si>
    <t>DSP FMP Series 211 - 38M - Regular - Dividend - Regular Payout</t>
  </si>
  <si>
    <t>DSP FMP Series 211 - 38M - Regular - Growth</t>
  </si>
  <si>
    <t>DSP FMP Series 217 - 40M - Direct - Dividend - Quarterly Payout</t>
  </si>
  <si>
    <t>DSP FMP Series 217 - 40M - Direct - Dividend - Regular Payout</t>
  </si>
  <si>
    <t>DSP FMP Series 217 - 40M - Direct - Growth</t>
  </si>
  <si>
    <t>DSP FMP Series 217 - 40M - Regular - Dividend - Quarterly Payout</t>
  </si>
  <si>
    <t>DSP FMP Series 217 - 40M - Regular - Dividend - Regular Payout</t>
  </si>
  <si>
    <t>DSP FMP Series 217 - 40M - Regular - Growth</t>
  </si>
  <si>
    <t>DSP FMP Series 218 - 40M - Direct - Dividend - Quarterly Payout</t>
  </si>
  <si>
    <t>DSP FMP Series 218 - 40M - Direct - Dividend - Regular Payout</t>
  </si>
  <si>
    <t>DSP FMP Series 218 - 40M - Direct - Growth</t>
  </si>
  <si>
    <t>DSP FMP Series 218 - 40M - Regular - Dividend - Quarterly Payout</t>
  </si>
  <si>
    <t>DSP FMP Series 218 - 40M - Regular - Dividend - Regular Payout</t>
  </si>
  <si>
    <t>DSP FMP Series 218 - 40M - Regular - Growth</t>
  </si>
  <si>
    <t>DSP FMP Series 219 - 40M - Direct - Dividend - Quarterly Payout</t>
  </si>
  <si>
    <t>DSP FMP Series 219 - 40M - Direct - Dividend - Regular Payout</t>
  </si>
  <si>
    <t>DSP FMP Series 219 - 40M - Direct - Growth</t>
  </si>
  <si>
    <t>DSP FMP Series 219 - 40M - Regular - Dividend - Quarterly Payout</t>
  </si>
  <si>
    <t>DSP FMP Series 219 - 40M - Regular - Dividend - Regular Payout</t>
  </si>
  <si>
    <t>DSP FMP Series 219 - 40M - Regular - Growth</t>
  </si>
  <si>
    <t>DSP FMP Series 220 - 40M - Direct - Growth</t>
  </si>
  <si>
    <t>DSP FMP Series 220 - 40M - Regular - Dividend - Quarterly Payout</t>
  </si>
  <si>
    <t>DSP FMP Series 220 - 40M - Regular - Dividend - Regular Payout</t>
  </si>
  <si>
    <t>DSP FMP Series 220 - 40M - Regular - Growth</t>
  </si>
  <si>
    <t>DSP FMP Series 221 - 40M - Direct - Dividend - Quarterly Payout</t>
  </si>
  <si>
    <t>DSP FMP Series 221 - 40M - Direct - Dividend - Regular Payout</t>
  </si>
  <si>
    <t>DSP FMP Series 221 - 40M - Direct - Growth</t>
  </si>
  <si>
    <t>DSP FMP Series 221 - 40M - Regular - Dividend - Quarterly Payout</t>
  </si>
  <si>
    <t>DSP FMP Series 221 - 40M - Regular - Dividend - Regular Payout</t>
  </si>
  <si>
    <t>DSP FMP Series 221 - 40M - Regular - Growth</t>
  </si>
  <si>
    <t>DSP FMP Series 223 - 39M - Direct - Dividend - Regular Payout</t>
  </si>
  <si>
    <t>DSP FMP Series 223 - 39M - Direct - Growth</t>
  </si>
  <si>
    <t>DSP FMP Series 223 - 39M - Regular - Dividend - Quarterly Payout</t>
  </si>
  <si>
    <t>DSP FMP Series 223 - 39M - Regular - Dividend - Regular Payout</t>
  </si>
  <si>
    <t>DSP FMP Series 223 - 39M - Regular - Growth</t>
  </si>
  <si>
    <t>DSP FMP Series 224 - 39M - Direct - Dividend - Quarterly Payout</t>
  </si>
  <si>
    <t>DSP FMP Series 224 - 39M - Direct - Growth</t>
  </si>
  <si>
    <t>DSP FMP Series 224 - 39M - Regular - Dividend - Quarterly Payout</t>
  </si>
  <si>
    <t>DSP FMP Series 224 - 39M - Regular - Dividend - Regular Payout</t>
  </si>
  <si>
    <t>DSP FMP Series 224 - 39M - Regular - Growth</t>
  </si>
  <si>
    <t>DSP FMP Series 226 - 39M - Direct - Dividend - Quarterly Payout</t>
  </si>
  <si>
    <t>DSP FMP Series 226 - 39M - Direct - Growth</t>
  </si>
  <si>
    <t>DSP FMP Series 226 - 39M - Regular - Dividend - Quarterly Payout</t>
  </si>
  <si>
    <t>DSP FMP Series 226 - 39M - Regular - Dividend - Regular Payout</t>
  </si>
  <si>
    <t>DSP FMP Series 226 - 39M - Regular - Growth</t>
  </si>
  <si>
    <t>DSP FMP Series 227 - 39M - Direct - Dividend - Regular Payout</t>
  </si>
  <si>
    <t>DSP FMP Series 227 - 39M - Direct - Growth</t>
  </si>
  <si>
    <t>DSP FMP Series 227 - 39M - Regular - Dividend - Quarterly Payout</t>
  </si>
  <si>
    <t>DSP FMP Series 227 - 39M - Regular - Dividend - Regular Payout</t>
  </si>
  <si>
    <t>DSP FMP Series 227 - 39M - Regular - Growth</t>
  </si>
  <si>
    <t>DSP FMP Series 232 - 36M - Direct - Dividend - Regular Payout</t>
  </si>
  <si>
    <t>DSP FMP Series 232 - 36M - Direct - Growth</t>
  </si>
  <si>
    <t>DSP FMP Series 232 - 36M - Regular - Dividend - Regular Payout</t>
  </si>
  <si>
    <t>DSP FMP Series 232 - 36M - Regular - Growth</t>
  </si>
  <si>
    <t>DSP FMP Series 233 - 36M - Direct - Growth</t>
  </si>
  <si>
    <t>DSP FMP Series 233 - 36M - Regular - Dividend - Quarterly Payout</t>
  </si>
  <si>
    <t>DSP FMP Series 233 - 36M - Regular - Dividend - Regular Payout</t>
  </si>
  <si>
    <t>DSP FMP Series 233 - 36M - Regular - Growth</t>
  </si>
  <si>
    <t>DSP FMP Series 235 - 36M - Direct - Growth</t>
  </si>
  <si>
    <t>DSP FMP Series 235 - 36M - Regular - Dividend - Quarterly Payout</t>
  </si>
  <si>
    <t>DSP FMP Series 235 - 36M - Regular - Dividend - Regular Payout</t>
  </si>
  <si>
    <t>DSP FMP Series 235 - 36M - Regular - Growth</t>
  </si>
  <si>
    <t>DSP FMP Series 236 - 36M - Direct - Dividend - Regular Payout</t>
  </si>
  <si>
    <t>DSP FMP Series 236 - 36M - Direct - Growth</t>
  </si>
  <si>
    <t>DSP FMP Series 236 - 36M - Regular - Dividend - Quarterly Payout</t>
  </si>
  <si>
    <t>DSP FMP Series 236 - 36M - Regular - Dividend - Regular Payout</t>
  </si>
  <si>
    <t>DSP FMP Series 236 - 36M - Regular - Growth</t>
  </si>
  <si>
    <t>DSP FMP Series 237 - 36M - Direct - Dividend - Quarterly Payout</t>
  </si>
  <si>
    <t>DSP FMP Series 237 - 36M - Direct - Growth</t>
  </si>
  <si>
    <t>DSP FMP Series 237 - 36M - Regular - Dividend - Quarterly Payout</t>
  </si>
  <si>
    <t>DSP FMP Series 237 - 36M - Regular - Dividend - Regular Payout</t>
  </si>
  <si>
    <t>DSP FMP Series 237 - 36M - Regular - Growth</t>
  </si>
  <si>
    <t>DSP FMP Series 238 - 36M - Direct - Dividend - Regular Payout</t>
  </si>
  <si>
    <t>DSP FMP Series 238 - 36M - Direct - Growth</t>
  </si>
  <si>
    <t>DSP FMP Series 238 - 36M - Regular - Dividend - Quarterly Payout</t>
  </si>
  <si>
    <t>DSP FMP Series 238 - 36M - Regular - Dividend - Regular Payout</t>
  </si>
  <si>
    <t>DSP FMP Series 238 - 36M - Regular - Growth</t>
  </si>
  <si>
    <t>DSP FMP Series 239 - 36M - Direct - Growth</t>
  </si>
  <si>
    <t>DSP FMP Series 239 - 36M - Regular - Dividend - Regular Payout</t>
  </si>
  <si>
    <t>DSP FMP Series 239 - 36M - Regular - Growth</t>
  </si>
  <si>
    <t>DSP FMP Series 241 - 36M - Direct - Dividend - Quarterly Payout</t>
  </si>
  <si>
    <t>DSP FMP Series 241 - 36M - Direct - Growth</t>
  </si>
  <si>
    <t>DSP FMP Series 241 - 36M - Regular - Dividend - Quarterly Payout</t>
  </si>
  <si>
    <t>DSP FMP Series 241 - 36M - Regular - Dividend - Regular Payout</t>
  </si>
  <si>
    <t>DSP FMP Series 241 - 36M - Regular - Growth</t>
  </si>
  <si>
    <t>DSP FMP Series 243 - 36M - Direct - Dividend - Quarterly Payout</t>
  </si>
  <si>
    <t>DSP FMP Series 243 - 36M - Direct - Dividend - Regular Payout</t>
  </si>
  <si>
    <t>DSP FMP Series 243 - 36M - Direct - Growth</t>
  </si>
  <si>
    <t>DSP FMP Series 243 - 36M - Regular - Dividend - Quarterly Payout</t>
  </si>
  <si>
    <t>DSP FMP Series 243 - 36M - Regular - Dividend - Regular Payout</t>
  </si>
  <si>
    <t>DSP FMP Series 243 - 36M - Regular - Growth</t>
  </si>
  <si>
    <t>DSP FMP Series 244 - 36M - Direct - Dividend - Quarterly Payout</t>
  </si>
  <si>
    <t>DSP FMP Series 244 - 36M - Direct - Dividend - Regular Payout</t>
  </si>
  <si>
    <t>DSP FMP Series 244 - 36M - Direct - Growth</t>
  </si>
  <si>
    <t>DSP FMP Series 244 - 36M - Regular - Dividend - Quarterly Payout</t>
  </si>
  <si>
    <t>DSP FMP Series 244 - 36M - Regular - Growth</t>
  </si>
  <si>
    <t xml:space="preserve">DSP FMP Series 250 - 39M -  Direct - Dividend - Quarterly Payout </t>
  </si>
  <si>
    <t xml:space="preserve">DSP FMP Series 250 - 39M - Direct - Dividend - Regular Payout </t>
  </si>
  <si>
    <t xml:space="preserve">DSP FMP Series 250 - 39M - Direct - Growth </t>
  </si>
  <si>
    <t xml:space="preserve">DSP FMP Series 250 - 39M - Regular - Dividend - Quarterly Payout </t>
  </si>
  <si>
    <t xml:space="preserve">DSP FMP Series 250 - 39M - Regular - Dividend - Regular Payout </t>
  </si>
  <si>
    <t xml:space="preserve">DSP FMP Series 250 - 39M - Regular - Growth </t>
  </si>
  <si>
    <t>DSP FMP Series 251 - 38M - Direct - Dividend - Regular Payout</t>
  </si>
  <si>
    <t>DSP FMP Series 251 - 38M - Direct - Growth</t>
  </si>
  <si>
    <t>DSP FMP Series 251 - 38M - Regular - Dividend - Quarterly Payout</t>
  </si>
  <si>
    <t>DSP FMP Series 251 - 38M - Regular - Dividend - Regular Payout</t>
  </si>
  <si>
    <t>DSP FMP Series 251 - 38M - Regular - Growth</t>
  </si>
  <si>
    <t>DSP Focus Fund - Direct Plan - Dividend</t>
  </si>
  <si>
    <t>DSP Focus Fund - Direct Plan - Growth</t>
  </si>
  <si>
    <t>DSP Focus Fund - Regular Plan -Dividend</t>
  </si>
  <si>
    <t>DSP Focus Fund - Regular Plan -Growth</t>
  </si>
  <si>
    <t>DSP Global Allocation Fund - Direct - Dividend - Payout</t>
  </si>
  <si>
    <t>DSP Global Allocation Fund - Direct - Growth</t>
  </si>
  <si>
    <t>DSP Global Allocation Fund - Regular - Dividend - Payout</t>
  </si>
  <si>
    <t>DSP Global Allocation Fund - Regular - Growth</t>
  </si>
  <si>
    <t>DSP Government Securities Fund - Direct Plan - Dividend</t>
  </si>
  <si>
    <t>DSP Government Securities Fund - Direct Plan - Growth</t>
  </si>
  <si>
    <t>DSP Government Securities Fund - Direct Plan - Monthly Dividend</t>
  </si>
  <si>
    <t>DSP Government Securities Fund- Regular Plan -Dividend</t>
  </si>
  <si>
    <t>DSP Government Securities Fund- Regular Plan -Growth</t>
  </si>
  <si>
    <t>DSP Government Securities Fund- Regular Plan -Monthly Dividend</t>
  </si>
  <si>
    <t>DSP Healthcare Fund - Direct - Dividend</t>
  </si>
  <si>
    <t>DSP Healthcare Fund - Direct - Growth</t>
  </si>
  <si>
    <t>DSP Healthcare Fund - Regular - Dividend</t>
  </si>
  <si>
    <t>DSP Healthcare Fund - Regular - Growth</t>
  </si>
  <si>
    <t>DSP India T.I.G.E.R. Fund (D)</t>
  </si>
  <si>
    <t>DSP India T.I.G.E.R. Fund - Direct Plan - Dividend</t>
  </si>
  <si>
    <t>DSP India T.I.G.E.R. Fund - Direct Plan - Growth</t>
  </si>
  <si>
    <t>DSP India T.I.G.E.R. Fund (G)</t>
  </si>
  <si>
    <t>DSP Liquid ETF - Direct Plan - Daily Dividend</t>
  </si>
  <si>
    <t>DSP Liquidity Fund - Direct Plan - Daily Dividend</t>
  </si>
  <si>
    <t>DSP Liquidity Fund - Direct Plan - Growth</t>
  </si>
  <si>
    <t>DSP Liquidity Fund - Direct Plan - Weekly Dividend</t>
  </si>
  <si>
    <t>DSP Liquidity Fund - Reg. Daily Dividend</t>
  </si>
  <si>
    <t>DSP Liquidity Fund - Reg. Dividend</t>
  </si>
  <si>
    <t>DSP Liquidity Fund - Reg. Growth</t>
  </si>
  <si>
    <t>DSP Low Duration Fund - Direct Plan - Daily Dividend</t>
  </si>
  <si>
    <t>DSP Low Duration Fund - Direct Plan - Growth</t>
  </si>
  <si>
    <t>DSP Low Duration Fund - Direct Plan - Monthly Dividend</t>
  </si>
  <si>
    <t>DSP Low Duration Fund - Direct Plan - Quarterly Dividend</t>
  </si>
  <si>
    <t>DSP Low Duration Fund - Direct Plan - Weekly Dividend</t>
  </si>
  <si>
    <t>DSP Low Duration Fund - Regular Plan - Daily Dividend</t>
  </si>
  <si>
    <t>DSP Low Duration Fund - Regular Plan - Growth</t>
  </si>
  <si>
    <t>DSP Low Duration Fund - Regular Plan - Monthly Dividend</t>
  </si>
  <si>
    <t>DSP Low Duration Fund - Regular Plan - Quarterly Dividend</t>
  </si>
  <si>
    <t>DSP Low Duration Fund - Regular Plan - Weekly Dividend</t>
  </si>
  <si>
    <t>DSP Midcap Fund (D)</t>
  </si>
  <si>
    <t>DSP Midcap Fund - Direct Plan - Dividend</t>
  </si>
  <si>
    <t>DSP Midcap Fund - Direct Plan - Growth</t>
  </si>
  <si>
    <t>DSP Midcap Fund (G)</t>
  </si>
  <si>
    <t>DSP Natural Resources and New Energy Fund - Direct Plan - Dividend</t>
  </si>
  <si>
    <t>DSP Natural Resources and New Energy Fund - Direct Plan - Growth</t>
  </si>
  <si>
    <t xml:space="preserve">DSP Nifty 50 Index Fund - Direct - Dividend </t>
  </si>
  <si>
    <t>DSP Nifty 50 Index Fund - Direct - Growth</t>
  </si>
  <si>
    <t xml:space="preserve">DSP Nifty 50 Index Fund - Regular - Dividend </t>
  </si>
  <si>
    <t>DSP Nifty 50 Index Fund - Regular - Growth</t>
  </si>
  <si>
    <t xml:space="preserve">DSP Nifty Next 50 Index Fund - Direct - Dividend </t>
  </si>
  <si>
    <t>DSP Nifty Next 50 Index Fund - Direct - Growth</t>
  </si>
  <si>
    <t xml:space="preserve">DSP Nifty Next 50 Index Fund - Regular - Dividend </t>
  </si>
  <si>
    <t>DSP Nifty Next 50 Index Fund - Regular - Growth</t>
  </si>
  <si>
    <t>DSP - N.R.N.E. Fund (D)</t>
  </si>
  <si>
    <t>DSP - N.R.N.E. Fund (G)</t>
  </si>
  <si>
    <t>DSP Overnight Fund - Direct - Daily Dividend</t>
  </si>
  <si>
    <t>DSP Overnight Fund - Direct - Growth</t>
  </si>
  <si>
    <t>DSP Overnight Fund - Direct - Weekly Dividend</t>
  </si>
  <si>
    <t>DSP Overnight Fund - Regular - Daily Dividend</t>
  </si>
  <si>
    <t>DSP Overnight Fund - Regular - Growth</t>
  </si>
  <si>
    <t>DSP Overnight Fund - Regular - Weekly Dividend</t>
  </si>
  <si>
    <t>DSP REGULAR SAVINGS FUND - Direct Plan - Growth</t>
  </si>
  <si>
    <t>DSP REGULAR SAVINGS FUND - Direct Plan - Monthly Dividend</t>
  </si>
  <si>
    <t>DSP REGULAR SAVINGS FUND - Direct Plan - Quarterly Dividend</t>
  </si>
  <si>
    <t>DSP REGULAR SAVINGS FUND - Regular Plan -Growth</t>
  </si>
  <si>
    <t>DSP REGULAR SAVINGS FUND - Regular Plan -M.Dividend</t>
  </si>
  <si>
    <t>DSP REGULAR SAVINGS FUND - Regular Plan -Q.Dividend</t>
  </si>
  <si>
    <t>DSP Savings Fund - Direct Plan - Daily Dividend</t>
  </si>
  <si>
    <t>DSP Savings Fund - Direct Plan - Dividend</t>
  </si>
  <si>
    <t>DSP Savings Fund - Direct Plan - Growth</t>
  </si>
  <si>
    <t>DSP Savings Fund - Direct Plan - Monthly Dividend</t>
  </si>
  <si>
    <t>DSP Savings Fund - Regular Plan - Daily Dividend</t>
  </si>
  <si>
    <t>DSP Savings Fund - Regular Plan -Dividend</t>
  </si>
  <si>
    <t>DSP Savings Fund - Regular Plan -Growth</t>
  </si>
  <si>
    <t>DSP Savings Fund - Regular Plan -Monthly Dividend</t>
  </si>
  <si>
    <t>DSP Savings Fund - Unclaimed Dividend - Beyond 3 years</t>
  </si>
  <si>
    <t>DSP Savings Fund - Unclaimed Dividend - Upto 3 years</t>
  </si>
  <si>
    <t>DSP Savings Fund - Unclaimed Redemption - Beyond 3 years</t>
  </si>
  <si>
    <t>DSP Savings Fund - Unclaimed Redemption - Upto 3 years</t>
  </si>
  <si>
    <t>DSP Short Term Fund - Direct Plan - Dividend</t>
  </si>
  <si>
    <t>DSP Short Term Fund - Direct Plan - Growth</t>
  </si>
  <si>
    <t>DSP Short Term Fund - Direct Plan - Monthly Dividend</t>
  </si>
  <si>
    <t>DSP Short Term Fund - Direct Plan - Weekly Dividend</t>
  </si>
  <si>
    <t>DSP Short Term Fund - Regular Plan -Dividend</t>
  </si>
  <si>
    <t>DSP Short Term Fund - Regular Plan -Growth</t>
  </si>
  <si>
    <t>DSP Short Term Fund - Regular Plan -Monthly Dividend</t>
  </si>
  <si>
    <t>DSP Short Term Fund - Regular Plan -Weekly Dividend</t>
  </si>
  <si>
    <t>DSP Small Cap Fund - Direct Plan - Dividend</t>
  </si>
  <si>
    <t>DSP Small Cap Fund - Direct Plan - Growth</t>
  </si>
  <si>
    <t>DSP Small Cap Fund - Dividend</t>
  </si>
  <si>
    <t>DSP Small Cap Fund - Growth</t>
  </si>
  <si>
    <t>DSP Strategic Bond Fund - Direct Plan - Daily Dividend</t>
  </si>
  <si>
    <t>DSP Strategic Bond Fund - Direct Plan - Dividend</t>
  </si>
  <si>
    <t>DSP Strategic Bond Fund - Direct Plan - Growth</t>
  </si>
  <si>
    <t>DSP Strategic Bond Fund - Direct Plan - Monthly Dividend</t>
  </si>
  <si>
    <t>DSP Strategic Bond Fund - Direct Plan - Weekly Dividend</t>
  </si>
  <si>
    <t>DSP Strategic Bond Fund - Reg. Daily Dividend</t>
  </si>
  <si>
    <t>DSP Strategic Bond Fund - Reg. Dividend</t>
  </si>
  <si>
    <t>DSP Strategic Bond Fund - Reg. Growth</t>
  </si>
  <si>
    <t>DSP Strategic Bond Fund - Reg. Monthly Dividend</t>
  </si>
  <si>
    <t>DSP Strategic Bond Fund - Reg. Weekly Dividend</t>
  </si>
  <si>
    <t>DSP Tax Saver Fund - Direct Plan - Dividend</t>
  </si>
  <si>
    <t>DSP Tax Saver Fund - Direct Plan - Growth</t>
  </si>
  <si>
    <t>DSP Tax Saver Fund - Regular Plan -Dividend</t>
  </si>
  <si>
    <t>DSP Tax Saver Fund - Regular Plan -Growth</t>
  </si>
  <si>
    <t>DSP Top 100 Equity Fund - Direct Plan - Dividend</t>
  </si>
  <si>
    <t>DSP Top 100 Equity Fund - Direct Plan - Growth</t>
  </si>
  <si>
    <t>DSP Top 100 Fund (D)</t>
  </si>
  <si>
    <t>DSP Top 100 Fund (G)</t>
  </si>
  <si>
    <t>DSP Ultra Short Fund - Direct Plan - Daily Dividend</t>
  </si>
  <si>
    <t>DSP Ultra Short Fund - Direct Plan - Dividend</t>
  </si>
  <si>
    <t>DSP Ultra Short Fund - Direct Plan - Growth</t>
  </si>
  <si>
    <t>DSP Ultra Short Fund - Direct Plan - Monthly Dividend</t>
  </si>
  <si>
    <t>DSP Ultra Short Fund - Direct Plan - Weekly Dividend</t>
  </si>
  <si>
    <t>DSP Ultra Short Fund - Reg. Daily Dividend</t>
  </si>
  <si>
    <t>DSP Ultra Short Fund - Reg. Dividend</t>
  </si>
  <si>
    <t>DSP Ultra Short Fund - Reg. Growth</t>
  </si>
  <si>
    <t>DSP Ultra Short Fund - Regular Plan - Monthly Dividend</t>
  </si>
  <si>
    <t>DSP Ultra Short Fund - Reg. Weekly Dividend</t>
  </si>
  <si>
    <t>DSP US Flexible Equity Fund - Direct Plan - Dividend</t>
  </si>
  <si>
    <t>DSP US Flexible Equity Fund - Direct Plan - Growth</t>
  </si>
  <si>
    <t>DSP US Flexible Equity Fund - Regular Plan -Dividend</t>
  </si>
  <si>
    <t>DSP US Flexible Equity Fund - Regular Plan -Growth</t>
  </si>
  <si>
    <t>DSP World Agriculture Fund - Direct Plan - Dividend</t>
  </si>
  <si>
    <t>DSP World Agriculture Fund - Direct Plan - Growth</t>
  </si>
  <si>
    <t>DSP World Agriculture Fund - Regular Plan - Dividend</t>
  </si>
  <si>
    <t>DSP World Agriculture Fund - Regular Plan - Growth</t>
  </si>
  <si>
    <t>DSP World Energy Fund - Direct Plan - Dividend</t>
  </si>
  <si>
    <t>DSP World Energy Fund - Direct Plan - Growth</t>
  </si>
  <si>
    <t>DSP World Energy Fund - Regular Plan - Dividend</t>
  </si>
  <si>
    <t>DSP World Energy Fund - Regular Plan - Growth</t>
  </si>
  <si>
    <t>DSP World Gold Fund - Direct Plan - Dividend</t>
  </si>
  <si>
    <t>DSP World Gold Fund - Direct Plan - Growth</t>
  </si>
  <si>
    <t>DSP World Gold Fund - Dividend</t>
  </si>
  <si>
    <t>DSP World Gold Fund - Growth</t>
  </si>
  <si>
    <t>DSP World Mining Fund - Direct Plan - Dividend</t>
  </si>
  <si>
    <t>DSP World Mining Fund - Direct Plan - Growth</t>
  </si>
  <si>
    <t>DSP World Mining Fund - Regular Plan - Dividend</t>
  </si>
  <si>
    <t>DSP World Mining Fund - Regular Plan - Growth</t>
  </si>
  <si>
    <t>YD32Regular</t>
  </si>
  <si>
    <t>YD28Regular</t>
  </si>
  <si>
    <t>YD14DirectD</t>
  </si>
  <si>
    <t>YD14RegularD</t>
  </si>
  <si>
    <t>YD15DirectD</t>
  </si>
  <si>
    <t>YD15DirectMD</t>
  </si>
  <si>
    <t>YD15RegularD</t>
  </si>
  <si>
    <t>YD15RegularMD</t>
  </si>
  <si>
    <t>YD16DirectDD</t>
  </si>
  <si>
    <t>YD16DirectD</t>
  </si>
  <si>
    <t>YD16DirectMD</t>
  </si>
  <si>
    <t>YD16RegularD</t>
  </si>
  <si>
    <t>YD16RegularDD</t>
  </si>
  <si>
    <t>YD16RegularMD</t>
  </si>
  <si>
    <t>YD21DirectMD</t>
  </si>
  <si>
    <t>YD21DirectQD</t>
  </si>
  <si>
    <t>YD21RegularMD</t>
  </si>
  <si>
    <t>YD21RegularQD</t>
  </si>
  <si>
    <t>YD26DirectMD</t>
  </si>
  <si>
    <t>YD26RegularMD</t>
  </si>
  <si>
    <t>YD27DirectMD</t>
  </si>
  <si>
    <t>YD27DirectWD</t>
  </si>
  <si>
    <t>YD27RegularMD</t>
  </si>
  <si>
    <t>YD27RegularWD</t>
  </si>
  <si>
    <t>YD28DirectDD</t>
  </si>
  <si>
    <t>YD28DirectMD</t>
  </si>
  <si>
    <t>YD28DirectWD</t>
  </si>
  <si>
    <t>YD28RegularDD</t>
  </si>
  <si>
    <t>YD28RegularWD</t>
  </si>
  <si>
    <t>YD29DirectDD</t>
  </si>
  <si>
    <t>YD29DirectD</t>
  </si>
  <si>
    <t>YD29DirectMD</t>
  </si>
  <si>
    <t>YD29DirectWD</t>
  </si>
  <si>
    <t>YD29RegularD</t>
  </si>
  <si>
    <t>YD29RegularDD</t>
  </si>
  <si>
    <t>YD29RegularMD</t>
  </si>
  <si>
    <t>YD29RegularWD</t>
  </si>
  <si>
    <t>YD32DirectDD</t>
  </si>
  <si>
    <t>YD32DirectWD</t>
  </si>
  <si>
    <t>YD32RegularWD</t>
  </si>
  <si>
    <t>YD32RegularDD</t>
  </si>
  <si>
    <t>YDL5DirectDD</t>
  </si>
  <si>
    <t>YDL5DirectMD</t>
  </si>
  <si>
    <t>YDL5DirectQD</t>
  </si>
  <si>
    <t>YDL5DirectWD</t>
  </si>
  <si>
    <t>YDL5RegularDD</t>
  </si>
  <si>
    <t>YDL5RegularMD</t>
  </si>
  <si>
    <t>YDL5RegularQD</t>
  </si>
  <si>
    <t>YDL5RegularWD</t>
  </si>
  <si>
    <t>YDN4DirectMD</t>
  </si>
  <si>
    <t>YDN4RegularMD</t>
  </si>
  <si>
    <t>YDQ4DirectMD</t>
  </si>
  <si>
    <t>YDQ4DirectQD</t>
  </si>
  <si>
    <t>YDQ4RegularMD</t>
  </si>
  <si>
    <t>YDQ4RegularQD</t>
  </si>
  <si>
    <t>YDR2DirectDD</t>
  </si>
  <si>
    <t>YDR2DirectMD</t>
  </si>
  <si>
    <t>YDR2DirectQD</t>
  </si>
  <si>
    <t>YDR2DirectWD</t>
  </si>
  <si>
    <t>YDR2RegularDD</t>
  </si>
  <si>
    <t>YDR2RegularMD</t>
  </si>
  <si>
    <t>YDR2RegularQD</t>
  </si>
  <si>
    <t>YDR2RegularWD</t>
  </si>
  <si>
    <t>YDU1DirectDD</t>
  </si>
  <si>
    <t>YDW6DirectMD</t>
  </si>
  <si>
    <t>YDW6DirectQD</t>
  </si>
  <si>
    <t>YDW6RegularMD</t>
  </si>
  <si>
    <t>YDW6RegularQD</t>
  </si>
  <si>
    <t>YDX3DirectDD</t>
  </si>
  <si>
    <t>YDX3DirectWD</t>
  </si>
  <si>
    <t>YDX3RegularDD</t>
  </si>
  <si>
    <t>YDX3RegularWD</t>
  </si>
  <si>
    <t>Scheme</t>
  </si>
  <si>
    <t>Purchase</t>
  </si>
  <si>
    <t>Sale</t>
  </si>
  <si>
    <t>Lower of Purch/Sales</t>
  </si>
  <si>
    <t>PTO Ratio</t>
  </si>
  <si>
    <t>PTO Ratio Purchase</t>
  </si>
  <si>
    <t>PTO Ratio Sale</t>
  </si>
  <si>
    <t>DSP Healthcare Fund</t>
  </si>
  <si>
    <t>DSP Nifty 50 Index Fund</t>
  </si>
  <si>
    <t>DSP Nifty Next 50 Index Fund</t>
  </si>
  <si>
    <t>Scheme Name</t>
  </si>
  <si>
    <t>DSP Overnight Fund</t>
  </si>
  <si>
    <t>Total individual</t>
  </si>
  <si>
    <t>Total Others</t>
  </si>
  <si>
    <t>YD28RegularMD</t>
  </si>
  <si>
    <t>Declared NAV</t>
  </si>
  <si>
    <t>YDX0Regular</t>
  </si>
  <si>
    <t>YDX0Direct</t>
  </si>
  <si>
    <t>YDX3Regular</t>
  </si>
  <si>
    <t>YDX3Direct</t>
  </si>
  <si>
    <t>YDX6Regular</t>
  </si>
  <si>
    <t>YDX6Direct</t>
  </si>
  <si>
    <t>YDX7Regular</t>
  </si>
  <si>
    <t>YDX7Direct</t>
  </si>
  <si>
    <t>YDY1Regular</t>
  </si>
  <si>
    <t>YDY1Direct</t>
  </si>
  <si>
    <t>YDY1</t>
  </si>
  <si>
    <t>DSP Corporate Bond Fund - Direct - Growth</t>
  </si>
  <si>
    <t>DSP Corporate Bond Fund - Regular - Growth</t>
  </si>
  <si>
    <t>DSP Credit Risk Fund - Regular Plan -Growth</t>
  </si>
  <si>
    <t>DSP Strategic Bond Fund - Regular Plan - Growth</t>
  </si>
  <si>
    <t>DSP Government Securities Fund - Regular Plan - Growth</t>
  </si>
  <si>
    <t>DSP 10Y G-Sec Fund - Regular Plan - Growth</t>
  </si>
  <si>
    <t>DSP Liquidity Fund - Regular Plan - Growth</t>
  </si>
  <si>
    <t>DSP Bond Fund - Growth</t>
  </si>
  <si>
    <t>DSP Savings Fund - Regular Plan - Growth</t>
  </si>
  <si>
    <t>DSP Overnight Fund - Direct Plan - Growth</t>
  </si>
  <si>
    <t>DSP Overnight Fund - Regular Plan - Growth</t>
  </si>
  <si>
    <t>DSP Short Term Fund - Regular Plan - Growth</t>
  </si>
  <si>
    <t>DSP Ultra Short Fund - Regular Plan - Growth</t>
  </si>
  <si>
    <t>DSP Tax Saver Fund - Regular Plan - Growth</t>
  </si>
  <si>
    <t>DSP Focus Fund - Regular Plan - Growth</t>
  </si>
  <si>
    <t>DSP Equity Opportunities Fund - Direct Plan - Growth</t>
  </si>
  <si>
    <t>DSP Equity Opportunities Fund-Regular Plan - Growth</t>
  </si>
  <si>
    <t>DSP Top 100 Equity Fund - Regular Plan - Growth</t>
  </si>
  <si>
    <t>DSP Midcap Fund - Regular Plan - Growth</t>
  </si>
  <si>
    <t>DSP Healthcare Fund - Direct Plan - Growth</t>
  </si>
  <si>
    <t>DSP Healthcare Fund - Regular Plan - Growth</t>
  </si>
  <si>
    <t>DSP India T.I.G.E.R. Fund - Regular Plan - Growth</t>
  </si>
  <si>
    <t>DSP Quant Fund - Direct Plan - Growth</t>
  </si>
  <si>
    <t>DSP Quant Fund - Regular Plan - Growth</t>
  </si>
  <si>
    <t>DSP Small Cap Fund - Regular - Growth</t>
  </si>
  <si>
    <t>DSP Equity &amp; Bond Fund - Direct Plan - Growth</t>
  </si>
  <si>
    <t>DSP Equity &amp; Bond Fund- Regular Plan - Growth</t>
  </si>
  <si>
    <t>DSP Arbitrage Fund - Direct - Growth</t>
  </si>
  <si>
    <t>DSP Arbitrage Fund - Regular - Growth</t>
  </si>
  <si>
    <t>DSP Regular Savings Fund - Direct Plan - Growth</t>
  </si>
  <si>
    <t>DSP Regular Savings Fund- Regular Plan - Growth</t>
  </si>
  <si>
    <t>DSP Dynamic Asset Allocation Fund - Regular Plan - Growth</t>
  </si>
  <si>
    <t>DSP Equity Savings Fund - Direct Plan - Growth</t>
  </si>
  <si>
    <t>DSP Equity Savings Fund - Regular Plan - Growth</t>
  </si>
  <si>
    <t>DSP Nifty 50 Index Fund - Direct Plan - Growth</t>
  </si>
  <si>
    <t>DSP Nifty 50 Index Fund - Regular Plan - Growth</t>
  </si>
  <si>
    <t>DSP Nifty Next 50 Index Fund - Direct Plan - Growth</t>
  </si>
  <si>
    <t>DSP Nifty Next 50 Index Fund - Regular Plan - Growth</t>
  </si>
  <si>
    <t>Scheme Code</t>
  </si>
  <si>
    <t>DSP Natural Resources And New Energy Fund - Regular - Growth</t>
  </si>
  <si>
    <t>DSP Global Allocation Fund - Direct Plan - Growth</t>
  </si>
  <si>
    <t>DSP Global Allocation Fund - Regular Plan - Growth</t>
  </si>
  <si>
    <t>DSP US Flexible Equity Fund - Regular Plan - Growth Option</t>
  </si>
  <si>
    <t>Net Asset Value</t>
  </si>
  <si>
    <t>DSP Quant Fund</t>
  </si>
  <si>
    <t>CONCKY</t>
  </si>
  <si>
    <t>SL_NO</t>
  </si>
  <si>
    <t>SCHEME_CODE</t>
  </si>
  <si>
    <t>Diff.</t>
  </si>
  <si>
    <t>YD31DirectDD</t>
  </si>
  <si>
    <t>YD31DirectWD</t>
  </si>
  <si>
    <t>YD31RegularDD</t>
  </si>
  <si>
    <t>YD31RegularWD</t>
  </si>
  <si>
    <t>YD31DirectQD</t>
  </si>
  <si>
    <t>YD31DirectMD</t>
  </si>
  <si>
    <t>YD31RegularQD</t>
  </si>
  <si>
    <t>YD31RegularMD</t>
  </si>
  <si>
    <t>Security Type</t>
  </si>
  <si>
    <t>Quantity</t>
  </si>
  <si>
    <t>Market Value SUM</t>
  </si>
  <si>
    <t>AUM</t>
  </si>
  <si>
    <t>%</t>
  </si>
  <si>
    <t>YD01DirectD</t>
  </si>
  <si>
    <t>YD01RegularD</t>
  </si>
  <si>
    <t>YD06DirectD</t>
  </si>
  <si>
    <t>YD06RegularD</t>
  </si>
  <si>
    <t>YD03DirectD</t>
  </si>
  <si>
    <t>YD03RegularD</t>
  </si>
  <si>
    <t>YD04DirectD</t>
  </si>
  <si>
    <t>YD04RegularD</t>
  </si>
  <si>
    <t>YD12DirectD</t>
  </si>
  <si>
    <t>YD12RegularD</t>
  </si>
  <si>
    <t>YDX0DirectD</t>
  </si>
  <si>
    <t>YDX0RegularD</t>
  </si>
  <si>
    <t>YD02DirectD</t>
  </si>
  <si>
    <t>YD02RegularD</t>
  </si>
  <si>
    <t>YD25DirectD</t>
  </si>
  <si>
    <t>YD25RegularD</t>
  </si>
  <si>
    <t>YD07DirectD</t>
  </si>
  <si>
    <t>YD07RegularD</t>
  </si>
  <si>
    <t>YD27DirectD</t>
  </si>
  <si>
    <t>YD27RegularD</t>
  </si>
  <si>
    <t>YD26DirectD</t>
  </si>
  <si>
    <t>YD26RegularD</t>
  </si>
  <si>
    <t>YD28RegularD</t>
  </si>
  <si>
    <t>YDW6DirectD</t>
  </si>
  <si>
    <t>YDW6RegularD</t>
  </si>
  <si>
    <t>YD31DirectD</t>
  </si>
  <si>
    <t>YD31RegularD</t>
  </si>
  <si>
    <t>YDL5DirectD</t>
  </si>
  <si>
    <t>YDL5RegularD</t>
  </si>
  <si>
    <t>YDQ4DirectD</t>
  </si>
  <si>
    <t>YDQ4RegularD</t>
  </si>
  <si>
    <t>YDT5DirectMD</t>
  </si>
  <si>
    <t>YDT5RegularMD</t>
  </si>
  <si>
    <t>YDR8DirectD</t>
  </si>
  <si>
    <t>YDR8DirectMD</t>
  </si>
  <si>
    <t>YDR8DirectQD</t>
  </si>
  <si>
    <t>YDR8RegularMD</t>
  </si>
  <si>
    <t>YDR8RegularQD</t>
  </si>
  <si>
    <t>YDQ0DirectD</t>
  </si>
  <si>
    <t>YDQ0RegularD</t>
  </si>
  <si>
    <t>YDF9RegularD</t>
  </si>
  <si>
    <t>YD0ZDirectD</t>
  </si>
  <si>
    <t>YD0ZRegularD</t>
  </si>
  <si>
    <t>YD33DirectD</t>
  </si>
  <si>
    <t>YD33RegularD</t>
  </si>
  <si>
    <t>INF740K01PM4</t>
  </si>
  <si>
    <t>INF740K01PL6</t>
  </si>
  <si>
    <t>INF740K01078</t>
  </si>
  <si>
    <t>INF740K01094</t>
  </si>
  <si>
    <t>INF740K01PY9</t>
  </si>
  <si>
    <t>INF740K01PX1</t>
  </si>
  <si>
    <t>INF740K01102</t>
  </si>
  <si>
    <t>INF740K01128</t>
  </si>
  <si>
    <t>INF740K01QE9</t>
  </si>
  <si>
    <t>INF740K01QD1</t>
  </si>
  <si>
    <t>INF740K01805</t>
  </si>
  <si>
    <t>INF740K01797</t>
  </si>
  <si>
    <t>INF740K01OC8</t>
  </si>
  <si>
    <t>INF740K01OB0</t>
  </si>
  <si>
    <t>INF740K01540</t>
  </si>
  <si>
    <t>INF740K01532</t>
  </si>
  <si>
    <t>INF740KA1LH9</t>
  </si>
  <si>
    <t>INF740KA1LI7</t>
  </si>
  <si>
    <t>INF740KA1LG1</t>
  </si>
  <si>
    <t>INF740KA1LE6</t>
  </si>
  <si>
    <t>INF740KA1LF3</t>
  </si>
  <si>
    <t>INF740KA1LD8</t>
  </si>
  <si>
    <t>INF740KA1NR4</t>
  </si>
  <si>
    <t>INF740KA1NS2</t>
  </si>
  <si>
    <t>INF740KA1NQ6</t>
  </si>
  <si>
    <t>INF740KA1NO1</t>
  </si>
  <si>
    <t>INF740KA1NP8</t>
  </si>
  <si>
    <t>INF740KA1NN3</t>
  </si>
  <si>
    <t>INF740KA1MC8</t>
  </si>
  <si>
    <t>INF740KA1MB0</t>
  </si>
  <si>
    <t>INF740K013Q1</t>
  </si>
  <si>
    <t>INF740K014Q9</t>
  </si>
  <si>
    <t>INF740K016Q4</t>
  </si>
  <si>
    <t>INF740K018P2</t>
  </si>
  <si>
    <t>INF740K019P0</t>
  </si>
  <si>
    <t>INF740K011Q5</t>
  </si>
  <si>
    <t>INF740K01NV0</t>
  </si>
  <si>
    <t>INF740K01NU2</t>
  </si>
  <si>
    <t>INF740K01NT4</t>
  </si>
  <si>
    <t>INF740K01706</t>
  </si>
  <si>
    <t>INF740K01714</t>
  </si>
  <si>
    <t>INF740K01722</t>
  </si>
  <si>
    <t>INF740KA1KF5</t>
  </si>
  <si>
    <t>INF740KA1KG3</t>
  </si>
  <si>
    <t>INF740KA1KE8</t>
  </si>
  <si>
    <t>INF740KA1KH1</t>
  </si>
  <si>
    <t>INF740KA1KI9</t>
  </si>
  <si>
    <t>INF740KA1KJ7</t>
  </si>
  <si>
    <t>INF740KA1KK5</t>
  </si>
  <si>
    <t>INF740KA1JY8</t>
  </si>
  <si>
    <t>INF740KA1JZ5</t>
  </si>
  <si>
    <t>INF740KA1JX0</t>
  </si>
  <si>
    <t>INF740KA1KA6</t>
  </si>
  <si>
    <t>INF740KA1KB4</t>
  </si>
  <si>
    <t>INF740KA1KC2</t>
  </si>
  <si>
    <t>INF740KA1KD0</t>
  </si>
  <si>
    <t>INF740K01OT2</t>
  </si>
  <si>
    <t>INF740K01OS4</t>
  </si>
  <si>
    <t>INF740K01OV8</t>
  </si>
  <si>
    <t>INF740K01OX4</t>
  </si>
  <si>
    <t>INF740K01JW6</t>
  </si>
  <si>
    <t>INF740K01JY2</t>
  </si>
  <si>
    <t>INF740K01581</t>
  </si>
  <si>
    <t>INF740K01599</t>
  </si>
  <si>
    <t>INF740K010J2</t>
  </si>
  <si>
    <t>INF740K019I5</t>
  </si>
  <si>
    <t>INF740K012J8</t>
  </si>
  <si>
    <t>INF740K014J4</t>
  </si>
  <si>
    <t>INF740K013I8</t>
  </si>
  <si>
    <t>INF740K012I0</t>
  </si>
  <si>
    <t>INF740K015I3</t>
  </si>
  <si>
    <t>INF740K017I9</t>
  </si>
  <si>
    <t>INF740K01NO5</t>
  </si>
  <si>
    <t>INF740K01NP2</t>
  </si>
  <si>
    <t>INF740K01NQ0</t>
  </si>
  <si>
    <t>INF740K01458</t>
  </si>
  <si>
    <t>INF740K01474</t>
  </si>
  <si>
    <t>INF740K01441</t>
  </si>
  <si>
    <t>INF740K01NZ1</t>
  </si>
  <si>
    <t>INF740K01NY4</t>
  </si>
  <si>
    <t>INF740K01318</t>
  </si>
  <si>
    <t>INF740K01326</t>
  </si>
  <si>
    <t>INF740KA1DO2</t>
  </si>
  <si>
    <t>INF740KA1DP9</t>
  </si>
  <si>
    <t>INF740KA1DN4</t>
  </si>
  <si>
    <t>INF740KA1DQ7</t>
  </si>
  <si>
    <t>INF740KA1DR5</t>
  </si>
  <si>
    <t>INF740KA1DJ2</t>
  </si>
  <si>
    <t>INF740KA1DK0</t>
  </si>
  <si>
    <t>INF740KA1DI4</t>
  </si>
  <si>
    <t>INF740KA1DL8</t>
  </si>
  <si>
    <t>INF740KA1DM6</t>
  </si>
  <si>
    <t>INF740KA1512</t>
  </si>
  <si>
    <t>INF740KA1520</t>
  </si>
  <si>
    <t>INF740KA1504</t>
  </si>
  <si>
    <t>INF740KA1538</t>
  </si>
  <si>
    <t>INF740KA1546</t>
  </si>
  <si>
    <t>INF740KA1553</t>
  </si>
  <si>
    <t>INF740KA1561</t>
  </si>
  <si>
    <t>INF740KA1447</t>
  </si>
  <si>
    <t>INF740KA1454</t>
  </si>
  <si>
    <t>INF740KA1439</t>
  </si>
  <si>
    <t>INF740KA1462</t>
  </si>
  <si>
    <t>INF740KA1470</t>
  </si>
  <si>
    <t>INF740KA1488</t>
  </si>
  <si>
    <t>INF740KA1496</t>
  </si>
  <si>
    <t>INF740KA1CS5</t>
  </si>
  <si>
    <t>INF740KA1CT3</t>
  </si>
  <si>
    <t>INF740KA1CR7</t>
  </si>
  <si>
    <t>INF740KA1CP1</t>
  </si>
  <si>
    <t>INF740KA1CQ9</t>
  </si>
  <si>
    <t>INF740KA1CO4</t>
  </si>
  <si>
    <t>INF740KA1EN2</t>
  </si>
  <si>
    <t>INF740KA1EM4</t>
  </si>
  <si>
    <t>INF740KA1EL6</t>
  </si>
  <si>
    <t>INF740KA1EK8</t>
  </si>
  <si>
    <t>INF740KA1DG8</t>
  </si>
  <si>
    <t>INF740KA1DH6</t>
  </si>
  <si>
    <t>INF740KA1DF0</t>
  </si>
  <si>
    <t>INF740KA1DD5</t>
  </si>
  <si>
    <t>INF740KA1DE3</t>
  </si>
  <si>
    <t>INF740KA1DC7</t>
  </si>
  <si>
    <t>INF740KA1DW5</t>
  </si>
  <si>
    <t>INF740KA1DX3</t>
  </si>
  <si>
    <t>INF740KA1DV7</t>
  </si>
  <si>
    <t>INF740KA1DT1</t>
  </si>
  <si>
    <t>INF740KA1DU9</t>
  </si>
  <si>
    <t>INF740KA1DS3</t>
  </si>
  <si>
    <t>INF740KA1EC5</t>
  </si>
  <si>
    <t>INF740KA1ED3</t>
  </si>
  <si>
    <t>INF740KA1EB7</t>
  </si>
  <si>
    <t>INF740KA1DZ8</t>
  </si>
  <si>
    <t>INF740KA1EA9</t>
  </si>
  <si>
    <t>INF740KA1DY1</t>
  </si>
  <si>
    <t>INF740KA1EH4</t>
  </si>
  <si>
    <t>INF740KA1EF8</t>
  </si>
  <si>
    <t>INF740KA1EG6</t>
  </si>
  <si>
    <t>INF740KA1EE1</t>
  </si>
  <si>
    <t>INF740KA1ES1</t>
  </si>
  <si>
    <t>INF740KA1ET9</t>
  </si>
  <si>
    <t>INF740KA1ER3</t>
  </si>
  <si>
    <t>INF740KA1EP7</t>
  </si>
  <si>
    <t>INF740KA1EQ5</t>
  </si>
  <si>
    <t>INF740KA1EO0</t>
  </si>
  <si>
    <t>INF740KA1FF5</t>
  </si>
  <si>
    <t>INF740KA1FE8</t>
  </si>
  <si>
    <t>INF740KA1FC2</t>
  </si>
  <si>
    <t>INF740KA1FD0</t>
  </si>
  <si>
    <t>INF740KA1FB4</t>
  </si>
  <si>
    <t>INF740KA1FM1</t>
  </si>
  <si>
    <t>INF740KA1FK5</t>
  </si>
  <si>
    <t>INF740KA1FI9</t>
  </si>
  <si>
    <t>INF740KA1FJ7</t>
  </si>
  <si>
    <t>INF740KA1FH1</t>
  </si>
  <si>
    <t>INF740KA1FY6</t>
  </si>
  <si>
    <t>INF740KA1FW0</t>
  </si>
  <si>
    <t>INF740KA1FU4</t>
  </si>
  <si>
    <t>INF740KA1FV2</t>
  </si>
  <si>
    <t>INF740KA1FT6</t>
  </si>
  <si>
    <t>INF740KA1GD8</t>
  </si>
  <si>
    <t>INF740KA1GC0</t>
  </si>
  <si>
    <t>INF740KA1GA4</t>
  </si>
  <si>
    <t>INF740KA1GB2</t>
  </si>
  <si>
    <t>INF740KA1FZ3</t>
  </si>
  <si>
    <t>INF740KA1HH7</t>
  </si>
  <si>
    <t>INF740KA1HG9</t>
  </si>
  <si>
    <t>INF740KA1HE4</t>
  </si>
  <si>
    <t>INF740KA1HD6</t>
  </si>
  <si>
    <t>INF740KA1HS4</t>
  </si>
  <si>
    <t>INF740KA1HQ8</t>
  </si>
  <si>
    <t>INF740KA1HR6</t>
  </si>
  <si>
    <t>INF740KA1HP0</t>
  </si>
  <si>
    <t>INF740KA1HY2</t>
  </si>
  <si>
    <t>INF740KA1HW6</t>
  </si>
  <si>
    <t>INF740KA1HX4</t>
  </si>
  <si>
    <t>INF740KA1HV8</t>
  </si>
  <si>
    <t>INF740KA1IF9</t>
  </si>
  <si>
    <t>INF740KA1IE2</t>
  </si>
  <si>
    <t>INF740KA1IC6</t>
  </si>
  <si>
    <t>INF740KA1ID4</t>
  </si>
  <si>
    <t>INF740KA1IB8</t>
  </si>
  <si>
    <t>INF740KA1IM5</t>
  </si>
  <si>
    <t>INF740KA1IK9</t>
  </si>
  <si>
    <t>INF740KA1II3</t>
  </si>
  <si>
    <t>INF740KA1IJ1</t>
  </si>
  <si>
    <t>INF740KA1IH5</t>
  </si>
  <si>
    <t>INF740KA1IR4</t>
  </si>
  <si>
    <t>INF740KA1IQ6</t>
  </si>
  <si>
    <t>INF740KA1IO1</t>
  </si>
  <si>
    <t>INF740KA1IP8</t>
  </si>
  <si>
    <t>INF740KA1IN3</t>
  </si>
  <si>
    <t>INF740KA1JK7</t>
  </si>
  <si>
    <t>INF740KA1JI1</t>
  </si>
  <si>
    <t>INF740KA1JG5</t>
  </si>
  <si>
    <t>INF740KA1JH3</t>
  </si>
  <si>
    <t>INF740KA1JF7</t>
  </si>
  <si>
    <t>INF740KA1JV4</t>
  </si>
  <si>
    <t>INF740KA1JW2</t>
  </si>
  <si>
    <t>INF740KA1JU6</t>
  </si>
  <si>
    <t>INF740KA1JS0</t>
  </si>
  <si>
    <t>Refer scheme portfolio</t>
  </si>
  <si>
    <t>DSP Banking &amp; PSU Debt Fund - Direct Plan - IDCW</t>
  </si>
  <si>
    <t>DSP Banking &amp; PSU Debt Fund - Regular Plan - IDCW</t>
  </si>
  <si>
    <t>DSP Credit Risk Fund - Direct Plan - IDCW</t>
  </si>
  <si>
    <t>DSP Strategic Bond Fund - Direct Plan - IDCW</t>
  </si>
  <si>
    <t>DSP Government Securities Fund - Direct Plan - IDCW</t>
  </si>
  <si>
    <t>DSP 10Y G-Sec Fund - Direct Plan - IDCW</t>
  </si>
  <si>
    <t>DSP Bond Fund - Direct Plan - IDCW</t>
  </si>
  <si>
    <t>DSP Savings Fund - Direct Plan - IDCW</t>
  </si>
  <si>
    <t>DSP Short Term Fund - Direct Plan - IDCW</t>
  </si>
  <si>
    <t>DSP Ultra Short Fund - Direct Plan - IDCW</t>
  </si>
  <si>
    <t>DSP Tax Saver Fund - Direct Plan - IDCW</t>
  </si>
  <si>
    <t>DSP Flexi Cap Fund - Direct Plan - Growth</t>
  </si>
  <si>
    <t>DSP Flexi Cap Fund - Direct Plan - IDCW</t>
  </si>
  <si>
    <t>DSP Flexi Cap Fund - Regular Plan - Growth</t>
  </si>
  <si>
    <t>DSP Flexi Cap Fund - Regular Plan - IDCW</t>
  </si>
  <si>
    <t>DSP Focus Fund - Direct Plan - IDCW</t>
  </si>
  <si>
    <t>DSP Top 100 Equity Fund - Direct Plan - IDCW</t>
  </si>
  <si>
    <t>DSP Midcap Fund - Direct Plan - IDCW</t>
  </si>
  <si>
    <t>DSP Midcap Fund - Regular Plan - IDCW</t>
  </si>
  <si>
    <t>DSP India T.I.G.E.R. Fund - Direct Plan - IDCW</t>
  </si>
  <si>
    <t>DSP India T.I.G.E.R. Fund - Regular Plan - IDCW</t>
  </si>
  <si>
    <t>DSP Natural Resources and New Energy Fund - Direct Plan - IDCW</t>
  </si>
  <si>
    <t>DSP Small Cap Fund - Direct Plan - IDCW</t>
  </si>
  <si>
    <t>DSP US Flexible Equity Fund - Direct Plan - IDCW</t>
  </si>
  <si>
    <t>DSP World Agriculture Fund - Direct Plan - IDCW</t>
  </si>
  <si>
    <t>DSP World Agriculture Fund - Regular Plan - IDCW</t>
  </si>
  <si>
    <t>DSP World Energy Fund - Direct Plan - IDCW</t>
  </si>
  <si>
    <t>DSP World Energy Fund - Regular Plan - IDCW</t>
  </si>
  <si>
    <t>DSP World Gold Fund - Direct Plan - IDCW</t>
  </si>
  <si>
    <t>DSP World Mining Fund - Direct Plan - IDCW</t>
  </si>
  <si>
    <t>DSP World Mining Fund - Regular Plan - IDCW</t>
  </si>
  <si>
    <t>DSP Value Fund</t>
  </si>
  <si>
    <t>YDY3</t>
  </si>
  <si>
    <t>YDY4</t>
  </si>
  <si>
    <t>YDY3Regular</t>
  </si>
  <si>
    <t>YDY3Direct</t>
  </si>
  <si>
    <t>YDY4Regular</t>
  </si>
  <si>
    <t>YDY4Direct</t>
  </si>
  <si>
    <t>SHORT_NAME</t>
  </si>
  <si>
    <t>DIVIDEND_DATE</t>
  </si>
  <si>
    <t>REINVEST_DATE</t>
  </si>
  <si>
    <t>DIVIDEND_PERC</t>
  </si>
  <si>
    <t>CORPORATE_DIV_RATE</t>
  </si>
  <si>
    <t>Market Price</t>
  </si>
  <si>
    <t>ISIN</t>
  </si>
  <si>
    <t>Security Name</t>
  </si>
  <si>
    <t>Market Value (FUND CCY)</t>
  </si>
  <si>
    <t>SUMIFS of Market value</t>
  </si>
  <si>
    <t>Equity</t>
  </si>
  <si>
    <t>ED</t>
  </si>
  <si>
    <t>Open</t>
  </si>
  <si>
    <t>DS898</t>
  </si>
  <si>
    <t>Retail</t>
  </si>
  <si>
    <t>DSP Dynamic Asset Allocation Fund - Regular Plan - Monthly IDCW Reinvest</t>
  </si>
  <si>
    <t>DSP Dynamic Asset Allocation Fund - Regular Plan - Monthly IDCW Payout</t>
  </si>
  <si>
    <t>DS899</t>
  </si>
  <si>
    <t>DS900</t>
  </si>
  <si>
    <t>Direct Plan</t>
  </si>
  <si>
    <t>DSP Dynamic Asset Allocation Fund - Direct Plan - Monthly IDCW Reinvest</t>
  </si>
  <si>
    <t>DSP Dynamic Asset Allocation Fund - Direct Plan - Monthly IDCW Payout</t>
  </si>
  <si>
    <t>DS901</t>
  </si>
  <si>
    <t>Debt</t>
  </si>
  <si>
    <t>DSP Banking &amp; PSU Debt Fund - Regular Plan - Monthly IDCW</t>
  </si>
  <si>
    <t>DI</t>
  </si>
  <si>
    <t>DS827</t>
  </si>
  <si>
    <t>Thursday</t>
  </si>
  <si>
    <t>DSP Banking &amp; PSU Debt Fund - Regular Plan - Weekly IDCW</t>
  </si>
  <si>
    <t>DS826</t>
  </si>
  <si>
    <t>DSP Banking &amp; PSU Debt Fund - Regular Plan - Quarterly IDCW Reinvestment</t>
  </si>
  <si>
    <t>DSP Banking &amp; PSU Debt Fund - Regular Plan - Quarterly IDCW</t>
  </si>
  <si>
    <t>DS828</t>
  </si>
  <si>
    <t>DSP Banking &amp; PSU Debt Fund - Regular Plan - Monthly IDCW Reinvestment</t>
  </si>
  <si>
    <t>DS824</t>
  </si>
  <si>
    <t>DSP Banking &amp; PSU Debt Fund - Regular Plan - IDCW Reinvestment</t>
  </si>
  <si>
    <t>DS829</t>
  </si>
  <si>
    <t>Daily</t>
  </si>
  <si>
    <t>DSP Banking &amp; PSU Debt Fund - Regular Plan - Daily IDCW</t>
  </si>
  <si>
    <t>DS825</t>
  </si>
  <si>
    <t>DSP Banking &amp; PSU Debt Fund - Direct Plan - Weekly IDCW</t>
  </si>
  <si>
    <t>DS832</t>
  </si>
  <si>
    <t>DSP Banking &amp; PSU Debt Fund - Direct Plan - Quarterly IDCW Reinvestment</t>
  </si>
  <si>
    <t>DSP Banking &amp; PSU Debt Fund - Direct Plan - Quarterly IDCW</t>
  </si>
  <si>
    <t>DS834</t>
  </si>
  <si>
    <t>DSP Banking &amp; PSU Debt Fund - Direct Plan - Monthly IDCW Reinvestment</t>
  </si>
  <si>
    <t>DSP Banking &amp; PSU Debt Fund - Direct Plan - Monthly IDCW</t>
  </si>
  <si>
    <t>DS833</t>
  </si>
  <si>
    <t>DS830</t>
  </si>
  <si>
    <t>DSP Banking &amp; PSU Debt Fund - Direct Plan - IDCW Reinvestment</t>
  </si>
  <si>
    <t>DS835</t>
  </si>
  <si>
    <t>DSP Banking &amp; PSU Debt Fund - Direct Plan - Daily IDCW</t>
  </si>
  <si>
    <t>DS831</t>
  </si>
  <si>
    <t>DSP 10Y G-Sec Fund - Regular - Quarterly IDCW Reinvestment</t>
  </si>
  <si>
    <t>DSP 10Y G-Sec Fund - Regular - Quarterly IDCW</t>
  </si>
  <si>
    <t>DG</t>
  </si>
  <si>
    <t>DS1015</t>
  </si>
  <si>
    <t>DSP 10Y G-Sec Fund - Regular - Monthly IDCW Reinvestment</t>
  </si>
  <si>
    <t>DSP 10Y G-Sec Fund - Regular - Monthly IDCW</t>
  </si>
  <si>
    <t>DS1014</t>
  </si>
  <si>
    <t>DS1012</t>
  </si>
  <si>
    <t>DSP 10Y G-Sec Fund - Regular - IDCW Reinvest</t>
  </si>
  <si>
    <t>DSP 10Y G-Sec Fund - Regular - IDCW</t>
  </si>
  <si>
    <t>DS1013</t>
  </si>
  <si>
    <t>DSP 10Y G-Sec Fund - Direct Plan - Quarterly IDCW Reinvestment</t>
  </si>
  <si>
    <t>DSP 10Y G-Sec Fund - Direct Plan - Quarterly IDCW</t>
  </si>
  <si>
    <t>DS1019</t>
  </si>
  <si>
    <t>DSP 10Y G-Sec Fund - Direct Plan - Monthly IDCW Reinvestment</t>
  </si>
  <si>
    <t>DSP 10Y G-Sec Fund - Direct Plan - Monthly IDCW</t>
  </si>
  <si>
    <t>DS1018</t>
  </si>
  <si>
    <t>DS1016</t>
  </si>
  <si>
    <t>DSP 10Y G-Sec Fund - Direct Plan - IDCW Reinvest</t>
  </si>
  <si>
    <t>DS1017</t>
  </si>
  <si>
    <t>INF740KA1PX7</t>
  </si>
  <si>
    <t>DSP Floater Fund -  Direct - IDCW Reinvest</t>
  </si>
  <si>
    <t>DS1352</t>
  </si>
  <si>
    <t>INF740KA1PW9</t>
  </si>
  <si>
    <t>DSP Floater Fund - Direct - IDCW</t>
  </si>
  <si>
    <t>DS1351</t>
  </si>
  <si>
    <t>INF740KA1PV1</t>
  </si>
  <si>
    <t>DSP Floater Fund - Direct - Growth</t>
  </si>
  <si>
    <t>DS1350</t>
  </si>
  <si>
    <t>INF740KA1PU3</t>
  </si>
  <si>
    <t>DSP Floater Fund - Regular - IDCW Reinvest</t>
  </si>
  <si>
    <t>DS1349</t>
  </si>
  <si>
    <t>INF740KA1PT5</t>
  </si>
  <si>
    <t>DSP Floater Fund - Regular - IDCW</t>
  </si>
  <si>
    <t>DS1348</t>
  </si>
  <si>
    <t>INF740KA1PS7</t>
  </si>
  <si>
    <t>DSP Floater Fund - Regular - Growth</t>
  </si>
  <si>
    <t>DS1347</t>
  </si>
  <si>
    <t>DSP Value Fund -  Direct - IDCW Reinvest</t>
  </si>
  <si>
    <t>DS1346</t>
  </si>
  <si>
    <t>DSP Value Fund - Direct - IDCW</t>
  </si>
  <si>
    <t>DS1345</t>
  </si>
  <si>
    <t>DSP Value Fund - Direct - Growth</t>
  </si>
  <si>
    <t>DS1344</t>
  </si>
  <si>
    <t>DSP Value Fund - Regular - IDCW Reinvest</t>
  </si>
  <si>
    <t>DS1343</t>
  </si>
  <si>
    <t>DSP Value Fund - Regular - IDCW</t>
  </si>
  <si>
    <t>DS1342</t>
  </si>
  <si>
    <t>DSP Value Fund - Regular - Growth</t>
  </si>
  <si>
    <t>DS1341</t>
  </si>
  <si>
    <t>daily</t>
  </si>
  <si>
    <t>DSP FMP Series 241 - 36M - Regular - IDCW - Quarterly Payout</t>
  </si>
  <si>
    <t>Close</t>
  </si>
  <si>
    <t>DS1275</t>
  </si>
  <si>
    <t>DS1273</t>
  </si>
  <si>
    <t>DSP FMP Series 241 - 36M - Regular - IDCW - Regular Payout</t>
  </si>
  <si>
    <t>DS1274</t>
  </si>
  <si>
    <t>DSP FMP Series 241 - 36M - Direct - IDCW - Quarterly Payout</t>
  </si>
  <si>
    <t>DS1278</t>
  </si>
  <si>
    <t>DS1276</t>
  </si>
  <si>
    <t>INF740KA1JJ9</t>
  </si>
  <si>
    <t>DSP FMP Series 241 - 36M - Direct - IDCW - Regular Payout</t>
  </si>
  <si>
    <t>DS1277</t>
  </si>
  <si>
    <t xml:space="preserve">INF740KA1IV6 </t>
  </si>
  <si>
    <t>DSP FMP Series 239 - 36M - Regular - IDCW - Quarterly Payout</t>
  </si>
  <si>
    <t>DS1269</t>
  </si>
  <si>
    <t xml:space="preserve">INF740KA1IT0 </t>
  </si>
  <si>
    <t>DS1267</t>
  </si>
  <si>
    <t xml:space="preserve">INF740KA1IU8 </t>
  </si>
  <si>
    <t>DSP FMP Series 239 - 36M - Regular - IDCW - Regular Payout</t>
  </si>
  <si>
    <t>DS1268</t>
  </si>
  <si>
    <t xml:space="preserve">INF740KA1IY0 </t>
  </si>
  <si>
    <t>DSP FMP Series 239 - 36M - Direct - IDCW - Quarterly Payout</t>
  </si>
  <si>
    <t>DS1272</t>
  </si>
  <si>
    <t xml:space="preserve">INF740KA1IW4 </t>
  </si>
  <si>
    <t>DS1270</t>
  </si>
  <si>
    <t xml:space="preserve">INF740KA1IX2 </t>
  </si>
  <si>
    <t>DSP FMP Series 239 - 36M - Direct - IDCW - Regular Payout</t>
  </si>
  <si>
    <t>DS1271</t>
  </si>
  <si>
    <t>DSP FMP Series 238 - 36M - Regular - IDCW - Quarterly Payout</t>
  </si>
  <si>
    <t>DS1263</t>
  </si>
  <si>
    <t>DSP Quant Fund - Dir - IDCW Reinvest</t>
  </si>
  <si>
    <t>DSP Quant Fund - Dir - IDCW</t>
  </si>
  <si>
    <t>DS1338</t>
  </si>
  <si>
    <t>DSP Quant Fund - Dir - Growth</t>
  </si>
  <si>
    <t>DS1337</t>
  </si>
  <si>
    <t>DSP Quant Fund - Reg - IDCW Reinvest</t>
  </si>
  <si>
    <t>DSP Quant Fund - Reg - IDCW</t>
  </si>
  <si>
    <t>DS1336</t>
  </si>
  <si>
    <t>DSP Quant Fund - Reg - Growth</t>
  </si>
  <si>
    <t>DS1335</t>
  </si>
  <si>
    <t>DSP Nifty Next 50 Index Fund - Direct - IDCW Reinvest</t>
  </si>
  <si>
    <t xml:space="preserve">DSP Nifty Next 50 Index Fund - Direct - IDCW </t>
  </si>
  <si>
    <t>DSP Nifty Next 50 Index Fund - Direct - IDCW</t>
  </si>
  <si>
    <t>DS1322</t>
  </si>
  <si>
    <t>DS1321</t>
  </si>
  <si>
    <t>DSP Nifty Next 50 Index Fund - Regular - IDCW Reinvest</t>
  </si>
  <si>
    <t xml:space="preserve">DSP Nifty Next 50 Index Fund - Regular - IDCW </t>
  </si>
  <si>
    <t>DSP Nifty Next 50 Index Fund - Regular - IDCW</t>
  </si>
  <si>
    <t>DS1320</t>
  </si>
  <si>
    <t>DS1319</t>
  </si>
  <si>
    <t>DSP Nifty 50 Index Fund - Direct - IDCW Reinvest</t>
  </si>
  <si>
    <t xml:space="preserve">DSP Nifty 50 Index Fund - Direct - IDCW </t>
  </si>
  <si>
    <t>DSP Nifty 50 Index Fund - Direct - IDCW</t>
  </si>
  <si>
    <t>DS1318</t>
  </si>
  <si>
    <t>DS1317</t>
  </si>
  <si>
    <t>DSP Nifty 50 Index Fund - Regular - IDCW Reinvest</t>
  </si>
  <si>
    <t xml:space="preserve">DSP Nifty 50 Index Fund - Regular - IDCW </t>
  </si>
  <si>
    <t>DSP Nifty 50 Index Fund - Regular - IDCW</t>
  </si>
  <si>
    <t>DS1316</t>
  </si>
  <si>
    <t>DS1315</t>
  </si>
  <si>
    <t>DS1261</t>
  </si>
  <si>
    <t>DSP FMP Series 238 - 36M - Regular - IDCW - Regular Payout</t>
  </si>
  <si>
    <t>DS1262</t>
  </si>
  <si>
    <t>INF740KA1IS2</t>
  </si>
  <si>
    <t>DSP FMP Series 238 - 36M - Direct - IDCW - Quarterly Payout</t>
  </si>
  <si>
    <t>DS1266</t>
  </si>
  <si>
    <t>DS1264</t>
  </si>
  <si>
    <t>DSP FMP Series 238 - 36M - Direct - IDCW - Regular Payout</t>
  </si>
  <si>
    <t>DS1265</t>
  </si>
  <si>
    <t>DSP FMP Series 237 - 36M - Regular - IDCW - Quarterly Payout</t>
  </si>
  <si>
    <t>DS1257</t>
  </si>
  <si>
    <t>DS1255</t>
  </si>
  <si>
    <t>DSP FMP Series 237 - 36M - Regular - IDCW - Regular Payout</t>
  </si>
  <si>
    <t>DS1256</t>
  </si>
  <si>
    <t>DSP FMP Series 237 - 36M - Direct - IDCW - Quarterly Payout</t>
  </si>
  <si>
    <t>DS1260</t>
  </si>
  <si>
    <t>DS1258</t>
  </si>
  <si>
    <t>INF740KA1IL7</t>
  </si>
  <si>
    <t>DSP FMP Series 237 - 36M - Direct - IDCW - Regular Payout</t>
  </si>
  <si>
    <t>DS1259</t>
  </si>
  <si>
    <t>INF740KA1NG7</t>
  </si>
  <si>
    <t>DSP FMP Series 251 - 38M -? Direct - IDCW - Quarterly Payout</t>
  </si>
  <si>
    <t>DS1334</t>
  </si>
  <si>
    <t>INF740KA1NF9</t>
  </si>
  <si>
    <t>DSP FMP Series 251 - 38M - Direct - IDCW - Regular Payout</t>
  </si>
  <si>
    <t>DS1333</t>
  </si>
  <si>
    <t>INF740KA1NE2</t>
  </si>
  <si>
    <t>DS1332</t>
  </si>
  <si>
    <t>INF740KA1ND4</t>
  </si>
  <si>
    <t>DSP FMP Series 251 - 38M - Regular - IDCW - Quarterly Payout</t>
  </si>
  <si>
    <t>DS1331</t>
  </si>
  <si>
    <t>INF740KA1NC6</t>
  </si>
  <si>
    <t>DSP FMP Series 251 - 38M - Regular - IDCW - Regular Payout</t>
  </si>
  <si>
    <t>DS1330</t>
  </si>
  <si>
    <t>INF740KA1NB8</t>
  </si>
  <si>
    <t>DS1329</t>
  </si>
  <si>
    <t xml:space="preserve">INF740KA1NA0 </t>
  </si>
  <si>
    <t xml:space="preserve">DSP FMP Series 250 - 39M -  Direct - IDCW - Quarterly Payout </t>
  </si>
  <si>
    <t>DSP FMP Series 250 - 39M -  Direct - IDCW - Quarterly Payout</t>
  </si>
  <si>
    <t>DS1328</t>
  </si>
  <si>
    <t xml:space="preserve">INF740KA1MZ9 </t>
  </si>
  <si>
    <t xml:space="preserve">DSP FMP Series 250 - 39M - Direct - IDCW - Regular Payout </t>
  </si>
  <si>
    <t>DSP FMP Series 250 - 39M - Direct - IDCW - Regular Payout</t>
  </si>
  <si>
    <t>DS1327</t>
  </si>
  <si>
    <t xml:space="preserve">INF740KA1MY2 </t>
  </si>
  <si>
    <t>DSP FMP Series 250 - 39M - Direct - Growth</t>
  </si>
  <si>
    <t>DS1326</t>
  </si>
  <si>
    <t xml:space="preserve">INF740KA1MX4 </t>
  </si>
  <si>
    <t xml:space="preserve">DSP FMP Series 250 - 39M - Regular - IDCW - Quarterly Payout </t>
  </si>
  <si>
    <t>DSP FMP Series 250 - 39M - Regular - IDCW - Quarterly Payout</t>
  </si>
  <si>
    <t>DS1325</t>
  </si>
  <si>
    <t xml:space="preserve">INF740KA1MW6 </t>
  </si>
  <si>
    <t xml:space="preserve">DSP FMP Series 250 - 39M - Regular - IDCW - Regular Payout </t>
  </si>
  <si>
    <t>DSP FMP Series 250 - 39M - Regular - IDCW - Regular Payout</t>
  </si>
  <si>
    <t>DS1324</t>
  </si>
  <si>
    <t xml:space="preserve">INF740KA1MV8 </t>
  </si>
  <si>
    <t>DSP FMP Series 250 - 39M - Regular - Growth</t>
  </si>
  <si>
    <t>DS1323</t>
  </si>
  <si>
    <t>DS1312</t>
  </si>
  <si>
    <t>DSP Overnight Fund - Direct - Weekly IDCW</t>
  </si>
  <si>
    <t>DS1314</t>
  </si>
  <si>
    <t>DSP Overnight Fund - Direct - Daily IDCW</t>
  </si>
  <si>
    <t>DS1313</t>
  </si>
  <si>
    <t>DSP Healthcare Fund - Direct - IDCW Reinvest</t>
  </si>
  <si>
    <t>DSP Healthcare Fund - Direct - IDCW</t>
  </si>
  <si>
    <t>DS1308</t>
  </si>
  <si>
    <t>DS1307</t>
  </si>
  <si>
    <t>DSP Healthcare Fund - Regular - IDCW Reinvest</t>
  </si>
  <si>
    <t>DSP Healthcare Fund - Regular - IDCW</t>
  </si>
  <si>
    <t>DS1306</t>
  </si>
  <si>
    <t>DS1305</t>
  </si>
  <si>
    <t>INF740KA1KQ2</t>
  </si>
  <si>
    <t>DSP FMP Series 244 - 36M - Direct - IDCW - Quarterly Payout</t>
  </si>
  <si>
    <t>DS1296</t>
  </si>
  <si>
    <t>INF740KA1KP4</t>
  </si>
  <si>
    <t>DSP FMP Series 244 - 36M - Direct - IDCW - Regular Payout</t>
  </si>
  <si>
    <t>DS1295</t>
  </si>
  <si>
    <t>INF740KA1KO7</t>
  </si>
  <si>
    <t>DS1294</t>
  </si>
  <si>
    <t>INF740KA1KN9</t>
  </si>
  <si>
    <t>DSP FMP Series 244 - 36M - Regular - IDCW - Quarterly Payout</t>
  </si>
  <si>
    <t>DS1293</t>
  </si>
  <si>
    <t>INF740KA1KM1</t>
  </si>
  <si>
    <t>DSP FMP Series 244 - 36M - Regular - IDCW - Regular Payout</t>
  </si>
  <si>
    <t>DS1292</t>
  </si>
  <si>
    <t>INF740KA1KL3</t>
  </si>
  <si>
    <t>DS1291</t>
  </si>
  <si>
    <t>DSP Corporate Bond Fund - Dir - Quarterly IDCW Reinvest</t>
  </si>
  <si>
    <t>DSP Corporate Bond Fund - Dir - Quarterly IDCW</t>
  </si>
  <si>
    <t>DS1304</t>
  </si>
  <si>
    <t>DSP Corporate Bond Fund - Dir - Monthly IDCW Reinvest</t>
  </si>
  <si>
    <t>DSP Corporate Bond Fund - Dir - Monthly IDCW</t>
  </si>
  <si>
    <t>DS1303</t>
  </si>
  <si>
    <t>DSP Corporate Bond Fund - Dir - IDCW Reinvest</t>
  </si>
  <si>
    <t>DSP Corporate Bond Fund - Dir - IDCW</t>
  </si>
  <si>
    <t>DS1302</t>
  </si>
  <si>
    <t>DS1301</t>
  </si>
  <si>
    <t>DSP Corporate Bond Fund - Reg - Quarterly IDCW Reinvest</t>
  </si>
  <si>
    <t>DSP Corporate Bond Fund - Reg - Quarterly IDCW</t>
  </si>
  <si>
    <t>DS1300</t>
  </si>
  <si>
    <t>DSP Corporate Bond Fund - Reg - Monthly IDCW Reinvest</t>
  </si>
  <si>
    <t>DSP Corporate Bond Fund - Reg - Monthly IDCW</t>
  </si>
  <si>
    <t>DS1299</t>
  </si>
  <si>
    <t>DSP Corporate Bond Fund - Reg - IDCW Reinvest</t>
  </si>
  <si>
    <t>DSP Corporate Bond Fund - Reg - IDCW</t>
  </si>
  <si>
    <t>DS1298</t>
  </si>
  <si>
    <t>DS1297</t>
  </si>
  <si>
    <t>DSP FMP Series 243 - 36M - Direct - IDCW - Quarterly Payout</t>
  </si>
  <si>
    <t>DS1290</t>
  </si>
  <si>
    <t>DSP FMP Series 243 - 36M - Direct - IDCW - Regular Payout</t>
  </si>
  <si>
    <t>DS1289</t>
  </si>
  <si>
    <t>DS1288</t>
  </si>
  <si>
    <t>INF740KA1JT8</t>
  </si>
  <si>
    <t>DSP FMP Series 243 - 36M - Regular - IDCW - Quarterly Payout</t>
  </si>
  <si>
    <t>DS1287</t>
  </si>
  <si>
    <t>DSP FMP Series 243 - 36M - Regular - IDCW - Regular Payout</t>
  </si>
  <si>
    <t>DS1286</t>
  </si>
  <si>
    <t>INF740KA1JR2</t>
  </si>
  <si>
    <t>DS1285</t>
  </si>
  <si>
    <t>DSP FMP Series 236 - 36M - Regular - IDCW - Quarterly Payout</t>
  </si>
  <si>
    <t>DS1251</t>
  </si>
  <si>
    <t>DS1249</t>
  </si>
  <si>
    <t>DSP FMP Series 236 - 36M - Regular - IDCW - Regular Payout</t>
  </si>
  <si>
    <t>DS1250</t>
  </si>
  <si>
    <t>INF740KA1IG7</t>
  </si>
  <si>
    <t>DSP FMP Series 236 - 36M - Direct - IDCW - Quarterly Payout</t>
  </si>
  <si>
    <t>DS1254</t>
  </si>
  <si>
    <t>DS1252</t>
  </si>
  <si>
    <t>DSP FMP Series 236 - 36M - Direct - IDCW - Regular Payout</t>
  </si>
  <si>
    <t>DS1253</t>
  </si>
  <si>
    <t>DSP FMP Series 235 - 36M - Regular - IDCW - Quarterly Payout</t>
  </si>
  <si>
    <t>DS1245</t>
  </si>
  <si>
    <t>DS1243</t>
  </si>
  <si>
    <t>DSP FMP Series 235 - 36M - Regular - IDCW - Regular Payout</t>
  </si>
  <si>
    <t>DS1244</t>
  </si>
  <si>
    <t>INF740KA1IA0</t>
  </si>
  <si>
    <t>DSP FMP Series 235 - 36M - Direct - IDCW - Quarterly Payout</t>
  </si>
  <si>
    <t>DS1248</t>
  </si>
  <si>
    <t>DS1246</t>
  </si>
  <si>
    <t>INF740KA1HZ9</t>
  </si>
  <si>
    <t>DSP FMP Series 235 - 36M - Direct - IDCW - Regular Payout</t>
  </si>
  <si>
    <t>DS1247</t>
  </si>
  <si>
    <t>DSP FMP Series 233 - 36M - Regular - IDCW - Quarterly Payout</t>
  </si>
  <si>
    <t>DS1239</t>
  </si>
  <si>
    <t>DS1237</t>
  </si>
  <si>
    <t>DSP FMP Series 233 - 36M - Regular - IDCW - Regular Payout</t>
  </si>
  <si>
    <t>DS1238</t>
  </si>
  <si>
    <t>INF740KA1HU0</t>
  </si>
  <si>
    <t>DSP FMP Series 233 - 36M - Direct - IDCW - Quarterly Payout</t>
  </si>
  <si>
    <t>DS1242</t>
  </si>
  <si>
    <t>DS1240</t>
  </si>
  <si>
    <t>INF740KA1HT2</t>
  </si>
  <si>
    <t>DSP FMP Series 233 - 36M - Direct - IDCW - Regular Payout</t>
  </si>
  <si>
    <t>DS1241</t>
  </si>
  <si>
    <t>INF740KA1HF1</t>
  </si>
  <si>
    <t>DSP FMP Series 232 - 36M - Regular - IDCW - Quarterly Payout</t>
  </si>
  <si>
    <t>DS1233</t>
  </si>
  <si>
    <t>DS1231</t>
  </si>
  <si>
    <t>DSP FMP Series 232 - 36M - Regular - IDCW - Regular Payout</t>
  </si>
  <si>
    <t>DS1232</t>
  </si>
  <si>
    <t>INF740KA1HI5</t>
  </si>
  <si>
    <t>DSP FMP Series 232 - 36M - Direct - IDCW - Quarterly Payout</t>
  </si>
  <si>
    <t>DS1236</t>
  </si>
  <si>
    <t>DS1234</t>
  </si>
  <si>
    <t>DSP FMP Series 232 - 36M - Direct - IDCW - Regular Payout</t>
  </si>
  <si>
    <t>DS1235</t>
  </si>
  <si>
    <t>Gold</t>
  </si>
  <si>
    <t>MS</t>
  </si>
  <si>
    <t>DS625</t>
  </si>
  <si>
    <t>DSP Liquidity Fund - Reg. Growth-</t>
  </si>
  <si>
    <t>DSP Liquidity Fund - Reg. Growth-Discontinue</t>
  </si>
  <si>
    <t>DS015</t>
  </si>
  <si>
    <t>DSP Liquidity Fund - Direct Plan - Daily IDCW</t>
  </si>
  <si>
    <t>DS621</t>
  </si>
  <si>
    <t>DSP Liquidity Fund - Reg. IDCW-Discontinue</t>
  </si>
  <si>
    <t>DS010</t>
  </si>
  <si>
    <t>DSP Liquidity Fund - Reg. Daily IDCW-Discontinue</t>
  </si>
  <si>
    <t>DS021</t>
  </si>
  <si>
    <t>DL</t>
  </si>
  <si>
    <t>DS051</t>
  </si>
  <si>
    <t>Institutional</t>
  </si>
  <si>
    <t>DSP Liquidity Fund - Reg. IDCW</t>
  </si>
  <si>
    <t>DS052</t>
  </si>
  <si>
    <t>DSP Liquidity Fund - Reg. Daily IDCW</t>
  </si>
  <si>
    <t>DS053</t>
  </si>
  <si>
    <t>DS619</t>
  </si>
  <si>
    <t>DSP Liquidity Fund - Direct Plan - Weekly IDCW</t>
  </si>
  <si>
    <t>DS620</t>
  </si>
  <si>
    <t>DSP Midcap Fund (IDCW)</t>
  </si>
  <si>
    <t>DS075</t>
  </si>
  <si>
    <t>DSP Midcap Fund - Institutional Plan - Growth</t>
  </si>
  <si>
    <t>DSP Midcap Fund (IG)</t>
  </si>
  <si>
    <t>DS076</t>
  </si>
  <si>
    <t>DS575</t>
  </si>
  <si>
    <t>DSP Midcap Fund - Direct Plan - IDCW Reinvest</t>
  </si>
  <si>
    <t>DS576</t>
  </si>
  <si>
    <t>DSP EQUITY OPPORTUNITIES FUND - Regular Plan - Growth</t>
  </si>
  <si>
    <t>DS013</t>
  </si>
  <si>
    <t>DSP EQUITY OPPORTUNITIES FUND - Regular Plan - IDCW Reinvest</t>
  </si>
  <si>
    <t>DS074</t>
  </si>
  <si>
    <t>DSP Midcap Fund - Regular Plan - IDCW Reinvest</t>
  </si>
  <si>
    <t>DSP EQUITY OPPORTUNITIES FUND - Regular Plan - IDCW</t>
  </si>
  <si>
    <t>DSP EQUITY OPPORTUNITIES FUND (IDCW)</t>
  </si>
  <si>
    <t>DS030</t>
  </si>
  <si>
    <t>DSP EQUITY OPPORTUNITIES FUND - Institutional Plan - Growth</t>
  </si>
  <si>
    <t>DSP EQUITY OPPORTUNITIES FUND - Inst. Growth</t>
  </si>
  <si>
    <t>DS120</t>
  </si>
  <si>
    <t>DSP EQUITY OPPORTUNITIES FUND - Institutional Plan - IDCW</t>
  </si>
  <si>
    <t>DSP EQUITY OPPORTUNITIES FUND - Inst. IDCW</t>
  </si>
  <si>
    <t>DS121</t>
  </si>
  <si>
    <t>DS573</t>
  </si>
  <si>
    <t>DSP EQUITY OPPORTUNITIES FUND - Direct Plan - IDCW Reinvest</t>
  </si>
  <si>
    <t>DSP EQUITY OPPORTUNITIES FUND - Direct Plan - IDCW</t>
  </si>
  <si>
    <t>DS574</t>
  </si>
  <si>
    <t>DS042</t>
  </si>
  <si>
    <t>DSP India T.I.G.E.R. Fund - Regular Plan - IDCW Reinvest</t>
  </si>
  <si>
    <t>DSP India T.I.G.E.R. Fund (IDCW)</t>
  </si>
  <si>
    <t>DS043</t>
  </si>
  <si>
    <t>DSP India T.I.G.E.R. Fund - Institutional Plan - Growth</t>
  </si>
  <si>
    <t>DSP India T.I.G.E.R. Fund (IG)</t>
  </si>
  <si>
    <t>DS122</t>
  </si>
  <si>
    <t>DSP India T.I.G.E.R. Fund - Institutional Plan - IDCW</t>
  </si>
  <si>
    <t>DSP India T.I.G.E.R. Fund (ID)</t>
  </si>
  <si>
    <t>DS123</t>
  </si>
  <si>
    <t>DS571</t>
  </si>
  <si>
    <t>DSP India T.I.G.E.R. Fund - Direct Plan - IDCW Reinvest</t>
  </si>
  <si>
    <t>DS572</t>
  </si>
  <si>
    <t>Retail Growth</t>
  </si>
  <si>
    <t>DSP Flexi Cap Fund (G)</t>
  </si>
  <si>
    <t>DS124</t>
  </si>
  <si>
    <t>DSP Flexi Cap Fund - Regular Plan - IDCW Reinvest</t>
  </si>
  <si>
    <t>DSP Flexi Cap Fund - Regular Plan - IDCW 54EB</t>
  </si>
  <si>
    <t>DSP Flexi Cap Fund - Regular Plan - IDCW 54EA</t>
  </si>
  <si>
    <t>DSP Flexi Cap Fund (IDCW)</t>
  </si>
  <si>
    <t>DS005</t>
  </si>
  <si>
    <t>DSP Flexi Cap Fund - Institutional Plan - Growth</t>
  </si>
  <si>
    <t>DSP Flexi Cap Fund - (IG)</t>
  </si>
  <si>
    <t>DS256</t>
  </si>
  <si>
    <t>DSP Flexi Cap Fund - Institutional Plan - IDCW</t>
  </si>
  <si>
    <t>DSP Flexi Cap Fund - (ID)</t>
  </si>
  <si>
    <t>DS255</t>
  </si>
  <si>
    <t>DS569</t>
  </si>
  <si>
    <t>DSP Flexi Cap Fund - Direct Plan - IDCW Reinvest</t>
  </si>
  <si>
    <t>DS570</t>
  </si>
  <si>
    <t>DSP Credit Risk Fund - Reg. Weekly IDCW</t>
  </si>
  <si>
    <t>DS025</t>
  </si>
  <si>
    <t>DSP Credit Risk Fund - Regular Plan - Quarterly IDCW Reinvestment</t>
  </si>
  <si>
    <t>DSP Credit Risk Fund - Regular Plan - Quarterly IDCW</t>
  </si>
  <si>
    <t>DS493</t>
  </si>
  <si>
    <t>DSP Credit Risk Fund - Regular Plan - Monthly IDCW Reinvestment</t>
  </si>
  <si>
    <t>DSP Credit Risk Fund - Regular Plan - Monthly IDCW</t>
  </si>
  <si>
    <t>DS492</t>
  </si>
  <si>
    <t>DS023</t>
  </si>
  <si>
    <t>DSP Credit Risk Fund - Regular Plan - IDCW Reinvest</t>
  </si>
  <si>
    <t>DSP Credit Risk Fund - Reg. IDCW</t>
  </si>
  <si>
    <t>DS024</t>
  </si>
  <si>
    <t>DSP Credit Risk Fund - Reg. Daily IDCW</t>
  </si>
  <si>
    <t>DS044</t>
  </si>
  <si>
    <t>DSP Credit Risk Fund - Inst Weekly IDCW</t>
  </si>
  <si>
    <t>DS047</t>
  </si>
  <si>
    <t>DSP Credit Risk Fund - Institutional Plan - Quarterly IDCW</t>
  </si>
  <si>
    <t>DS495</t>
  </si>
  <si>
    <t>IQD</t>
  </si>
  <si>
    <t>DSP Credit Risk Fund - Institutional Plan - Monthly IDCW</t>
  </si>
  <si>
    <t>DS494</t>
  </si>
  <si>
    <t>DSP Credit Risk Fund - Inst. Growth</t>
  </si>
  <si>
    <t>DS045</t>
  </si>
  <si>
    <t>DSP Credit Risk Fund - Inst. IDCW</t>
  </si>
  <si>
    <t>DS046</t>
  </si>
  <si>
    <t>DSP Credit Risk Fund - Inst Daily IDCW</t>
  </si>
  <si>
    <t>DS048</t>
  </si>
  <si>
    <t>DSP Credit Risk Fund - Direct Plan - Weekly IDCW</t>
  </si>
  <si>
    <t>DS615</t>
  </si>
  <si>
    <t>DSP FMP Series 223 - 39M - Regular - IDCW - Regular Payout</t>
  </si>
  <si>
    <t>DS1189</t>
  </si>
  <si>
    <t>DSP FMP Series 226 - 39M - Regular - IDCW - Quarterly Payout</t>
  </si>
  <si>
    <t>DS1203</t>
  </si>
  <si>
    <t>DS1201</t>
  </si>
  <si>
    <t>DSP FMP Series 226 - 39M - Regular - IDCW - Regular Payout</t>
  </si>
  <si>
    <t>DS1202</t>
  </si>
  <si>
    <t>DSP FMP Series 226 - 39M - Direct - IDCW - Quarterly Payout</t>
  </si>
  <si>
    <t>DS1206</t>
  </si>
  <si>
    <t>DS1204</t>
  </si>
  <si>
    <t>INF740KA1FX8</t>
  </si>
  <si>
    <t>DSP FMP Series 226 - 39M - Direct - IDCW - Regular Payout</t>
  </si>
  <si>
    <t>DS1205</t>
  </si>
  <si>
    <t>DSP FMP Series 224 - 39M - Regular - IDCW - Quarterly Payout</t>
  </si>
  <si>
    <t>DS1197</t>
  </si>
  <si>
    <t>DS1195</t>
  </si>
  <si>
    <t>DSP Overnight Fund - Regular - Weekly IDCW</t>
  </si>
  <si>
    <t>DS1311</t>
  </si>
  <si>
    <t>DSP Overnight Fund - Regular - Daily IDCW</t>
  </si>
  <si>
    <t>DS1310</t>
  </si>
  <si>
    <t>DS1309</t>
  </si>
  <si>
    <t>DSP FMP Series 224 - 39M - Regular - IDCW - Regular Payout</t>
  </si>
  <si>
    <t>DS1196</t>
  </si>
  <si>
    <t>DSP FMP Series 224 - 39M - Direct - IDCW - Quarterly Payout</t>
  </si>
  <si>
    <t>DS1200</t>
  </si>
  <si>
    <t>DS1198</t>
  </si>
  <si>
    <t>INF740KA1FL3</t>
  </si>
  <si>
    <t>DSP FMP Series 224 - 39M - Direct - IDCW - Regular Payout</t>
  </si>
  <si>
    <t>DS1199</t>
  </si>
  <si>
    <t>DSP FMP Series 223 - 39M - Regular - IDCW - Quarterly Payout</t>
  </si>
  <si>
    <t>DS1190</t>
  </si>
  <si>
    <t>DS1188</t>
  </si>
  <si>
    <t>DSP Ultra Short Fund - Reg. Weekly IDCW</t>
  </si>
  <si>
    <t>DS069</t>
  </si>
  <si>
    <t>DSP Ultra Short Fund - Regular Plan - Monthly IDCW Reinvestment</t>
  </si>
  <si>
    <t>DSP Ultra Short Fund - Regular Plan - Monthly IDCW</t>
  </si>
  <si>
    <t>DS490</t>
  </si>
  <si>
    <t>DS068</t>
  </si>
  <si>
    <t>DSP Ultra Short Fund - Regular Plan - IDCW Reinvestment</t>
  </si>
  <si>
    <t>DSP Ultra Short Fund - Regular Plan - IDCW Payout</t>
  </si>
  <si>
    <t>DSP Ultra Short Fund - Reg. IDCW</t>
  </si>
  <si>
    <t>DS562</t>
  </si>
  <si>
    <t>DSP Ultra Short Fund - Reg. Daily IDCW</t>
  </si>
  <si>
    <t>DS070</t>
  </si>
  <si>
    <t>DSP Credit Risk Fund - Direct Plan - Quarterly IDCW Reinvestment</t>
  </si>
  <si>
    <t>DSP Credit Risk Fund - Direct Plan - Quarterly IDCW</t>
  </si>
  <si>
    <t>DS618</t>
  </si>
  <si>
    <t>DSP Credit Risk Fund - Direct Plan - Monthly IDCW Reinvestment</t>
  </si>
  <si>
    <t>DSP Credit Risk Fund - Direct Plan - Monthly IDCW</t>
  </si>
  <si>
    <t>DS617</t>
  </si>
  <si>
    <t>DS613</t>
  </si>
  <si>
    <t>DSP Credit Risk Fund - Direct Plan - IDCW Reinvest</t>
  </si>
  <si>
    <t>DS614</t>
  </si>
  <si>
    <t>DSP Credit Risk Fund - Direct Plan - Daily IDCW</t>
  </si>
  <si>
    <t>DS616</t>
  </si>
  <si>
    <t>DSP Ultra Short Fund - Inst. Weekly IDCW</t>
  </si>
  <si>
    <t>DS072</t>
  </si>
  <si>
    <t>INF740KA1FG3</t>
  </si>
  <si>
    <t>DSP FMP Series 223 - 39M - Direct - IDCW - Quarterly Payout</t>
  </si>
  <si>
    <t>DS1193</t>
  </si>
  <si>
    <t>DS1191</t>
  </si>
  <si>
    <t>DS1184</t>
  </si>
  <si>
    <t>DSP A.C.E. Fund (Analysts Conviction Equalized) - Series 2 - Regular - IDCW Payout</t>
  </si>
  <si>
    <t>DS1185</t>
  </si>
  <si>
    <t>DS1186</t>
  </si>
  <si>
    <t>DSP A.C.E. Fund (Analysts Conviction Equalized) - Series 2 - Direct - IDCW Payout</t>
  </si>
  <si>
    <t>DS1187</t>
  </si>
  <si>
    <t>DSP FMP Series 220 - 40M - Regular - IDCW - Quarterly Payout</t>
  </si>
  <si>
    <t>DS1168</t>
  </si>
  <si>
    <t>DS1166</t>
  </si>
  <si>
    <t>DSP FMP Series 220 - 40M - Regular - IDCW - Regular Payout</t>
  </si>
  <si>
    <t>DS1167</t>
  </si>
  <si>
    <t>INF740KA1EJ0</t>
  </si>
  <si>
    <t>DSP FMP Series 220 - 40M - Direct - IDCW - Quarterly Payout</t>
  </si>
  <si>
    <t>DS1171</t>
  </si>
  <si>
    <t>DS1169</t>
  </si>
  <si>
    <t>INF740KA1EI2</t>
  </si>
  <si>
    <t>DSP FMP Series 220 - 40M - Direct - IDCW - Regular Payout</t>
  </si>
  <si>
    <t>DS1170</t>
  </si>
  <si>
    <t>DSP FMP Series 219 - 40M - Regular - IDCW - Quarterly Payout</t>
  </si>
  <si>
    <t>DS1162</t>
  </si>
  <si>
    <t>DSP FMP Series 223 - 39M - Direct - IDCW - Regular Payout</t>
  </si>
  <si>
    <t>DS1192</t>
  </si>
  <si>
    <t xml:space="preserve">INF740KA1EU7 </t>
  </si>
  <si>
    <t>DSP Liquid ETF - Direct Plan - Daily IDCW</t>
  </si>
  <si>
    <t>DS1194</t>
  </si>
  <si>
    <t>DSP FMP Series 221 - 40M - Regular - IDCW - Quarterly Payout</t>
  </si>
  <si>
    <t>DS1174</t>
  </si>
  <si>
    <t>DS1172</t>
  </si>
  <si>
    <t>DSP FMP Series 221 - 40M - Regular - IDCW - Regular Payout</t>
  </si>
  <si>
    <t>DS1173</t>
  </si>
  <si>
    <t>DSP FMP Series 221 - 40M - Direct - IDCW - Quarterly Payout</t>
  </si>
  <si>
    <t>DS1177</t>
  </si>
  <si>
    <t>DS1175</t>
  </si>
  <si>
    <t>DSP FMP Series 221 - 40M - Direct - IDCW - Regular Payout</t>
  </si>
  <si>
    <t>DS1176</t>
  </si>
  <si>
    <t>DS1160</t>
  </si>
  <si>
    <t>DSP FMP Series 219 - 40M - Regular - IDCW - Regular Payout</t>
  </si>
  <si>
    <t>DS1161</t>
  </si>
  <si>
    <t>DSP FMP Series 219 - 40M - Direct - IDCW - Quarterly Payout</t>
  </si>
  <si>
    <t>DS1165</t>
  </si>
  <si>
    <t>DS1163</t>
  </si>
  <si>
    <t>DSP FMP Series 219 - 40M - Direct - IDCW - Regular Payout</t>
  </si>
  <si>
    <t>DS1164</t>
  </si>
  <si>
    <t>DSP Arbitrage Fund - Reg - Monthly IDCW Reinvest</t>
  </si>
  <si>
    <t>DSP Arbitrage Fund - Reg - Monthly IDCW</t>
  </si>
  <si>
    <t>DS1156</t>
  </si>
  <si>
    <t>DS1154</t>
  </si>
  <si>
    <t>DSP Ultra Short Fund - Institutional Plan - Monthly IDCW</t>
  </si>
  <si>
    <t>DS491</t>
  </si>
  <si>
    <t>DSP Ultra Short Fund - Inst. Growth</t>
  </si>
  <si>
    <t>DS071</t>
  </si>
  <si>
    <t>DSP Ultra Short Fund - Inst. Daily IDCW</t>
  </si>
  <si>
    <t>DS073</t>
  </si>
  <si>
    <t>DSP Strategic Bond Fund - Reg. Growth-Discontinue</t>
  </si>
  <si>
    <t>DS108</t>
  </si>
  <si>
    <t>DSP Strategic Bond Fund - Regular Plan - IDCW Reinvest-Discontinue</t>
  </si>
  <si>
    <t>DSP Strategic Bond Fund - Reg. Daily IDCW-Discontinue</t>
  </si>
  <si>
    <t>DS285</t>
  </si>
  <si>
    <t>DSP Strategic Bond Fund - Reg. IDCW-Discontinue</t>
  </si>
  <si>
    <t>DS109</t>
  </si>
  <si>
    <t>DSP Strategic Bond Fund - Reg. Weekly IDCW</t>
  </si>
  <si>
    <t>DS128</t>
  </si>
  <si>
    <t>DSP Strategic Bond Fund - Regular Plan - Monthly IDCW Reinvest</t>
  </si>
  <si>
    <t>DSP Ultra Short Fund - Direct Plan - Weekly IDCW</t>
  </si>
  <si>
    <t>DS609</t>
  </si>
  <si>
    <t>DSP Ultra Short Fund - Direct Plan - Monthly IDCW Reinvestment</t>
  </si>
  <si>
    <t>DSP Ultra Short Fund - Direct Plan - Monthly IDCW</t>
  </si>
  <si>
    <t>DS611</t>
  </si>
  <si>
    <t>DS608</t>
  </si>
  <si>
    <t>DSP Ultra Short Fund - Direct Plan - IDCW Reinvestment</t>
  </si>
  <si>
    <t>DS612</t>
  </si>
  <si>
    <t>DSP Ultra Short Fund - Direct Plan - Daily IDCW</t>
  </si>
  <si>
    <t>DS610</t>
  </si>
  <si>
    <t>DSP Strategic Bond Fund - Reg. Weekly IDCW-Discontinue</t>
  </si>
  <si>
    <t>DS127</t>
  </si>
  <si>
    <t>DSP Strategic Bond Fund - Regular Plan - Monthly IDCW Reinvest-Discontinue</t>
  </si>
  <si>
    <t>DSP Strategic Bond Fund - Reg. Monthly IDCW-Discontinue</t>
  </si>
  <si>
    <t>DS110</t>
  </si>
  <si>
    <t>DSP Strategic Bond Fund - Reg. Monthly IDCW</t>
  </si>
  <si>
    <t>DS113</t>
  </si>
  <si>
    <t>DS111</t>
  </si>
  <si>
    <t>DSP Strategic Bond Fund - Regular Plan - IDCW Reinvest</t>
  </si>
  <si>
    <t>DSP Strategic Bond Fund - Reg. IDCW</t>
  </si>
  <si>
    <t>DS112</t>
  </si>
  <si>
    <t>DSP Strategic Bond Fund - Reg. Daily IDCW</t>
  </si>
  <si>
    <t>DS286</t>
  </si>
  <si>
    <t>DSP Strategic Bond Fund - Direct Plan - Weekly IDCW</t>
  </si>
  <si>
    <t>DS606</t>
  </si>
  <si>
    <t>DSP Strategic Bond Fund - Direct Plan - Monthly IDCW Reinvest</t>
  </si>
  <si>
    <t>DSP Strategic Bond Fund - Direct Plan - Monthly IDCW</t>
  </si>
  <si>
    <t>DS604</t>
  </si>
  <si>
    <t>DS603</t>
  </si>
  <si>
    <t>DSP Strategic Bond Fund - Direct Plan - IDCW Reinvest</t>
  </si>
  <si>
    <t>DS605</t>
  </si>
  <si>
    <t>DSP Arbitrage Fund - Reg - IDCW Reinvest</t>
  </si>
  <si>
    <t>DSP Arbitrage Fund - Reg - IDCW</t>
  </si>
  <si>
    <t>DS1155</t>
  </si>
  <si>
    <t>DSP Arbitrage Fund - Dir - Monthly IDCW Reinvest</t>
  </si>
  <si>
    <t>DSP Arbitrage Fund - Dir - Monthly IDCW</t>
  </si>
  <si>
    <t>DS1159</t>
  </si>
  <si>
    <t>DS1157</t>
  </si>
  <si>
    <t>DSP Arbitrage Fund - Dir - IDCW Reinvest</t>
  </si>
  <si>
    <t>DSP Arbitrage Fund - Dir - IDCW</t>
  </si>
  <si>
    <t>DS1158</t>
  </si>
  <si>
    <t>DSP FMP Series 218 - 40M - Regular - IDCW - Quarterly Payout</t>
  </si>
  <si>
    <t>DS1150</t>
  </si>
  <si>
    <t>DS1148</t>
  </si>
  <si>
    <t>DSP FMP Series 218 - 40M - Regular - IDCW - Regular Payout</t>
  </si>
  <si>
    <t>DS1149</t>
  </si>
  <si>
    <t>DSP FMP Series 218 - 40M - Direct - IDCW - Quarterly Payout</t>
  </si>
  <si>
    <t>DS1153</t>
  </si>
  <si>
    <t>DS1151</t>
  </si>
  <si>
    <t>DSP FMP Series 218 - 40M - Direct - IDCW - Regular Payout</t>
  </si>
  <si>
    <t>DS1152</t>
  </si>
  <si>
    <t>DSP FMP Series 217 - 40M - Regular - IDCW - Quarterly Payout</t>
  </si>
  <si>
    <t>DS1144</t>
  </si>
  <si>
    <t>DS1142</t>
  </si>
  <si>
    <t>DSP FMP Series 217 - 40M - Regular - IDCW - Regular Payout</t>
  </si>
  <si>
    <t>DS1143</t>
  </si>
  <si>
    <t>DSP FMP Series 217 - 40M - Direct - IDCW - Quarterly Payout</t>
  </si>
  <si>
    <t>DS1147</t>
  </si>
  <si>
    <t>DS1145</t>
  </si>
  <si>
    <t>DSP FMP Series 217 - 40M - Direct - IDCW - Regular Payout</t>
  </si>
  <si>
    <t>DS1146</t>
  </si>
  <si>
    <t>DS1134</t>
  </si>
  <si>
    <t>DSP Equal Nifty 50 Fund - Reg - IDCW Reinvest</t>
  </si>
  <si>
    <t>DSP Equal Nifty 50 Fund - Reg - IDCW</t>
  </si>
  <si>
    <t>DS1135</t>
  </si>
  <si>
    <t>DS1136</t>
  </si>
  <si>
    <t>DSP Equal Nifty 50 Fund - Dir - IDCW Reinvest</t>
  </si>
  <si>
    <t>DSP Equal Nifty 50 Fund - Dir - IDCW</t>
  </si>
  <si>
    <t>DS1137</t>
  </si>
  <si>
    <t>DSP Strategic Bond Fund - Direct Plan - Daily IDCW</t>
  </si>
  <si>
    <t>DS607</t>
  </si>
  <si>
    <t>DSP Short Term Fund - Regular Plan -Weekly IDCW</t>
  </si>
  <si>
    <t>DS022</t>
  </si>
  <si>
    <t>DSP Short Term Fund - Regular Plan -IDCW Reinvest</t>
  </si>
  <si>
    <t>DSP Short Term Fund - Regular Plan -IDCW</t>
  </si>
  <si>
    <t>DS016</t>
  </si>
  <si>
    <t>DSP Short Term Fund - Regular Plan -Monthly IDCW Reinvest</t>
  </si>
  <si>
    <t>DSP Short Term Fund - Regular Plan -Monthly IDCW</t>
  </si>
  <si>
    <t>DS033</t>
  </si>
  <si>
    <t>DS017</t>
  </si>
  <si>
    <t>DSP Short Term Fund - Direct Plan - Weekly IDCW</t>
  </si>
  <si>
    <t>DS601</t>
  </si>
  <si>
    <t>DSP Short Term Fund - Direct Plan - IDCW Reinvest</t>
  </si>
  <si>
    <t>DS600</t>
  </si>
  <si>
    <t>DSP Short Term Fund - Direct Plan - Monthly IDCW Reinvest</t>
  </si>
  <si>
    <t>DSP Short Term Fund - Direct Plan - Monthly IDCW</t>
  </si>
  <si>
    <t>DS602</t>
  </si>
  <si>
    <t>DS599</t>
  </si>
  <si>
    <t>DSP Bond Fund - Monthly IDCW Reinvest</t>
  </si>
  <si>
    <t>DSP Bond Fund - Regular Plan -Monthly IDCW</t>
  </si>
  <si>
    <t>DS032</t>
  </si>
  <si>
    <t>DSP Bond Fund - Regular Plan -Growth 54EB</t>
  </si>
  <si>
    <t>DSP Bond Fund - Regular Plan -Growth 54EA</t>
  </si>
  <si>
    <t>DS004</t>
  </si>
  <si>
    <t>DSP Bond Fund - Regular Plan -IDCW 54EB</t>
  </si>
  <si>
    <t>DSP Bond Fund - Regular Plan -IDCW 54EA</t>
  </si>
  <si>
    <t>DSP Bond Fund - IDCW Reinvest</t>
  </si>
  <si>
    <t>DSP Bond Fund - Regular Plan -IDCW</t>
  </si>
  <si>
    <t>DS003</t>
  </si>
  <si>
    <t>DSP Bond Fund - Direct Plan - Monthly IDCW Reinvest</t>
  </si>
  <si>
    <t>DSP Bond Fund - Direct Plan - Monthly IDCW</t>
  </si>
  <si>
    <t>DS597</t>
  </si>
  <si>
    <t xml:space="preserve">DSP Bond Fund - Direct Plan - Growth  </t>
  </si>
  <si>
    <t>DS596</t>
  </si>
  <si>
    <t>DSP Bond Fund - Direct Plan - IDCW Reinvest</t>
  </si>
  <si>
    <t>DS598</t>
  </si>
  <si>
    <t>DS203</t>
  </si>
  <si>
    <t>DSP Natural Resources and New Energy Fund - Regular Plan - IDCW Reinvest</t>
  </si>
  <si>
    <t>DSP - N.R.N.E. Fund (IDCW)</t>
  </si>
  <si>
    <t>DS204</t>
  </si>
  <si>
    <t>DSP - N.R.N.E. Fund (IG)</t>
  </si>
  <si>
    <t>DS205</t>
  </si>
  <si>
    <t>DS622</t>
  </si>
  <si>
    <t>DSP Natural Resources and New Energy Fund - Direct Plan - IDCW Reinvest</t>
  </si>
  <si>
    <t xml:space="preserve">DSP Natural Resources and New Energy Fund - Direct Plan - IDCW   </t>
  </si>
  <si>
    <t>DS623</t>
  </si>
  <si>
    <t>DS548</t>
  </si>
  <si>
    <t>DSP US Flexible Equity Fund - Regular Plan -IDCW Reinvest</t>
  </si>
  <si>
    <t>DSP US Flexible Equity Fund - Regular Plan -IDCW</t>
  </si>
  <si>
    <t>DS549</t>
  </si>
  <si>
    <t>DS634</t>
  </si>
  <si>
    <t>DSP US Flexible Equity Fund - Direct Plan - IDCW Reinvest</t>
  </si>
  <si>
    <t>DS635</t>
  </si>
  <si>
    <t>DSP REGULAR SAVINGS FUND - Regular Plan -Quarterly Income Payment - IDCW Reinvest</t>
  </si>
  <si>
    <t>DSP REGULAR SAVINGS FUND - Regular Plan -Q.IDCW</t>
  </si>
  <si>
    <t>DS041</t>
  </si>
  <si>
    <t>DSP REGULAR SAVINGS FUND - Regular Plan -Monthly Income Payment - IDCW Reinvest</t>
  </si>
  <si>
    <t>DSP REGULAR SAVINGS FUND - Regular Plan -M.IDCW</t>
  </si>
  <si>
    <t>DS040</t>
  </si>
  <si>
    <t>DS039</t>
  </si>
  <si>
    <t>DSP REGULAR SAVINGS FUND - Direct Plan - Quarterly - IDCW Reinvest</t>
  </si>
  <si>
    <t>DSP REGULAR SAVINGS FUND - Direct Plan - Quarterly IDCW</t>
  </si>
  <si>
    <t>DS595</t>
  </si>
  <si>
    <t>DSP REGULAR SAVINGS FUND - Direct Plan - Monthly - IDCW Reinvest</t>
  </si>
  <si>
    <t>DSP REGULAR SAVINGS FUND - Direct Plan - Monthly IDCW</t>
  </si>
  <si>
    <t>DS594</t>
  </si>
  <si>
    <t>DS593</t>
  </si>
  <si>
    <t>DS1082</t>
  </si>
  <si>
    <t>Unclaimed Plan</t>
  </si>
  <si>
    <t>DS1083</t>
  </si>
  <si>
    <t>DSP Savings Fund - Unclaimed IDCW - Upto 3 years</t>
  </si>
  <si>
    <t>DS1084</t>
  </si>
  <si>
    <t>DSP Savings Fund - Unclaimed IDCW - Beyond 3 years</t>
  </si>
  <si>
    <t>DS1085</t>
  </si>
  <si>
    <t>DSP Savings Fund - Regular Plan -Monthly IDCW Reinvest</t>
  </si>
  <si>
    <t>DSP Savings Fund - Regular Plan -Monthly IDCW</t>
  </si>
  <si>
    <t>DS035</t>
  </si>
  <si>
    <t>DS009</t>
  </si>
  <si>
    <t>DSP Savings Fund - Regular Plan -IDCW Reinvest</t>
  </si>
  <si>
    <t>DSP Savings Fund - Regular Plan -IDCW</t>
  </si>
  <si>
    <t>DS008</t>
  </si>
  <si>
    <t>DSP Savings Fund - Regular Plan - Daily IDCW</t>
  </si>
  <si>
    <t>DS748</t>
  </si>
  <si>
    <t>DSP Savings Fund - Direct Plan - Monthly IDCW Reinvest</t>
  </si>
  <si>
    <t>DSP Savings Fund - Direct Plan - Monthly IDCW</t>
  </si>
  <si>
    <t>DS590</t>
  </si>
  <si>
    <t>DS591</t>
  </si>
  <si>
    <t>DSP Savings Fund - Direct Plan - IDCW Reinvest</t>
  </si>
  <si>
    <t>DS592</t>
  </si>
  <si>
    <t>DSP Savings Fund - Direct Plan - Daily IDCW</t>
  </si>
  <si>
    <t>DS749</t>
  </si>
  <si>
    <t>DSP Government Securities Fund - Regular Plan -Monthly IDCW Reinvest</t>
  </si>
  <si>
    <t>DSP Government Securities Fund- Regular Plan -Monthly IDCW</t>
  </si>
  <si>
    <t>DS034</t>
  </si>
  <si>
    <t>DS007</t>
  </si>
  <si>
    <t>DSP Government Securities Fund - Regular Plan -IDCW Reinvest</t>
  </si>
  <si>
    <t>DSP Government Securities Fund- Regular Plan -IDCW</t>
  </si>
  <si>
    <t>DS006</t>
  </si>
  <si>
    <t>DSP Government Securities Fund - Direct Plan - Monthly IDCW Reinvest</t>
  </si>
  <si>
    <t>DSP Government Securities Fund - Direct Plan - Monthly IDCW</t>
  </si>
  <si>
    <t>DS587</t>
  </si>
  <si>
    <t>DS588</t>
  </si>
  <si>
    <t>DSP Government Securities Fund - Direct Plan - IDCW Reinvest</t>
  </si>
  <si>
    <t>DS589</t>
  </si>
  <si>
    <t>DSP EQUITY &amp; BOND FUND - Regular Plan - Quarterly IDCW Reinvest</t>
  </si>
  <si>
    <t>DSP Equity Savings Fund - Reg - Quarterly IDCW Reinvestment</t>
  </si>
  <si>
    <t>DSP Equity Savings Fund - Reg - Quarterly IDCW Payout</t>
  </si>
  <si>
    <t>DS1073</t>
  </si>
  <si>
    <t>DSP Equity Savings Fund - Reg - Monthly IDCW Reinvestment</t>
  </si>
  <si>
    <t>DSP Equity Savings Fund - Reg - Monthly IDCW Payout</t>
  </si>
  <si>
    <t>DS1072</t>
  </si>
  <si>
    <t>DS1070</t>
  </si>
  <si>
    <t>DSP Equity Savings Fund - Reg - IDCW Reinvestment</t>
  </si>
  <si>
    <t>DSP Equity Savings Fund - Reg - IDCW Payout</t>
  </si>
  <si>
    <t>DS1071</t>
  </si>
  <si>
    <t>DSP Equity Savings Fund - Dir - Quarterly IDCW Reinvestment</t>
  </si>
  <si>
    <t>DSP Equity Savings Fund - Dir - Quarterly IDCW Payout</t>
  </si>
  <si>
    <t>DS1077</t>
  </si>
  <si>
    <t>DSP Equity Savings Fund - Dir - Monthly IDCW Reinvestment</t>
  </si>
  <si>
    <t>DSP Equity Savings Fund - Dir - Monthly IDCW Payout</t>
  </si>
  <si>
    <t>DS1076</t>
  </si>
  <si>
    <t>DS1074</t>
  </si>
  <si>
    <t>DSP Equity Savings Fund - Dir - IDCW Reinvest</t>
  </si>
  <si>
    <t>DSP Equity Savings Fund - Dir - IDCW Payout</t>
  </si>
  <si>
    <t>DS1075</t>
  </si>
  <si>
    <t>INF740K018C0</t>
  </si>
  <si>
    <t>DSP EQUITY &amp; BOND FUND - Regular Plan - Quarterly IDCW Payout</t>
  </si>
  <si>
    <t>BF</t>
  </si>
  <si>
    <t>DS1006</t>
  </si>
  <si>
    <t>DSP EQUITY &amp; BOND FUND - Regular Plan - Growth 54EB</t>
  </si>
  <si>
    <t>DSP EQUITY &amp; BOND FUND - Direct Plan - Quarterly IDCW Reinvest</t>
  </si>
  <si>
    <t>DSP EQUITY &amp; BOND FUND - Regular Plan - Growth 54EA</t>
  </si>
  <si>
    <t>DSP EQUITY &amp; BOND FUND - Regular Plan - Growth</t>
  </si>
  <si>
    <t>DS002</t>
  </si>
  <si>
    <t>DSP EQUITY &amp; BOND FUND - Regular Plan - IDCW Reinvest</t>
  </si>
  <si>
    <t>DSP EQUITY &amp; BOND FUND - Regular Plan - IDCW 54EB</t>
  </si>
  <si>
    <t>DSP EQUITY &amp; BOND FUND - Regular Plan - IDCW 54EA</t>
  </si>
  <si>
    <t>DSP EQUITY &amp; BOND FUND - Regular Plan - IDCW</t>
  </si>
  <si>
    <t>DSP EQUITY &amp; BOND FUND - Regular Plan -IDCW</t>
  </si>
  <si>
    <t>DS001</t>
  </si>
  <si>
    <t>DSP Low Duration Fund - Regular Plan - Weekly IDCW</t>
  </si>
  <si>
    <t>DS1042</t>
  </si>
  <si>
    <t>DSP Low Duration Fund - Regular Plan - Quarterly IDCW Reinvest</t>
  </si>
  <si>
    <t>DSP Low Duration Fund - Regular Plan - Quarterly IDCW</t>
  </si>
  <si>
    <t>DS1044</t>
  </si>
  <si>
    <t>DSP Low Duration Fund - Regular Plan - Monthly IDCW Reinvest</t>
  </si>
  <si>
    <t>DSP Low Duration Fund - Regular Plan - Monthly IDCW</t>
  </si>
  <si>
    <t>DS1043</t>
  </si>
  <si>
    <t>DS1040</t>
  </si>
  <si>
    <t>DSP Low Duration Fund - Regular Plan - Daily IDCW</t>
  </si>
  <si>
    <t>DS1041</t>
  </si>
  <si>
    <t>DSP Small Cap Fund - Regular Plan - IDCW Reinvest</t>
  </si>
  <si>
    <t>INF740K010D5</t>
  </si>
  <si>
    <t>DSP EQUITY &amp; BOND FUND - Direct Plan - Quarterly IDCW Payout</t>
  </si>
  <si>
    <t>DS1007</t>
  </si>
  <si>
    <t>DS585</t>
  </si>
  <si>
    <t>DSP EQUITY &amp; BOND FUND - Direct Plan - IDCW Reinvest</t>
  </si>
  <si>
    <t>DSP EQUITY &amp; BOND FUND - Direct Plan - IDCW</t>
  </si>
  <si>
    <t>DS586</t>
  </si>
  <si>
    <t>DS129</t>
  </si>
  <si>
    <t>DSP Small Cap Fund - IDCW</t>
  </si>
  <si>
    <t>DS306</t>
  </si>
  <si>
    <t>DSP Small Cap Fund - Institutional Plan - Growth</t>
  </si>
  <si>
    <t>DSP Small Cap Fund - (IG)</t>
  </si>
  <si>
    <t>DS130</t>
  </si>
  <si>
    <t>DSP Small Cap Fund - (ID)</t>
  </si>
  <si>
    <t>DS307</t>
  </si>
  <si>
    <t>DS583</t>
  </si>
  <si>
    <t>DSP Small Cap Fund - Direct Plan - IDCW Reinvest</t>
  </si>
  <si>
    <t>DS584</t>
  </si>
  <si>
    <t>DS430</t>
  </si>
  <si>
    <t>DSP World Agriculture Fund - Regular Plan - IDCW Reinvest</t>
  </si>
  <si>
    <t>DS431</t>
  </si>
  <si>
    <t>DS632</t>
  </si>
  <si>
    <t>DSP World Agriculture Fund - Direct Plan IDCW Reinvest</t>
  </si>
  <si>
    <t>DS633</t>
  </si>
  <si>
    <t>DSP Low Duration Fund - Direct Plan - Weekly IDCW</t>
  </si>
  <si>
    <t>DS1047</t>
  </si>
  <si>
    <t>DSP Low Duration Fund - Direct Plan - Quarterly IDCW Reinvest</t>
  </si>
  <si>
    <t>DSP Low Duration Fund - Direct Plan - Quarterly IDCW</t>
  </si>
  <si>
    <t>DS1049</t>
  </si>
  <si>
    <t>DSP Low Duration Fund - Direct Plan - Monthly IDCW Reinvest</t>
  </si>
  <si>
    <t>DSP Low Duration Fund - Direct Plan - Monthly IDCW</t>
  </si>
  <si>
    <t>DS1048</t>
  </si>
  <si>
    <t>DS1045</t>
  </si>
  <si>
    <t>DSP Low Duration Fund - Direct Plan - Daily IDCW</t>
  </si>
  <si>
    <t>DS1046</t>
  </si>
  <si>
    <t>DSP Top 100 Equity Fund - Regular Plan - IDCW Reinvest</t>
  </si>
  <si>
    <t>DS084</t>
  </si>
  <si>
    <t>DSP Tax Saver Fund - Regular Plan -IDCW Reinvest</t>
  </si>
  <si>
    <t>DSP Tax Saver Fund - Regular Plan -IDCW</t>
  </si>
  <si>
    <t>DS085</t>
  </si>
  <si>
    <t>DS581</t>
  </si>
  <si>
    <t>DSP Tax Saver Fund - Direct Plan - IDCW Reinvest</t>
  </si>
  <si>
    <t>DS582</t>
  </si>
  <si>
    <t>DSP Top 100 Fund - Regular Plan - Growth</t>
  </si>
  <si>
    <t>DS019</t>
  </si>
  <si>
    <t>DSP Top 100 Fund - Regular Plan - IDCW</t>
  </si>
  <si>
    <t>DSP Top 100 Fund (IDCW)</t>
  </si>
  <si>
    <t>DS028</t>
  </si>
  <si>
    <t>DSP Top 100 Fund - Institutional Plan - Growth</t>
  </si>
  <si>
    <t>DSP Top 100 Fund (IG)</t>
  </si>
  <si>
    <t>DS118</t>
  </si>
  <si>
    <t>DSP Top 100 Fund - Institutional Plan - IDCW</t>
  </si>
  <si>
    <t>DSP Top 100 Fund (ID)</t>
  </si>
  <si>
    <t>DS119</t>
  </si>
  <si>
    <t>DS579</t>
  </si>
  <si>
    <t>DSP Top 100 Equity Fund - Direct Plan - IDCW Reinvest</t>
  </si>
  <si>
    <t>DS580</t>
  </si>
  <si>
    <t>DSP FMP Series 227 - 39M - Regular - IDCW - Quarterly Payout</t>
  </si>
  <si>
    <t>DS1209</t>
  </si>
  <si>
    <t>DS1207</t>
  </si>
  <si>
    <t>DSP FMP Series 227 - 39M - Regular - IDCW - Regular Payout</t>
  </si>
  <si>
    <t>DS1208</t>
  </si>
  <si>
    <t>INF740KA1GE6</t>
  </si>
  <si>
    <t>DSP FMP Series 227 - 39M - Direct - IDCW - Quarterly Payout</t>
  </si>
  <si>
    <t>DS1212</t>
  </si>
  <si>
    <t>DS1210</t>
  </si>
  <si>
    <t>DSP FMP Series 227 - 39M - Direct - IDCW - Regular Payout</t>
  </si>
  <si>
    <t>DS1211</t>
  </si>
  <si>
    <t>DS1008</t>
  </si>
  <si>
    <t>DSP Global Allocation Fund - Regular - IDCW - Reinvest</t>
  </si>
  <si>
    <t>DSP Global Allocation Fund - Regular - IDCW - Payout</t>
  </si>
  <si>
    <t>DS1009</t>
  </si>
  <si>
    <t>DS1010</t>
  </si>
  <si>
    <t>DSP Global Allocation Fund - Direct - IDCW - Reinvest</t>
  </si>
  <si>
    <t>DSP Global Allocation Fund - Direct - IDCW - Payout</t>
  </si>
  <si>
    <t>DS1011</t>
  </si>
  <si>
    <t>DS301</t>
  </si>
  <si>
    <t>DSP Focus Fund - Regular Plan -IDCW Reinvest</t>
  </si>
  <si>
    <t>DSP Focus Fund - Regular Plan -IDCW</t>
  </si>
  <si>
    <t>DS300</t>
  </si>
  <si>
    <t>DS630</t>
  </si>
  <si>
    <t>DSP Focus Fund - Direct Plan - IDCW Reinvest</t>
  </si>
  <si>
    <t>DS631</t>
  </si>
  <si>
    <t>DS294</t>
  </si>
  <si>
    <t>DSP World Mining Fund - Regular Plan - IDCW Reinvest</t>
  </si>
  <si>
    <t>DS295</t>
  </si>
  <si>
    <t>DSP World Mining Fund - Institutional Plan - Growth</t>
  </si>
  <si>
    <t>DS293</t>
  </si>
  <si>
    <t>DSP World Mining Fund - Institutional Plan - IDCW</t>
  </si>
  <si>
    <t>DS292</t>
  </si>
  <si>
    <t>DS628</t>
  </si>
  <si>
    <t>DSP World Mining Fund - Direct Plan - IDCW Reinvest</t>
  </si>
  <si>
    <t>DS629</t>
  </si>
  <si>
    <t>DS289</t>
  </si>
  <si>
    <t>DSP World Energy Fund - Regular Plan - IDCW Reinvest</t>
  </si>
  <si>
    <t>DS290</t>
  </si>
  <si>
    <t>DSP World Energy Fund - Institutional Plan - Growth</t>
  </si>
  <si>
    <t>DS288</t>
  </si>
  <si>
    <t>DSP World Energy Fund - Institutional Plan - IDCW</t>
  </si>
  <si>
    <t>DS291</t>
  </si>
  <si>
    <t>DS626</t>
  </si>
  <si>
    <t>DSP World Energy Fund - Direct Plan - IDCW Reinvest</t>
  </si>
  <si>
    <t>DS627</t>
  </si>
  <si>
    <t>DS147</t>
  </si>
  <si>
    <t>DSP World Gold Fund - Regular Plan - IDCW Reinvest</t>
  </si>
  <si>
    <t>DSP World Gold Fund - IDCW</t>
  </si>
  <si>
    <t>DS148</t>
  </si>
  <si>
    <t>DSP World Gold Fund - Institutional Plan - Growth</t>
  </si>
  <si>
    <t>DSP World Gold Fund - (IG)</t>
  </si>
  <si>
    <t>DS263</t>
  </si>
  <si>
    <t>DSP World Gold Fund - Institutional Plan - IDCW</t>
  </si>
  <si>
    <t>DSP World Gold Fund - (ID)</t>
  </si>
  <si>
    <t>DS264</t>
  </si>
  <si>
    <t>DS624</t>
  </si>
  <si>
    <t>DSP World Gold Fund - Direct Plan - IDCW Reinvest</t>
  </si>
  <si>
    <t>CashFlow Appliability</t>
  </si>
  <si>
    <t>Exposure to Overseas Investments</t>
  </si>
  <si>
    <t>Exposure to Derivatives</t>
  </si>
  <si>
    <t>Change in Objective</t>
  </si>
  <si>
    <t>Change in Scheme Name</t>
  </si>
  <si>
    <t>Change in BanchMark</t>
  </si>
  <si>
    <t>Financial Year End Date</t>
  </si>
  <si>
    <t>Financial Year Start Date</t>
  </si>
  <si>
    <t>Scheme Maturity Date</t>
  </si>
  <si>
    <t>Scheme Launch Date</t>
  </si>
  <si>
    <t>Scheme Full Name</t>
  </si>
  <si>
    <t>Scheme Short Code</t>
  </si>
  <si>
    <t>Isin</t>
  </si>
  <si>
    <t>Fund Type</t>
  </si>
  <si>
    <t>Fund Category</t>
  </si>
  <si>
    <t>Karvy Scheme Code</t>
  </si>
  <si>
    <t>Karvy Class Code</t>
  </si>
  <si>
    <t>Karvy Amc Code</t>
  </si>
  <si>
    <t>Cams Scheme Code</t>
  </si>
  <si>
    <t>Cams Amc Code</t>
  </si>
  <si>
    <t>Dividend Day</t>
  </si>
  <si>
    <t>Fixed Nav</t>
  </si>
  <si>
    <t>Exit Load</t>
  </si>
  <si>
    <t>Entry Load</t>
  </si>
  <si>
    <t>Round Off</t>
  </si>
  <si>
    <t>Amfi Name</t>
  </si>
  <si>
    <t>Amfi Code</t>
  </si>
  <si>
    <t>Et Plan</t>
  </si>
  <si>
    <t>Et Type</t>
  </si>
  <si>
    <t>Et Name</t>
  </si>
  <si>
    <t>Et Code</t>
  </si>
  <si>
    <t>Plan Name Exp Ratio</t>
  </si>
  <si>
    <t>Plan Code Aspermf</t>
  </si>
  <si>
    <t>Scheme Code Aspermf</t>
  </si>
  <si>
    <t>DSP Flexi Cap Fund</t>
  </si>
  <si>
    <t>YDY5</t>
  </si>
  <si>
    <t>DSP Floater Fund</t>
  </si>
  <si>
    <t>YDY5Regular</t>
  </si>
  <si>
    <t>YDY5Direct</t>
  </si>
  <si>
    <t>NAV Date</t>
  </si>
  <si>
    <t>MFond Code</t>
  </si>
  <si>
    <t>YDY9</t>
  </si>
  <si>
    <t>DSP Global Innovation Fund of Fund</t>
  </si>
  <si>
    <t>YDY6</t>
  </si>
  <si>
    <t>DSP Nifty 50 Equal Weight ETF</t>
  </si>
  <si>
    <t>YDY7</t>
  </si>
  <si>
    <t>DSP Nifty 50 ETF</t>
  </si>
  <si>
    <t>YDY8</t>
  </si>
  <si>
    <t>DSP Nifty Midcap 150 Quality 50 ETF</t>
  </si>
  <si>
    <t>YDZ0</t>
  </si>
  <si>
    <t>YDX3UD3</t>
  </si>
  <si>
    <t>YDX3UnclaimedUD3</t>
  </si>
  <si>
    <t>YDX3UD</t>
  </si>
  <si>
    <t>YDX3UnclaimedUD</t>
  </si>
  <si>
    <t>YDX3UR3</t>
  </si>
  <si>
    <t>YDX3UnclaimedUR3</t>
  </si>
  <si>
    <t>YDX3UR</t>
  </si>
  <si>
    <t>YDX3UnclaimedUR</t>
  </si>
  <si>
    <t>YDY6DGR</t>
  </si>
  <si>
    <t>YDY6DirectG</t>
  </si>
  <si>
    <t>YDY7DGR</t>
  </si>
  <si>
    <t>YDY7DirectG</t>
  </si>
  <si>
    <t>YDY8DGR</t>
  </si>
  <si>
    <t>YDY8DirectG</t>
  </si>
  <si>
    <t>YDY9RG</t>
  </si>
  <si>
    <t>YDY9RegularG</t>
  </si>
  <si>
    <t>YDY9RD</t>
  </si>
  <si>
    <t>YDY9RegularD</t>
  </si>
  <si>
    <t>YDY9DGR</t>
  </si>
  <si>
    <t>YDY9DirectG</t>
  </si>
  <si>
    <t>YDY9DDV</t>
  </si>
  <si>
    <t>YDY9DirectD</t>
  </si>
  <si>
    <t>YDZ0RG</t>
  </si>
  <si>
    <t>YDZ0RegularG</t>
  </si>
  <si>
    <t>YDZ0RD</t>
  </si>
  <si>
    <t>YDZ0RegularD</t>
  </si>
  <si>
    <t>YDZ0DGR</t>
  </si>
  <si>
    <t>YDZ0DirectG</t>
  </si>
  <si>
    <t>YDZ0DDV</t>
  </si>
  <si>
    <t>YDZ0DirectD</t>
  </si>
  <si>
    <t>YDX3Unclaimed</t>
  </si>
  <si>
    <t>Total outstanding exposure to derivatives at the end of  March 31, 2022</t>
  </si>
  <si>
    <t>Total below investment grade and default provided for the Half Year of March 31, 2022 (Rs. lakh)</t>
  </si>
  <si>
    <t>Payout/Reinvestment of Income Distribution cum Capital Withdrawal option (IDCW)</t>
  </si>
  <si>
    <t>Quarterly Payout/Reinvestment of Income Distribution cum Capital Withdrawal option (IDCW)</t>
  </si>
  <si>
    <t>Daily Reinvestment of Income Distribution cum Capital Withdrawal option (IDCW)</t>
  </si>
  <si>
    <t>Weekly Payout/Reinvestment of Income Distribution cum Capital Withdrawal option (IDCW)</t>
  </si>
  <si>
    <t>Monthly Payout/Reinvestment of Income Distribution cum Capital Withdrawal option (IDCW)</t>
  </si>
  <si>
    <t>Growth</t>
  </si>
  <si>
    <t>Row Labels</t>
  </si>
  <si>
    <t>Sum of individualhuf</t>
  </si>
  <si>
    <t>Applicable schemes</t>
  </si>
  <si>
    <t>Equity Schemes only</t>
  </si>
  <si>
    <t>Normal Avg AUM</t>
  </si>
  <si>
    <t>For DSP - Report to be updated with "NA". The details will be filled by Client/CitiFA</t>
  </si>
  <si>
    <r>
      <t xml:space="preserve">% to </t>
    </r>
    <r>
      <rPr>
        <b/>
        <i/>
        <u/>
        <sz val="10"/>
        <color rgb="FFFF0000"/>
        <rFont val="Arial"/>
        <family val="2"/>
      </rPr>
      <t>Rolled back AUM</t>
    </r>
    <r>
      <rPr>
        <sz val="10"/>
        <color indexed="8"/>
        <rFont val="Arial"/>
        <family val="2"/>
      </rPr>
      <t xml:space="preserve"> as on reporting date</t>
    </r>
  </si>
  <si>
    <t>Total exposure will be a product of Units and market value p.u. outstanding as on reporting date including the IRF/IRS</t>
  </si>
  <si>
    <t>Details of thinly traded or defaulted securities to be disclosed. The details will be shared by Citi FA</t>
  </si>
  <si>
    <t>The total exposure in terms of market value of investments held in portfolio as on reporting date - Refer to column Market Value (Fund CCY)</t>
  </si>
  <si>
    <t>Preceeding reporting period</t>
  </si>
  <si>
    <t>The closing NAV disclosed in the preceeding reporting period</t>
  </si>
  <si>
    <t>Current reporting period</t>
  </si>
  <si>
    <t>The closing NAV disclosed on AMFI / Computed NAV in case the reporting date is non-business day</t>
  </si>
  <si>
    <t>Note:</t>
  </si>
  <si>
    <t>Previous period format to be checked online for comparison to ensure / capture the change performed by Citi / Client</t>
  </si>
  <si>
    <t>Exclusion: Treps/Repo/Margin FD/IRS. Net settlement amoount to be taken</t>
  </si>
  <si>
    <t>Rolled back AUM</t>
  </si>
  <si>
    <t>Particulars</t>
  </si>
  <si>
    <t>YDZ1</t>
  </si>
  <si>
    <t>YDZ2</t>
  </si>
  <si>
    <t>DSP Nifty SDL Plus G-Sec Jun 2028 30:70 Index Fund</t>
  </si>
  <si>
    <t>DSP Top 100 Equity Fund - Regular Plan - IDCW</t>
  </si>
  <si>
    <t>DSP Equity Opportunities Fund - Direct Plan - IDCW</t>
  </si>
  <si>
    <t>DSP Equity Opportunities Fund-Regular Plan - IDCW</t>
  </si>
  <si>
    <t>DSP Small Cap Fund - Regular - IDCW</t>
  </si>
  <si>
    <t>DSP Value Fund - Direct Plan - Growth</t>
  </si>
  <si>
    <t>DSP Value Fund - Direct Plan - IDCW</t>
  </si>
  <si>
    <t>DSP Value Fund - Regular Plan - Growth</t>
  </si>
  <si>
    <t>DSP Value Fund - Regular Plan - IDCW</t>
  </si>
  <si>
    <t>DSP Focus Fund - Regular Plan - IDCW</t>
  </si>
  <si>
    <t>DSP Healthcare Fund - Direct Plan - IDCW</t>
  </si>
  <si>
    <t>DSP Healthcare Fund - Regular Plan - IDCW</t>
  </si>
  <si>
    <t>DSP Natural Resources And New Energy Fund - Regular Plan - IDCW</t>
  </si>
  <si>
    <t>DSP Quant Fund - Direct Plan - IDCW</t>
  </si>
  <si>
    <t>DSP Quant Fund - Regular Plan - IDCW</t>
  </si>
  <si>
    <t>DSP Tax Saver Fund - Regular Plan - IDCW</t>
  </si>
  <si>
    <t>DSP Overnight Fund - Direct Plan - IDCW - Daily</t>
  </si>
  <si>
    <t>DSP Overnight Fund - Direct Plan - IDCW - Weekly</t>
  </si>
  <si>
    <t>DSP Overnight Fund - Regular Plan - IDCW - Daily</t>
  </si>
  <si>
    <t>DSP Overnight Fund - Regular Plan - IDCW - Weekly</t>
  </si>
  <si>
    <t>Unclaimed IDCW - Beyond 3 years (Invested in DSP Overnight Fund)</t>
  </si>
  <si>
    <t>Unclaimed IDCW - Upto 3 years (Invested in DSP Overnight Fund)</t>
  </si>
  <si>
    <t>Unclaimed Redemption - Beyond 3 years (Invested in DSP Overnight Fund)</t>
  </si>
  <si>
    <t>Unclaimed Redemption - Upto 3 years (Invested in DSP Overnight Fund)</t>
  </si>
  <si>
    <t>DSP Liquidity Fund - Direct Plan - IDCW - Daily</t>
  </si>
  <si>
    <t>DSP Liquidity Fund - Direct Plan - IDCW - Weekly</t>
  </si>
  <si>
    <t>DSP Liquidity Fund - Regular Plan - IDCW - Weekly</t>
  </si>
  <si>
    <t>DSP Liquidity Fund- Regular Plan - IDCW - Daily</t>
  </si>
  <si>
    <t>DSP Ultra Short Fund - Direct Plan - IDCW - Daily</t>
  </si>
  <si>
    <t>DSP Ultra Short Fund - Direct Plan - IDCW - Monthly</t>
  </si>
  <si>
    <t>DSP Ultra Short Fund - Direct Plan - IDCW - Weekly</t>
  </si>
  <si>
    <t>DSP Ultra Short Fund - Regular Plan - IDCW - Daily Reinvest</t>
  </si>
  <si>
    <t>DSP Ultra Short Fund - Regular Plan - IDCW - Monthly</t>
  </si>
  <si>
    <t>DSP Ultra Short Fund - Regular Plan - IDCW - Payout</t>
  </si>
  <si>
    <t>DSP Ultra Short Fund - Regular Plan - IDCW - Weekly Reinvest</t>
  </si>
  <si>
    <t>DSP Low Duration Fund - Direct Plan - IDCW - Daily</t>
  </si>
  <si>
    <t>DSP Low Duration Fund - Direct Plan - IDCW - Monthly</t>
  </si>
  <si>
    <t>DSP Low Duration Fund - Direct Plan - IDCW - Quarterly</t>
  </si>
  <si>
    <t>DSP Low Duration Fund - Direct Plan - IDCW - Weekly</t>
  </si>
  <si>
    <t>DSP Low Duration Fund - Regular Plan - IDCW - Daily</t>
  </si>
  <si>
    <t>DSP Low Duration Fund - Regular Plan - IDCW - Monthly</t>
  </si>
  <si>
    <t>DSP Low Duration Fund - Regular Plan - IDCW - Quarterly</t>
  </si>
  <si>
    <t>DSP Low Duration Fund - Regular Plan - IDCW - Weekly</t>
  </si>
  <si>
    <t>DSP Savings Fund - Direct Plan -  IDCW - Daily</t>
  </si>
  <si>
    <t>DSP Savings Fund - Direct Plan - IDCW - Monthly</t>
  </si>
  <si>
    <t>DSP Savings Fund - Regular Plan - IDCW</t>
  </si>
  <si>
    <t>DSP Savings Fund - Regular Plan - IDCW - Daily</t>
  </si>
  <si>
    <t>DSP Savings Fund - Regular Plan - IDCW - Monthly</t>
  </si>
  <si>
    <t>DSP Short Term Fund - Direct Plan - IDCW - Monthly</t>
  </si>
  <si>
    <t>DSP Short Term Fund - Direct Plan - IDCW - Weekly</t>
  </si>
  <si>
    <t>DSP Short Term Fund - IDCW - Monthly</t>
  </si>
  <si>
    <t>DSP Short Term Fund - Regular Plan - IDCW</t>
  </si>
  <si>
    <t>DSP Short Term Fund - Regular Plan - Regular Plan - IDCW - Weekly</t>
  </si>
  <si>
    <t>DSP Bond Fund - Direct Plan - IDCW - Monthly</t>
  </si>
  <si>
    <t>DSP Bond Fund - IDCW</t>
  </si>
  <si>
    <t>DSP Bond Fund - IDCW - Monthly</t>
  </si>
  <si>
    <t>DSP Strategic Bond Fund - Direct Plan - IDCW - Daily</t>
  </si>
  <si>
    <t>DSP Strategic Bond Fund - Direct Plan - IDCW - Monthly</t>
  </si>
  <si>
    <t>DSP Strategic Bond Fund - Direct Plan - IDCW - Weekly</t>
  </si>
  <si>
    <t>DSP Strategic Bond Fund - Regular Plan - IDCW</t>
  </si>
  <si>
    <t>DSP Strategic Bond Fund - Regular Plan - IDCW - Daily</t>
  </si>
  <si>
    <t>DSP Strategic Bond Fund - Regular Plan - IDCW - Monthly</t>
  </si>
  <si>
    <t>DSP Strategic Bond Fund - Regular Plan - IDCW - Weekly</t>
  </si>
  <si>
    <t>DSP Corporate Bond Fund - Direct - IDCW</t>
  </si>
  <si>
    <t>DSP Corporate Bond Fund - Direct - IDCW - Monthly</t>
  </si>
  <si>
    <t xml:space="preserve">DSP Corporate Bond Fund - Direct - IDCW - Quarterly </t>
  </si>
  <si>
    <t>DSP Corporate Bond Fund - Regular - IDCW</t>
  </si>
  <si>
    <t>DSP Corporate Bond Fund - Regular - IDCW - Monthly</t>
  </si>
  <si>
    <t xml:space="preserve">DSP Corporate Bond Fund - Regular - IDCW - Quarterly </t>
  </si>
  <si>
    <t>DSP Credit Risk Fund - Direct Plan -  IDCW - Monthly</t>
  </si>
  <si>
    <t>DSP Credit Risk Fund - Direct Plan - IDCW - Daily</t>
  </si>
  <si>
    <t xml:space="preserve">DSP Credit Risk Fund - Direct Plan - IDCW - Quarterly </t>
  </si>
  <si>
    <t>DSP Credit Risk Fund - Direct Plan - IDCW - Weekly</t>
  </si>
  <si>
    <t>DSP Credit Risk Fund - Regular Plan - IDCW</t>
  </si>
  <si>
    <t>DSP Credit Risk Fund - Regular Plan - IDCW - Daily</t>
  </si>
  <si>
    <t>DSP Credit Risk Fund - Regular Plan - IDCW - Monthly</t>
  </si>
  <si>
    <t xml:space="preserve">DSP Credit Risk Fund - Regular Plan - IDCW - Quarterly </t>
  </si>
  <si>
    <t>DSP Credit Risk Fund - Regular Plan - IDCW - Weekly</t>
  </si>
  <si>
    <t>DSP Banking &amp; PSU Debt Fund - Direct Plan - IDCW - Daily Reinvest</t>
  </si>
  <si>
    <t>DSP Banking &amp; PSU Debt Fund - Direct Plan - IDCW - Monthly</t>
  </si>
  <si>
    <t xml:space="preserve">DSP Banking &amp; PSU Debt Fund - Direct Plan - IDCW - Quarterly </t>
  </si>
  <si>
    <t>DSP Banking &amp; PSU Debt Fund - Direct Plan - IDCW - Weekly</t>
  </si>
  <si>
    <t>DSP Banking &amp; PSU Debt Fund - Regular Plan - IDCW - Daily Reinvest</t>
  </si>
  <si>
    <t>DSP Banking &amp; PSU Debt Fund - Regular Plan - IDCW - Monthly</t>
  </si>
  <si>
    <t xml:space="preserve">DSP Banking &amp; PSU Debt Fund - Regular Plan - IDCW - Quarterly </t>
  </si>
  <si>
    <t>DSP Banking &amp; PSU Debt Fund - Regular Plan - IDCW - Weekly</t>
  </si>
  <si>
    <t>DSP Government Securities Fund - Direct Plan - IDCW - Monthly</t>
  </si>
  <si>
    <t>DSP Government Securities Fund - Regular Plan - IDCW</t>
  </si>
  <si>
    <t>DSP Government Securities Fund - Regular Plan - IDCW - Monthly</t>
  </si>
  <si>
    <t>DSP 10Y G-Sec Fund - Direct Plan - IDCW - Monthly</t>
  </si>
  <si>
    <t>DSP 10Y G-Sec Fund - Direct Plan - IDCW - Quarterly</t>
  </si>
  <si>
    <t>DSP 10Y G-Sec Fund - Regular Plan - IDCW</t>
  </si>
  <si>
    <t>DSP 10Y G-Sec Fund - Regular Plan - IDCW - Monthly</t>
  </si>
  <si>
    <t xml:space="preserve">DSP 10Y G-Sec Fund - Regular Plan - IDCW - Quarterly </t>
  </si>
  <si>
    <t>DSP Floater Fund - Direct Plan - Growth</t>
  </si>
  <si>
    <t>DSP Floater Fund - Direct Plan - IDCW</t>
  </si>
  <si>
    <t>DSP Floater Fund - Regular Plan - Growth</t>
  </si>
  <si>
    <t>DSP Floater Fund - Regular Plan - IDCW</t>
  </si>
  <si>
    <t>DSP Regular Savings Fund - Direct Plan - IDCW - Monthly</t>
  </si>
  <si>
    <t xml:space="preserve">DSP Regular Savings Fund - Direct Plan - IDCW - Quarterly </t>
  </si>
  <si>
    <t>DSP Regular Savings Fund - Regular Plan - IDCW - Monthly</t>
  </si>
  <si>
    <t xml:space="preserve">DSP Regular Savings Fund - Regular Plan - IDCW - Quarterly </t>
  </si>
  <si>
    <t>DSP Equity &amp; Bond Fund - Direct Plan - IDCW</t>
  </si>
  <si>
    <t>DSP Equity &amp; Bond Fund- Regular Plan - IDCW</t>
  </si>
  <si>
    <t>DSP Dynamic Asset Allocation Fund - Direct Plan - IDCW - Monthly</t>
  </si>
  <si>
    <t>DSP Dynamic Asset Allocation Fund - Regular Plan - IDCW - Monthly</t>
  </si>
  <si>
    <t>DSP Arbitrage Fund - Direct - IDCW</t>
  </si>
  <si>
    <t>DSP Arbitrage Fund - Direct - IDCW - Monthly</t>
  </si>
  <si>
    <t>DSP Arbitrage Fund - Regular - IDCW</t>
  </si>
  <si>
    <t>DSP Arbitrage Fund - Regular - IDCW - Monthly</t>
  </si>
  <si>
    <t>DSP Equity Savings Fund - Direct Plan - IDCW</t>
  </si>
  <si>
    <t>DSP Equity Savings Fund - Direct Plan - IDCW - Monthly</t>
  </si>
  <si>
    <t>DSP Equity Savings Fund - Direct Plan - IDCW - Quarterly</t>
  </si>
  <si>
    <t>DSP Equity Savings Fund - Regular Plan - IDCW</t>
  </si>
  <si>
    <t>DSP Equity Savings Fund - Regular Plan - IDCW - Monthly</t>
  </si>
  <si>
    <t>DSP Equity Savings Fund - Regular Plan - IDCW - Quarterly</t>
  </si>
  <si>
    <t>DSP Nifty 50 Equal Weight Index Fund - Direct Plan - Growth</t>
  </si>
  <si>
    <t>DSP Nifty 50 Equal Weight Index Fund - Direct Plan - IDCW</t>
  </si>
  <si>
    <t>DSP Nifty 50 Equal Weight Index Fund - Regular Plan - Growth</t>
  </si>
  <si>
    <t>DSP Nifty 50 Equal Weight Index Fund - Regular Plan - IDCW</t>
  </si>
  <si>
    <t>DSP Nifty 50 Index Fund - Direct Plan - IDCW</t>
  </si>
  <si>
    <t>DSP Nifty 50 Index Fund - Regular Plan - IDCW</t>
  </si>
  <si>
    <t>DSP Nifty Midcap 150 Quality 50 Index Fund - Direct - Growth</t>
  </si>
  <si>
    <t>DSP Nifty Midcap 150 Quality 50 Index Fund - Direct - IDCW</t>
  </si>
  <si>
    <t>DSP Nifty Midcap 150 Quality 50 Index Fund - Regular - Growth</t>
  </si>
  <si>
    <t>DSP Nifty Midcap 150 Quality 50 Index Fund - Regular - IDCW</t>
  </si>
  <si>
    <t>DSP Nifty Next 50 Index Fund - Direct Plan - IDCW</t>
  </si>
  <si>
    <t>DSP Nifty Next 50 Index Fund - Regular Plan - IDCW</t>
  </si>
  <si>
    <t>DSP Nifty SDL Plus G-Sec Jun 2028 30:70 Index Fund - Direct - Growth</t>
  </si>
  <si>
    <t>DSP Nifty SDL Plus G-Sec Jun 2028 30:70 Index Fund - Direct - IDCW</t>
  </si>
  <si>
    <t>DSP Nifty SDL Plus G-Sec Jun 2028 30:70 Index Fund - Regular - Growth</t>
  </si>
  <si>
    <t>DSP Nifty SDL Plus G-Sec Jun 2028 30:70 Index Fund - Regular - IDCW</t>
  </si>
  <si>
    <t>DSP NIFTY 1D Rate Liquid ETF - IDCW - Daily Reinvest</t>
  </si>
  <si>
    <t>DSP Silver ETF</t>
  </si>
  <si>
    <t>DSP Global Allocation Fund - Direct Plan - IDCW</t>
  </si>
  <si>
    <t>DSP Global Allocation Fund - Regular Plan - IDCW</t>
  </si>
  <si>
    <t>DSP Global Innovation Fund of Fund - Direct - Growth</t>
  </si>
  <si>
    <t>DSP Global Innovation Fund of Fund - Direct - IDCW</t>
  </si>
  <si>
    <t>DSP Global Innovation Fund of Fund - Regular - Growth</t>
  </si>
  <si>
    <t>DSP Global Innovation Fund of Fund - Regular - IDCW</t>
  </si>
  <si>
    <t>DSP US Flexible Equity Fund - Regular Plan - IDCW</t>
  </si>
  <si>
    <t>DSP FMP Series - 264 - 60M - 17D - Direct - Growth</t>
  </si>
  <si>
    <t>DSP FMP Series - 264 - 60M - 17D - Direct - IDCW</t>
  </si>
  <si>
    <t>DSP FMP Series - 264 - 60M - 17D - Regular - IDCW</t>
  </si>
  <si>
    <t>DSP FMP Series - 264 - 60M - 17D - Regular Plan - Growth</t>
  </si>
  <si>
    <t>YDZ1RG</t>
  </si>
  <si>
    <t>YDZ1RegularG</t>
  </si>
  <si>
    <t>YDZ1RD</t>
  </si>
  <si>
    <t>YDZ1RegularD</t>
  </si>
  <si>
    <t>YDZ1DGR</t>
  </si>
  <si>
    <t>YDZ1DirectG</t>
  </si>
  <si>
    <t>YDZ1DDV</t>
  </si>
  <si>
    <t>YDZ1DirectD</t>
  </si>
  <si>
    <t>YDZ2DGR</t>
  </si>
  <si>
    <t>YDZ2DirectG</t>
  </si>
  <si>
    <t>INDEX OPTION</t>
  </si>
  <si>
    <t>Interest Rate Swaps</t>
  </si>
  <si>
    <t>EQUITY  FUTURE</t>
  </si>
  <si>
    <t>INVESTMENT FUNDS/MUTUAL FUNDS</t>
  </si>
  <si>
    <t>DSP Natural Resources &amp; New Energy Fund</t>
  </si>
  <si>
    <t>LU0534476519</t>
  </si>
  <si>
    <t>BGF SUSTAINABLE ENERGY FUND I2_USD</t>
  </si>
  <si>
    <t>LU0368250907</t>
  </si>
  <si>
    <t>BGF WORLD ENERGY FUND I2_USD</t>
  </si>
  <si>
    <t>LU0368252358</t>
  </si>
  <si>
    <t>BGF WORLD GOLD FUND I2_USD</t>
  </si>
  <si>
    <t>LU0368260294</t>
  </si>
  <si>
    <t>BGF WORLD MINING FUND I2_USD</t>
  </si>
  <si>
    <t>LU0368250220</t>
  </si>
  <si>
    <t>BGF US FLEXIBLE EQUITY FUND I2_USD</t>
  </si>
  <si>
    <t>IE00BYZ0B213</t>
  </si>
  <si>
    <t>Heptagon Capital Ltd-WCM Glbl Eq Fund-I</t>
  </si>
  <si>
    <t>IE00B1WL5L32</t>
  </si>
  <si>
    <t>H L Global Equity A Inst USD</t>
  </si>
  <si>
    <t>LU1793346666</t>
  </si>
  <si>
    <t>BLUEBOX GLOBAL TEC FD-I USDA</t>
  </si>
  <si>
    <t>IE00B53SZB19</t>
  </si>
  <si>
    <t>ISHARES NASDAQ 100 UCITS ETF</t>
  </si>
  <si>
    <t>US46120E6023</t>
  </si>
  <si>
    <t>EQUITY</t>
  </si>
  <si>
    <t>INTUITIVE SURGICAL INC COM USD0.001</t>
  </si>
  <si>
    <t>US3795772082</t>
  </si>
  <si>
    <t>GLOBUS MEDICAL INC - A GLOBUS MEDICAL IN</t>
  </si>
  <si>
    <t>US4523271090</t>
  </si>
  <si>
    <t>ILLUMINA INC COM USD0.01</t>
  </si>
  <si>
    <t>US0028241000</t>
  </si>
  <si>
    <t>ABBOTT LABORATORIES COM NPV</t>
  </si>
  <si>
    <t>US0846707026</t>
  </si>
  <si>
    <t>BERKSHIRE HATHAWAY INC-CL B CLASS'B'COM</t>
  </si>
  <si>
    <t>DSP India T.I.G.E.R Fund</t>
  </si>
  <si>
    <t>DSP Mid Cap Fund</t>
  </si>
  <si>
    <t>DSP TOP 100 EQUITY</t>
  </si>
  <si>
    <t>DSP Nifty 50 Equal Weight Index Fund</t>
  </si>
  <si>
    <t>DSP Nifty Midcap 150 Qlty 50 Index Fund</t>
  </si>
  <si>
    <t>YDX3DDD</t>
  </si>
  <si>
    <t>YD32IDD</t>
  </si>
  <si>
    <t>YDU1DDV</t>
  </si>
  <si>
    <t>YDX3RDD</t>
  </si>
  <si>
    <t>YD32DDD</t>
  </si>
  <si>
    <t>YD16DDD</t>
  </si>
  <si>
    <t>YDR2RDD</t>
  </si>
  <si>
    <t>YDL5RDD</t>
  </si>
  <si>
    <t>YD31DDD</t>
  </si>
  <si>
    <t>YDR2DDD</t>
  </si>
  <si>
    <t>YD29RDD</t>
  </si>
  <si>
    <t>YD29DDD</t>
  </si>
  <si>
    <t>YD31RDD</t>
  </si>
  <si>
    <t>YD16RDD</t>
  </si>
  <si>
    <t>YDL5DDD</t>
  </si>
  <si>
    <t>YD29RWD</t>
  </si>
  <si>
    <t>YDL5RWD</t>
  </si>
  <si>
    <t>YDL5DWD</t>
  </si>
  <si>
    <t>YD31RWD</t>
  </si>
  <si>
    <t>YD27DWD</t>
  </si>
  <si>
    <t>YD29DWD</t>
  </si>
  <si>
    <t>YD32DDV</t>
  </si>
  <si>
    <t>YD31DWD</t>
  </si>
  <si>
    <t>YD27RWD</t>
  </si>
  <si>
    <t>YD32ID</t>
  </si>
  <si>
    <t>YDR2DWD</t>
  </si>
  <si>
    <t>YDR2RWD</t>
  </si>
  <si>
    <t>YDX3RWD</t>
  </si>
  <si>
    <t>YD21RMD</t>
  </si>
  <si>
    <t>YDT5RMD</t>
  </si>
  <si>
    <t>YD14RD</t>
  </si>
  <si>
    <t>YD16RMD</t>
  </si>
  <si>
    <t>YDN4DDV</t>
  </si>
  <si>
    <t>YD31RMD</t>
  </si>
  <si>
    <t>YD31DMD</t>
  </si>
  <si>
    <t>YD21DMD</t>
  </si>
  <si>
    <t>YD29RMD</t>
  </si>
  <si>
    <t>YD14DDV</t>
  </si>
  <si>
    <t>YDN4RD</t>
  </si>
  <si>
    <t>YD29DMD</t>
  </si>
  <si>
    <t>YDR8DMD</t>
  </si>
  <si>
    <t>YDR2RMD</t>
  </si>
  <si>
    <t>YDR8RMD</t>
  </si>
  <si>
    <t>YDR2DMD</t>
  </si>
  <si>
    <t>YD16DMD</t>
  </si>
  <si>
    <t>YD07DDV</t>
  </si>
  <si>
    <t>YD07RD</t>
  </si>
  <si>
    <t>YDT5DMD</t>
  </si>
  <si>
    <t>YD31RQD</t>
  </si>
  <si>
    <t>YD21DQD</t>
  </si>
  <si>
    <t>YDR8RQD</t>
  </si>
  <si>
    <t>YDR8DQD</t>
  </si>
  <si>
    <t>YD21RQD</t>
  </si>
  <si>
    <t>YD31DQD</t>
  </si>
  <si>
    <t>YD29DDV</t>
  </si>
  <si>
    <t>YD29RD</t>
  </si>
  <si>
    <t>YDR2RQD</t>
  </si>
  <si>
    <t>YDR2DQD</t>
  </si>
  <si>
    <t>YD15RMD</t>
  </si>
  <si>
    <t>YDL5RMD</t>
  </si>
  <si>
    <t>YD27RMD</t>
  </si>
  <si>
    <t>YD28DMD</t>
  </si>
  <si>
    <t>YD27DMD</t>
  </si>
  <si>
    <t>YD15DMD</t>
  </si>
  <si>
    <t>YDL5DMD</t>
  </si>
  <si>
    <t>YD28IDD</t>
  </si>
  <si>
    <t>YD28IWD</t>
  </si>
  <si>
    <t>YD26RMD</t>
  </si>
  <si>
    <t>YD28IMD</t>
  </si>
  <si>
    <t>YD26DMD</t>
  </si>
  <si>
    <t>YD16RD</t>
  </si>
  <si>
    <t>YDL5RQD</t>
  </si>
  <si>
    <t>YD15DDV</t>
  </si>
  <si>
    <t>YD16DDV</t>
  </si>
  <si>
    <t>YD15RD</t>
  </si>
  <si>
    <t>YDL5DQD</t>
  </si>
  <si>
    <t>DSP Nifty 50 Equal Weight Index Fund(Erstwhile known as DSP Equal Nifty 50 Fund)</t>
  </si>
  <si>
    <t>DSP Nifty 1D Rate Liquid ETF(Erstwhile known as DSP Liquid ETF)</t>
  </si>
  <si>
    <t xml:space="preserve">  </t>
  </si>
  <si>
    <t>Market Value (Fund CCY)</t>
  </si>
  <si>
    <t>YDZ3</t>
  </si>
  <si>
    <t>YDZ4</t>
  </si>
  <si>
    <t>YDZ5</t>
  </si>
  <si>
    <t>YDZ6</t>
  </si>
  <si>
    <t>YDZ7</t>
  </si>
  <si>
    <t>YDZ8</t>
  </si>
  <si>
    <t>YDZ9</t>
  </si>
  <si>
    <t>DSP Nifty Midcap 150 Quality 50 Index Fund</t>
  </si>
  <si>
    <t>Rolledback AUM</t>
  </si>
  <si>
    <t>Rolledback console report</t>
  </si>
  <si>
    <t>Working</t>
  </si>
  <si>
    <t>DSP CRISIL SDL Plus G-Sec Apr 2033 50:50 Index Fund - Direct - Growth</t>
  </si>
  <si>
    <t>DSP CRISIL SDL Plus G-Sec Apr 2033 50:50 Index Fund - Direct - IDCW</t>
  </si>
  <si>
    <t>DSP CRISIL SDL Plus G-Sec Apr 2033 50:50 Index Fund - Regular - Growth</t>
  </si>
  <si>
    <t>DSP CRISIL SDL Plus G-Sec Apr 2033 50:50 Index Fund - Regular - IDCW</t>
  </si>
  <si>
    <t>DSP Nifty SDL Plus G-Sec Sep 2027 50:50 Index Fund - Direct - Growth</t>
  </si>
  <si>
    <t>DSP Nifty SDL Plus G-Sec Sep 2027 50:50 Index Fund - Direct - IDCW</t>
  </si>
  <si>
    <t>DSP Nifty SDL Plus G-Sec Sep 2027 50:50 Index Fund - Regular - Growth</t>
  </si>
  <si>
    <t>DSP Nifty SDL Plus G-Sec Sep 2027 50:50 Index Fund - Regular - IDCW</t>
  </si>
  <si>
    <t>DSP Nifty Bank ETF</t>
  </si>
  <si>
    <t>DSP World Gold Fund of Fund - Direct Plan - Growth</t>
  </si>
  <si>
    <t>DSP World Gold Fund of Fund - Direct Plan - IDCW</t>
  </si>
  <si>
    <t>DSP World Gold Fund of Fund - Regular Plan - Growth</t>
  </si>
  <si>
    <t>DSP World Gold Fund of Fund - Regular Plan - IDCW</t>
  </si>
  <si>
    <t>DSP FMP Series - 267 - 1246 Days - Direct - Growth</t>
  </si>
  <si>
    <t>DSP FMP Series - 267 - 1246 Days - Direct - IDCW</t>
  </si>
  <si>
    <t>DSP FMP Series - 267 - 1246 Days - Regular - Growth</t>
  </si>
  <si>
    <t>DSP FMP Series - 267 - 1246 Days - Regular - IDCW</t>
  </si>
  <si>
    <t>DSP FMP Series - 268 - 1281 Days - Direct - Growth</t>
  </si>
  <si>
    <t>DSP FMP Series - 268 - 1281 Days - Direct - IDCW</t>
  </si>
  <si>
    <t>DSP FMP Series - 268 - 1281 Days - Regular - Growth</t>
  </si>
  <si>
    <t>DSP FMP Series - 268 - 1281 Days - Regular - IDCW</t>
  </si>
  <si>
    <t>DSP FMP Series - 269 - 160 Days - Direct Growth</t>
  </si>
  <si>
    <t>DSP FMP Series - 269 - 160 Days - Direct IDCW</t>
  </si>
  <si>
    <t>DSP FMP Series - 269 - 160 Days - Regular Growth</t>
  </si>
  <si>
    <t>DSP FMP Series - 269 - 160 Days - Regular IDCW</t>
  </si>
  <si>
    <t>DSP FMP Series - 270 - 1144 Days - Direct - Growth</t>
  </si>
  <si>
    <t>DSP FMP Series - 270 - 1144 Days - Direct - IDCW</t>
  </si>
  <si>
    <t>DSP FMP Series - 270 - 1144 Days - Regular - Growth</t>
  </si>
  <si>
    <t>DSP FMP Series - 270 - 1144 Days - Regular - IDCW</t>
  </si>
  <si>
    <t>YDZ3RG</t>
  </si>
  <si>
    <t>YDZ3RegularG</t>
  </si>
  <si>
    <t>YDZ3RD</t>
  </si>
  <si>
    <t>YDZ3RegularD</t>
  </si>
  <si>
    <t>YDZ3DGR</t>
  </si>
  <si>
    <t>YDZ3DirectG</t>
  </si>
  <si>
    <t>YDZ3DDV</t>
  </si>
  <si>
    <t>YDZ3DirectD</t>
  </si>
  <si>
    <t>YDZ4RG</t>
  </si>
  <si>
    <t>YDZ4RegularG</t>
  </si>
  <si>
    <t>YDZ4RD</t>
  </si>
  <si>
    <t>YDZ4RegularD</t>
  </si>
  <si>
    <t>YDZ4DGR</t>
  </si>
  <si>
    <t>YDZ4DirectG</t>
  </si>
  <si>
    <t>YDZ4DDV</t>
  </si>
  <si>
    <t>YDZ4DirectD</t>
  </si>
  <si>
    <t>YDZ5RG</t>
  </si>
  <si>
    <t>YDZ5RegularG</t>
  </si>
  <si>
    <t>YDZ5RD</t>
  </si>
  <si>
    <t>YDZ5RegularD</t>
  </si>
  <si>
    <t>YDZ5DGR</t>
  </si>
  <si>
    <t>YDZ5DirectG</t>
  </si>
  <si>
    <t>YDZ5DDV</t>
  </si>
  <si>
    <t>YDZ5DirectD</t>
  </si>
  <si>
    <t>YDZ6DGR</t>
  </si>
  <si>
    <t>YDZ6DirectG</t>
  </si>
  <si>
    <t>YDZ7RG</t>
  </si>
  <si>
    <t>YDZ7RegularG</t>
  </si>
  <si>
    <t>YDZ7RD</t>
  </si>
  <si>
    <t>YDZ7RegularD</t>
  </si>
  <si>
    <t>YDZ7DGR</t>
  </si>
  <si>
    <t>YDZ7DirectG</t>
  </si>
  <si>
    <t>YDZ7DDV</t>
  </si>
  <si>
    <t>YDZ7DirectD</t>
  </si>
  <si>
    <t>YDZ8DGR</t>
  </si>
  <si>
    <t>YDZ8DirectG</t>
  </si>
  <si>
    <t>YDZ8DDV</t>
  </si>
  <si>
    <t>YDZ8DirectD</t>
  </si>
  <si>
    <t>YDZ8RG</t>
  </si>
  <si>
    <t>YDZ8RegularG</t>
  </si>
  <si>
    <t>YDZ8RD</t>
  </si>
  <si>
    <t>YDZ8RegularD</t>
  </si>
  <si>
    <t>YDZ9RG</t>
  </si>
  <si>
    <t>YDZ9RegularG</t>
  </si>
  <si>
    <t>YDZ9RD</t>
  </si>
  <si>
    <t>YDZ9RegularD</t>
  </si>
  <si>
    <t>YDZ9DDV</t>
  </si>
  <si>
    <t>YDZ9DirectD</t>
  </si>
  <si>
    <t>YDZ9DGR</t>
  </si>
  <si>
    <t>YDZ9DirectG</t>
  </si>
  <si>
    <t>Pursuant to payment of IDCW, the NAV of the IDCW Option(s) of aforesaid Scheme of the Fund would fall to the extent of payout and statutory levy, if any. For complete distribution history of the Schemes, please visit www.dspim.com</t>
  </si>
  <si>
    <t>Aggregate distributions during the half year (Rs. per Unit)</t>
  </si>
  <si>
    <t>$$</t>
  </si>
  <si>
    <t>YD01DDV</t>
  </si>
  <si>
    <t>YD01RD</t>
  </si>
  <si>
    <t>YD02DDV</t>
  </si>
  <si>
    <t>YD02RD</t>
  </si>
  <si>
    <t>YD03DDV</t>
  </si>
  <si>
    <t>YD03RD</t>
  </si>
  <si>
    <t>YD04DDV</t>
  </si>
  <si>
    <t>YD04RD</t>
  </si>
  <si>
    <t>YD06DDV</t>
  </si>
  <si>
    <t>YD06RD</t>
  </si>
  <si>
    <t>YD12DDV</t>
  </si>
  <si>
    <t>YD12RD</t>
  </si>
  <si>
    <t>YD25DDV</t>
  </si>
  <si>
    <t>YD25RD</t>
  </si>
  <si>
    <t>YD26DDV</t>
  </si>
  <si>
    <t>YD26RD</t>
  </si>
  <si>
    <t>YD27DQD</t>
  </si>
  <si>
    <t>YD27RQD</t>
  </si>
  <si>
    <t>YD28ID</t>
  </si>
  <si>
    <t>YD31DDV</t>
  </si>
  <si>
    <t>YD31RD</t>
  </si>
  <si>
    <t>YD33DDV</t>
  </si>
  <si>
    <t>YD33RD</t>
  </si>
  <si>
    <t>YD59DirectD</t>
  </si>
  <si>
    <t>YD59DDV</t>
  </si>
  <si>
    <t>YD59RegularD</t>
  </si>
  <si>
    <t>YD59RD</t>
  </si>
  <si>
    <t>YD63DirectD</t>
  </si>
  <si>
    <t>YD63DDV</t>
  </si>
  <si>
    <t>YD63RegularD</t>
  </si>
  <si>
    <t>YD63RD</t>
  </si>
  <si>
    <t>YDF9DirectD</t>
  </si>
  <si>
    <t>YDF9DDV</t>
  </si>
  <si>
    <t>YDF9RD</t>
  </si>
  <si>
    <t>YDL5DDV</t>
  </si>
  <si>
    <t>YDL5RD</t>
  </si>
  <si>
    <t>YDQ0DDV</t>
  </si>
  <si>
    <t>YDQ0RD</t>
  </si>
  <si>
    <t>YDQ4DDV</t>
  </si>
  <si>
    <t>YDQ4DMD</t>
  </si>
  <si>
    <t>YDQ4DQD</t>
  </si>
  <si>
    <t>YDQ4RD</t>
  </si>
  <si>
    <t>YDQ4RMD</t>
  </si>
  <si>
    <t>YDQ4RQD</t>
  </si>
  <si>
    <t>YDR8DDV</t>
  </si>
  <si>
    <t>YDR8RegularD</t>
  </si>
  <si>
    <t>YDR8RD</t>
  </si>
  <si>
    <t>YDT1DirectD</t>
  </si>
  <si>
    <t>YDT1DDV</t>
  </si>
  <si>
    <t>YDT1RegularD</t>
  </si>
  <si>
    <t>YDT1RD</t>
  </si>
  <si>
    <t>YDT5DirectD</t>
  </si>
  <si>
    <t>YDT5DDV</t>
  </si>
  <si>
    <t>YDT5RegularD</t>
  </si>
  <si>
    <t>YDT5RD</t>
  </si>
  <si>
    <t>YDW6DDV</t>
  </si>
  <si>
    <t>YDW6DMD</t>
  </si>
  <si>
    <t>YDW6DQD</t>
  </si>
  <si>
    <t>YDW6RD</t>
  </si>
  <si>
    <t>YDW6RMD</t>
  </si>
  <si>
    <t>YDW6RQD</t>
  </si>
  <si>
    <t>YDX0DDV</t>
  </si>
  <si>
    <t>YDX0RD</t>
  </si>
  <si>
    <t>YDX6DirectD</t>
  </si>
  <si>
    <t>YDX6DDV</t>
  </si>
  <si>
    <t>YDX6RegularD</t>
  </si>
  <si>
    <t>YDX6RD</t>
  </si>
  <si>
    <t>YDX7DirectD</t>
  </si>
  <si>
    <t>YDX7DDV</t>
  </si>
  <si>
    <t>YDX7RegularD</t>
  </si>
  <si>
    <t>YDX7RD</t>
  </si>
  <si>
    <t>YDY1DirectD</t>
  </si>
  <si>
    <t>YDY1DDV</t>
  </si>
  <si>
    <t>YDY1RegularD</t>
  </si>
  <si>
    <t>YDY1RD</t>
  </si>
  <si>
    <t>Average Maturity (Scheme)</t>
  </si>
  <si>
    <t>Modified Duration (Scheme)</t>
  </si>
  <si>
    <t>DSP Banking and PSU Debt Fund</t>
  </si>
  <si>
    <t>DSP NIFTY 1D Rate Liquid ETF</t>
  </si>
  <si>
    <t>DSP Nifty SDL Plus G-Sec Jun 2028</t>
  </si>
  <si>
    <t>DSP FMP Series 267 - 1246 Days</t>
  </si>
  <si>
    <t>DSP FMP Series 268 - 1281 Days</t>
  </si>
  <si>
    <t>DSP Crisil SDL Plus G-Sec Apr 2033 Index</t>
  </si>
  <si>
    <t>DSP Nifty SDL Plus GSec Sep27 Index Fund</t>
  </si>
  <si>
    <t>DSP FMP Series 270 - 1144 Days</t>
  </si>
  <si>
    <t>DSP World Gold Fund of Fund</t>
  </si>
  <si>
    <t>US92189F1066</t>
  </si>
  <si>
    <t>Portfolio YTM (Annualised)</t>
  </si>
  <si>
    <t>Portfolio YTM (Annualised)@@</t>
  </si>
  <si>
    <t>YD1B</t>
  </si>
  <si>
    <t>YD1C</t>
  </si>
  <si>
    <t>YD1D</t>
  </si>
  <si>
    <t>YD1E</t>
  </si>
  <si>
    <t>YD1F</t>
  </si>
  <si>
    <t>YD1G</t>
  </si>
  <si>
    <t>DSP FMP - Series 270 - 1144 Days</t>
  </si>
  <si>
    <t>DSP Nifty SDL Plus G-Sec Sep 2027 50:50 Index Fund</t>
  </si>
  <si>
    <t>DSP NIFTY BANK ETF</t>
  </si>
  <si>
    <t>DSP FMP - Series 268 - 1281 Days</t>
  </si>
  <si>
    <t>DSP FMP - Series 267 - 1246 Days</t>
  </si>
  <si>
    <t>AMFI Code</t>
  </si>
  <si>
    <t>System Code</t>
  </si>
  <si>
    <t>NAV Rounding</t>
  </si>
  <si>
    <t>Plan Code</t>
  </si>
  <si>
    <t>Code Classification</t>
  </si>
  <si>
    <t>Plan Short cide</t>
  </si>
  <si>
    <t>Mapping</t>
  </si>
  <si>
    <t>AMFI</t>
  </si>
  <si>
    <t>System</t>
  </si>
  <si>
    <t>Check</t>
  </si>
  <si>
    <t>Remark</t>
  </si>
  <si>
    <t>Decimal Place</t>
  </si>
  <si>
    <t>NAV Rounding off</t>
  </si>
  <si>
    <t>NAV's to be Populated</t>
  </si>
  <si>
    <t>YD06DGR</t>
  </si>
  <si>
    <t>YD06DirectG</t>
  </si>
  <si>
    <t>Computed NAV</t>
  </si>
  <si>
    <t>0.000</t>
  </si>
  <si>
    <t>YD06RG</t>
  </si>
  <si>
    <t>YD06RegularG</t>
  </si>
  <si>
    <t>YD03DGR</t>
  </si>
  <si>
    <t>YD03DirectG</t>
  </si>
  <si>
    <t>YD03RG</t>
  </si>
  <si>
    <t>YD03RegularG</t>
  </si>
  <si>
    <t>YD04DGR</t>
  </si>
  <si>
    <t>YD04DirectG</t>
  </si>
  <si>
    <t>YD04RG</t>
  </si>
  <si>
    <t>YD04RegularG</t>
  </si>
  <si>
    <t>YD12DGR</t>
  </si>
  <si>
    <t>YD12DirectG</t>
  </si>
  <si>
    <t>YD12RG</t>
  </si>
  <si>
    <t>YD12RegularG</t>
  </si>
  <si>
    <t>YD63DGR</t>
  </si>
  <si>
    <t>YD63DirectG</t>
  </si>
  <si>
    <t>YD63RG</t>
  </si>
  <si>
    <t>YD63RegularG</t>
  </si>
  <si>
    <t>YDX0DGR</t>
  </si>
  <si>
    <t>YDX0DirectG</t>
  </si>
  <si>
    <t>YDX0RG</t>
  </si>
  <si>
    <t>YDX0RegularG</t>
  </si>
  <si>
    <t>YD02DGR</t>
  </si>
  <si>
    <t>YD02DirectG</t>
  </si>
  <si>
    <t>YD02RG</t>
  </si>
  <si>
    <t>YD02RegularG</t>
  </si>
  <si>
    <t>YD25DGR</t>
  </si>
  <si>
    <t>YD25DirectG</t>
  </si>
  <si>
    <t>YD25RG</t>
  </si>
  <si>
    <t>YD25RegularG</t>
  </si>
  <si>
    <t>YDY1DGR</t>
  </si>
  <si>
    <t>YDY1DirectG</t>
  </si>
  <si>
    <t>YDY1RG</t>
  </si>
  <si>
    <t>YDY1RegularG</t>
  </si>
  <si>
    <t>YD07DGR</t>
  </si>
  <si>
    <t>YD07DirectG</t>
  </si>
  <si>
    <t>YD07RG</t>
  </si>
  <si>
    <t>YD07RegularG</t>
  </si>
  <si>
    <t>YDX3DGR</t>
  </si>
  <si>
    <t>YDX3DirectG</t>
  </si>
  <si>
    <t>0.0000</t>
  </si>
  <si>
    <t>YDX3RG</t>
  </si>
  <si>
    <t>YDX3RegularG</t>
  </si>
  <si>
    <t>10.0000</t>
  </si>
  <si>
    <t>YD32DGR</t>
  </si>
  <si>
    <t>YD32DirectG</t>
  </si>
  <si>
    <t>YD32IG</t>
  </si>
  <si>
    <t>YD32RegularG</t>
  </si>
  <si>
    <t>YD29DGR</t>
  </si>
  <si>
    <t>YD29DirectG</t>
  </si>
  <si>
    <t>YD29RG</t>
  </si>
  <si>
    <t>YD29RegularG</t>
  </si>
  <si>
    <t>YDR2DGR</t>
  </si>
  <si>
    <t>YDR2DirectG</t>
  </si>
  <si>
    <t>YDR2RG</t>
  </si>
  <si>
    <t>YDR2RegularG</t>
  </si>
  <si>
    <t>YD16DGR</t>
  </si>
  <si>
    <t>YD16DirectG</t>
  </si>
  <si>
    <t>YD16RG</t>
  </si>
  <si>
    <t>YD16RegularG</t>
  </si>
  <si>
    <t>YD27DGR</t>
  </si>
  <si>
    <t>YD27DirectG</t>
  </si>
  <si>
    <t>YD27RG</t>
  </si>
  <si>
    <t>YD27RegularG</t>
  </si>
  <si>
    <t>YD26DGR</t>
  </si>
  <si>
    <t>YD26DirectG</t>
  </si>
  <si>
    <t>YD26RG</t>
  </si>
  <si>
    <t>YD26RegularG</t>
  </si>
  <si>
    <t>YD28DGR</t>
  </si>
  <si>
    <t>YD28DirectG</t>
  </si>
  <si>
    <t>YD28DDV</t>
  </si>
  <si>
    <t>YD28DirectD</t>
  </si>
  <si>
    <t>YD28IG</t>
  </si>
  <si>
    <t>YD28RegularG</t>
  </si>
  <si>
    <t>YDW6DGR</t>
  </si>
  <si>
    <t>YDW6DirectG</t>
  </si>
  <si>
    <t>YDW6RG</t>
  </si>
  <si>
    <t>YDW6RegularG</t>
  </si>
  <si>
    <t>YD31DGR</t>
  </si>
  <si>
    <t>YD31DirectG</t>
  </si>
  <si>
    <t>YD31RG</t>
  </si>
  <si>
    <t>YD31RegularG</t>
  </si>
  <si>
    <t>YDL5DGR</t>
  </si>
  <si>
    <t>YDL5DirectG</t>
  </si>
  <si>
    <t>YDL5RG</t>
  </si>
  <si>
    <t>YDL5RegularG</t>
  </si>
  <si>
    <t>YD15DGR</t>
  </si>
  <si>
    <t>YD15DirectG</t>
  </si>
  <si>
    <t>YD15RG</t>
  </si>
  <si>
    <t>YD15RegularG</t>
  </si>
  <si>
    <t>YDQ4DGR</t>
  </si>
  <si>
    <t>YDQ4DirectG</t>
  </si>
  <si>
    <t>YDQ4RG</t>
  </si>
  <si>
    <t>YDQ4RegularG</t>
  </si>
  <si>
    <t>YDY4DGR</t>
  </si>
  <si>
    <t>YDY4DirectG</t>
  </si>
  <si>
    <t>YDY4DDV</t>
  </si>
  <si>
    <t>YDY4DirectD</t>
  </si>
  <si>
    <t>YDY4RG</t>
  </si>
  <si>
    <t>YDY4RegularG</t>
  </si>
  <si>
    <t>YDY4RD</t>
  </si>
  <si>
    <t>YDY4RegularD</t>
  </si>
  <si>
    <t>YD21DGR</t>
  </si>
  <si>
    <t>YD21DirectG</t>
  </si>
  <si>
    <t>YD21RG</t>
  </si>
  <si>
    <t>YD21RegularG</t>
  </si>
  <si>
    <t>YD14DGR</t>
  </si>
  <si>
    <t>YD14DirectG</t>
  </si>
  <si>
    <t>YD14RG</t>
  </si>
  <si>
    <t>YD14RegularG</t>
  </si>
  <si>
    <t>YDN4DGR</t>
  </si>
  <si>
    <t>YDN4DirectG</t>
  </si>
  <si>
    <t>YDN4RG</t>
  </si>
  <si>
    <t>YDN4RegularG</t>
  </si>
  <si>
    <t>YDT5DGR</t>
  </si>
  <si>
    <t>YDT5DirectG</t>
  </si>
  <si>
    <t>YDT5RG</t>
  </si>
  <si>
    <t>YDT5RegularG</t>
  </si>
  <si>
    <t>YDR8DGR</t>
  </si>
  <si>
    <t>YDR8DirectG</t>
  </si>
  <si>
    <t>YDR8RG</t>
  </si>
  <si>
    <t>YDR8RegularG</t>
  </si>
  <si>
    <t>YDT1DGR</t>
  </si>
  <si>
    <t>YDT1DirectG</t>
  </si>
  <si>
    <t>YDT1RG</t>
  </si>
  <si>
    <t>YDT1RegularG</t>
  </si>
  <si>
    <t>YDX6DGR</t>
  </si>
  <si>
    <t>YDX6DirectG</t>
  </si>
  <si>
    <t>YDX6RG</t>
  </si>
  <si>
    <t>YDX6RegularG</t>
  </si>
  <si>
    <t>YDX7DGR</t>
  </si>
  <si>
    <t>YDX7DirectG</t>
  </si>
  <si>
    <t>YDX7RG</t>
  </si>
  <si>
    <t>YDX7RegularG</t>
  </si>
  <si>
    <t>YD1BDGR</t>
  </si>
  <si>
    <t>YD1BDirectG</t>
  </si>
  <si>
    <t>YD1CDGR</t>
  </si>
  <si>
    <t>YD1CDirectG</t>
  </si>
  <si>
    <t>YD1DDGR</t>
  </si>
  <si>
    <t>YD1DDirectG</t>
  </si>
  <si>
    <t>YD1EDGR</t>
  </si>
  <si>
    <t>YD1EDirectG</t>
  </si>
  <si>
    <t>YD1FDGR</t>
  </si>
  <si>
    <t>YD1FDirectG</t>
  </si>
  <si>
    <t>YDQ0DGR</t>
  </si>
  <si>
    <t>YDQ0DirectG</t>
  </si>
  <si>
    <t>YDQ0RG</t>
  </si>
  <si>
    <t>YDQ0RegularG</t>
  </si>
  <si>
    <t>YDF9DGR</t>
  </si>
  <si>
    <t>YDF9DirectG</t>
  </si>
  <si>
    <t>YDF9RG</t>
  </si>
  <si>
    <t>YDF9RegularG</t>
  </si>
  <si>
    <t>YD59DGR</t>
  </si>
  <si>
    <t>YD59DirectG</t>
  </si>
  <si>
    <t>YD59RG</t>
  </si>
  <si>
    <t>YD59RegularG</t>
  </si>
  <si>
    <t>YD33DGR</t>
  </si>
  <si>
    <t>YD33DirectG</t>
  </si>
  <si>
    <t>YD33RG</t>
  </si>
  <si>
    <t>YD33RegularG</t>
  </si>
  <si>
    <t>YD60DGR</t>
  </si>
  <si>
    <t>YD60DirectG</t>
  </si>
  <si>
    <t>YD60DDV</t>
  </si>
  <si>
    <t>YD60DirectD</t>
  </si>
  <si>
    <t>YD60RG</t>
  </si>
  <si>
    <t>YD60RegularG</t>
  </si>
  <si>
    <t>YD60RD</t>
  </si>
  <si>
    <t>YD60RegularD</t>
  </si>
  <si>
    <t>YD01DGR</t>
  </si>
  <si>
    <t>YD01DirectG</t>
  </si>
  <si>
    <t>YD01RG</t>
  </si>
  <si>
    <t>YD01RegularG</t>
  </si>
  <si>
    <t>YDY5DGR</t>
  </si>
  <si>
    <t>YDY5DirectG</t>
  </si>
  <si>
    <t>YDY5DDV</t>
  </si>
  <si>
    <t>YDY5DirectD</t>
  </si>
  <si>
    <t>YDY5RD</t>
  </si>
  <si>
    <t>YDY5RegularD</t>
  </si>
  <si>
    <t>YDY5RG</t>
  </si>
  <si>
    <t>YDY5RegularG</t>
  </si>
  <si>
    <t>YDY3RG</t>
  </si>
  <si>
    <t>YDY3RegularG</t>
  </si>
  <si>
    <t>YDY3RD</t>
  </si>
  <si>
    <t>YDY3RegularD</t>
  </si>
  <si>
    <t>YDY3DGR</t>
  </si>
  <si>
    <t>YDY3DirectG</t>
  </si>
  <si>
    <t>YDY3DDV</t>
  </si>
  <si>
    <t>YDY3DirectD</t>
  </si>
  <si>
    <t>YD1GRG</t>
  </si>
  <si>
    <t>YD1GRegularG</t>
  </si>
  <si>
    <t>YD1GRD</t>
  </si>
  <si>
    <t>YD1GRegularD</t>
  </si>
  <si>
    <t>YD1GDGR</t>
  </si>
  <si>
    <t>YD1GDirectG</t>
  </si>
  <si>
    <t>YD1GDDV</t>
  </si>
  <si>
    <t>YD1GDirectD</t>
  </si>
  <si>
    <t>Fund Category Insurance</t>
  </si>
  <si>
    <t>Fund Type Insurance</t>
  </si>
  <si>
    <t>CATCODE</t>
  </si>
  <si>
    <t>Average Cost</t>
  </si>
  <si>
    <t>Book Value</t>
  </si>
  <si>
    <t>Amortization Amount</t>
  </si>
  <si>
    <t>Price Date</t>
  </si>
  <si>
    <t>Market Value</t>
  </si>
  <si>
    <t>Appe Dep</t>
  </si>
  <si>
    <t>% to Net Asset</t>
  </si>
  <si>
    <t>Company Name</t>
  </si>
  <si>
    <t>Accrued Interest (Val CCY)</t>
  </si>
  <si>
    <t>Last Coupon Date</t>
  </si>
  <si>
    <t>Next Coupon Date</t>
  </si>
  <si>
    <t>Maturity Date</t>
  </si>
  <si>
    <t>Rating</t>
  </si>
  <si>
    <t>Security Listed Indicator</t>
  </si>
  <si>
    <t>Long/Short Indicator</t>
  </si>
  <si>
    <t>CCY</t>
  </si>
  <si>
    <t>Security Code</t>
  </si>
  <si>
    <t>Price Source</t>
  </si>
  <si>
    <t>Book Value (Fund CCY)</t>
  </si>
  <si>
    <t>AMFI Industry</t>
  </si>
  <si>
    <t>Total Amortized Cost</t>
  </si>
  <si>
    <t>Amortized Cost per Unit</t>
  </si>
  <si>
    <t>Rating Agency</t>
  </si>
  <si>
    <t>Rating Date</t>
  </si>
  <si>
    <t>Put/Call Option Date</t>
  </si>
  <si>
    <t>Maturity in Years</t>
  </si>
  <si>
    <t>Modified Duration</t>
  </si>
  <si>
    <t>YTM</t>
  </si>
  <si>
    <t>Original Matrix</t>
  </si>
  <si>
    <t>Spread</t>
  </si>
  <si>
    <t>Previous Days Price</t>
  </si>
  <si>
    <t>Price Variation</t>
  </si>
  <si>
    <t>Total Shares Outstanding</t>
  </si>
  <si>
    <t>% to Paid Up Capital</t>
  </si>
  <si>
    <t>No. of Days from Price Date</t>
  </si>
  <si>
    <t>Alias2</t>
  </si>
  <si>
    <t>Alias3</t>
  </si>
  <si>
    <t>Redemption Value Bond</t>
  </si>
  <si>
    <t>ABS/MBS Indicator</t>
  </si>
  <si>
    <t>Coupon Rate</t>
  </si>
  <si>
    <t>Bloomberg_Code</t>
  </si>
  <si>
    <t>CUSIP</t>
  </si>
  <si>
    <t>Quotation_Place</t>
  </si>
  <si>
    <t>Exchange_Rate</t>
  </si>
  <si>
    <t>Accrual_Method</t>
  </si>
  <si>
    <t>PNL_FX</t>
  </si>
  <si>
    <t>PNL_MKT</t>
  </si>
  <si>
    <t>Ticker Code</t>
  </si>
  <si>
    <t>PVT_Placed</t>
  </si>
  <si>
    <t>Country</t>
  </si>
  <si>
    <t>PVT/PSU</t>
  </si>
  <si>
    <t>Total NAV</t>
  </si>
  <si>
    <t>Fund CCY</t>
  </si>
  <si>
    <t>Contract_No</t>
  </si>
  <si>
    <t>Additional_Field2</t>
  </si>
  <si>
    <t>Additional_Field3</t>
  </si>
  <si>
    <t>Additional_Field4</t>
  </si>
  <si>
    <t>Additional_Field5</t>
  </si>
  <si>
    <t>Additional_Field6</t>
  </si>
  <si>
    <t>% Net</t>
  </si>
  <si>
    <t>Manager</t>
  </si>
  <si>
    <t>Manager Name</t>
  </si>
  <si>
    <t>Underlying ISIN</t>
  </si>
  <si>
    <t>Beginning Quantity</t>
  </si>
  <si>
    <t>Client Code</t>
  </si>
  <si>
    <t>L</t>
  </si>
  <si>
    <t>USD</t>
  </si>
  <si>
    <t>L15</t>
  </si>
  <si>
    <t>FUND SPECIFIC PRICES</t>
  </si>
  <si>
    <t>DSP Multi Asset Allocation Fund</t>
  </si>
  <si>
    <t>US4642873255</t>
  </si>
  <si>
    <t>ETF</t>
  </si>
  <si>
    <t>ISHARES GLOBAL HEALTHCARE ETF</t>
  </si>
  <si>
    <t>US</t>
  </si>
  <si>
    <t>US81369Y8527</t>
  </si>
  <si>
    <t>COMM SERV SELECT SECTOR SPDR XLC</t>
  </si>
  <si>
    <t>81369Y852</t>
  </si>
  <si>
    <t>US4642872752</t>
  </si>
  <si>
    <t>ISHARES S&amp;P GLBL TELECOMM SE</t>
  </si>
  <si>
    <t>US4642887297</t>
  </si>
  <si>
    <t>ISHARES GLOBAL INDUSTRIALS E EXI</t>
  </si>
  <si>
    <t>IE00B42NKQ00</t>
  </si>
  <si>
    <t>ISHARES S&amp;P 500 ENERGY</t>
  </si>
  <si>
    <t>IE</t>
  </si>
  <si>
    <t>BGNEI2U LX</t>
  </si>
  <si>
    <t>LU</t>
  </si>
  <si>
    <t>BGWEUI2 LX</t>
  </si>
  <si>
    <t>BGWGUI2 LX</t>
  </si>
  <si>
    <t>VANECK GOLD MINERS ETF</t>
  </si>
  <si>
    <t>92189F106</t>
  </si>
  <si>
    <t>BGWMUI2 LX</t>
  </si>
  <si>
    <t>L1</t>
  </si>
  <si>
    <t>46120E602</t>
  </si>
  <si>
    <t>LISTED</t>
  </si>
  <si>
    <t>G4955H268</t>
  </si>
  <si>
    <t>*</t>
  </si>
  <si>
    <t>DSP NIFTY IT ETF</t>
  </si>
  <si>
    <t>DSP NIFTY PVT BANK ETF</t>
  </si>
  <si>
    <t>DSP NIFTY PSU BANK ETF</t>
  </si>
  <si>
    <t>PTO</t>
  </si>
  <si>
    <t>For the half year only</t>
  </si>
  <si>
    <t>Derivative exposure</t>
  </si>
  <si>
    <t>Swaps</t>
  </si>
  <si>
    <t>Market Value including accrued interest to be taken</t>
  </si>
  <si>
    <t>Exposure %</t>
  </si>
  <si>
    <t>To be calculated using the rolled back AUM</t>
  </si>
  <si>
    <t>Period</t>
  </si>
  <si>
    <t>To be checked across the nomenclature</t>
  </si>
  <si>
    <t>Market_Value</t>
  </si>
  <si>
    <t>Fund Code</t>
  </si>
  <si>
    <t>YD1H</t>
  </si>
  <si>
    <t>YD1I</t>
  </si>
  <si>
    <t>YD1J</t>
  </si>
  <si>
    <t>YD1K</t>
  </si>
  <si>
    <t>YD1L</t>
  </si>
  <si>
    <t>YD1M</t>
  </si>
  <si>
    <t>YD1N</t>
  </si>
  <si>
    <t>KYG875721634</t>
  </si>
  <si>
    <t>BMMV2K8</t>
  </si>
  <si>
    <t>TENCENT HOLDINGS LTD</t>
  </si>
  <si>
    <t>HKD</t>
  </si>
  <si>
    <t>700 HK</t>
  </si>
  <si>
    <t>G87572163</t>
  </si>
  <si>
    <t>KY</t>
  </si>
  <si>
    <t>TEH</t>
  </si>
  <si>
    <t>US5949181045</t>
  </si>
  <si>
    <t>MICROSOFT CORP</t>
  </si>
  <si>
    <t>951692USD</t>
  </si>
  <si>
    <t>DSP US Treasury Fund of Fund</t>
  </si>
  <si>
    <t>IE00B3VWN518</t>
  </si>
  <si>
    <t>ISHARES USD TRES BOND 7-10Y</t>
  </si>
  <si>
    <t>IE00BYXPSP02</t>
  </si>
  <si>
    <t>ISHARES USD TRSRY 1-3Y USD A</t>
  </si>
  <si>
    <t>IE000L2SA8K5</t>
  </si>
  <si>
    <t>IVZ NASDAQ 100 EW ACC</t>
  </si>
  <si>
    <t>IE00BFXR7892</t>
  </si>
  <si>
    <t>KRANESHARES CSI CHINA INTRNT</t>
  </si>
  <si>
    <t>YD1HDirectD</t>
  </si>
  <si>
    <t>YD1HDirectG</t>
  </si>
  <si>
    <t>YD1HRegularD</t>
  </si>
  <si>
    <t>YD1HRegularG</t>
  </si>
  <si>
    <t>YD1IDirectD</t>
  </si>
  <si>
    <t>YD1IDirectG</t>
  </si>
  <si>
    <t>YD1IRegularD</t>
  </si>
  <si>
    <t>YD1IRegularG</t>
  </si>
  <si>
    <t>YD1JDirectD</t>
  </si>
  <si>
    <t>YD1JDirectG</t>
  </si>
  <si>
    <t>YD1JRegularD</t>
  </si>
  <si>
    <t>YD1JRegularG</t>
  </si>
  <si>
    <t>YD1KDirectD</t>
  </si>
  <si>
    <t>YD1KDirectG</t>
  </si>
  <si>
    <t>YD1KRegularD</t>
  </si>
  <si>
    <t>YD1KRegularG</t>
  </si>
  <si>
    <t>YD1LDirectG</t>
  </si>
  <si>
    <t>YD1MDirectD</t>
  </si>
  <si>
    <t>YD1MDirectG</t>
  </si>
  <si>
    <t>YD1MRegularD</t>
  </si>
  <si>
    <t>YD1MRegularG</t>
  </si>
  <si>
    <t>YD1NDirectG</t>
  </si>
  <si>
    <t>YD1HDDV</t>
  </si>
  <si>
    <t>YD1HDGR</t>
  </si>
  <si>
    <t>YD1HRD</t>
  </si>
  <si>
    <t>YD1HRG</t>
  </si>
  <si>
    <t>YD1IDDV</t>
  </si>
  <si>
    <t>YD1IDGR</t>
  </si>
  <si>
    <t>YD1IRD</t>
  </si>
  <si>
    <t>YD1IRG</t>
  </si>
  <si>
    <t>YD1JDDV</t>
  </si>
  <si>
    <t>YD1JDGR</t>
  </si>
  <si>
    <t>YD1JRD</t>
  </si>
  <si>
    <t>YD1JRG</t>
  </si>
  <si>
    <t>YD1KDDV</t>
  </si>
  <si>
    <t>YD1KDGR</t>
  </si>
  <si>
    <t>YD1KRD</t>
  </si>
  <si>
    <t>YD1KRG</t>
  </si>
  <si>
    <t>YD1LDGR</t>
  </si>
  <si>
    <t>YD1MDDV</t>
  </si>
  <si>
    <t>YD1MDGR</t>
  </si>
  <si>
    <t>YD1MRD</t>
  </si>
  <si>
    <t>YD1MRG</t>
  </si>
  <si>
    <t>YD1NDGR</t>
  </si>
  <si>
    <t>DSP NIFTY PRIVATE BANK ETF</t>
  </si>
  <si>
    <t>DSP Gold ETF</t>
  </si>
  <si>
    <t>DSP FMP - Series 264 - 60M - 17D</t>
  </si>
  <si>
    <t>DSP Banking &amp; Financial Services Fund</t>
  </si>
  <si>
    <t>DSP Nifty Smallcap250 Qlty 50 Index Fund</t>
  </si>
  <si>
    <t>DSP Multicap Fund</t>
  </si>
  <si>
    <t>DSP Nifty Healthcare ETF</t>
  </si>
  <si>
    <t>DSP FMP Series 264 - 60M - 17D</t>
  </si>
  <si>
    <t>DSP ELSS Tax Saver Fund (Erstwhile known as DSP Tax Saver Fund)</t>
  </si>
  <si>
    <t>DSP Gilt Fund (Erstwhile known as DSP Government Securities Fund)</t>
  </si>
  <si>
    <t>YD1O</t>
  </si>
  <si>
    <t>YD1P</t>
  </si>
  <si>
    <t>YD1Q</t>
  </si>
  <si>
    <t>DSP Nifty Bank Index Fund</t>
  </si>
  <si>
    <t>DSP Gold ETF Fund of Fund</t>
  </si>
  <si>
    <t>DSP ELSS Tax Saver Fund</t>
  </si>
  <si>
    <t>DSP Gilt Fund</t>
  </si>
  <si>
    <t>DSP BSE SENSEX ETF</t>
  </si>
  <si>
    <t>DSP BSE Liquid Rate ETF</t>
  </si>
  <si>
    <t>DSP Nifty Top 10 Equal Weight Index Fund</t>
  </si>
  <si>
    <t>DSP Nifty Top 10 Equal Weight ETF</t>
  </si>
  <si>
    <t>DSP Global Clean Energy Fund of Fund</t>
  </si>
  <si>
    <t>DSP US Flexible Equity Fund of Fund</t>
  </si>
  <si>
    <t>DSP SILVER ETF</t>
  </si>
  <si>
    <t>YD1ODGR</t>
  </si>
  <si>
    <t>YD1ODirectG</t>
  </si>
  <si>
    <t>YD1ORG</t>
  </si>
  <si>
    <t>YD1ORegularG</t>
  </si>
  <si>
    <t>YD1PDGR</t>
  </si>
  <si>
    <t>YD1PDirectG</t>
  </si>
  <si>
    <t>YD1PRG</t>
  </si>
  <si>
    <t>YD1PRegularG</t>
  </si>
  <si>
    <t>YD1QDGR</t>
  </si>
  <si>
    <t>YD1QDirectG</t>
  </si>
  <si>
    <t>KYG017191142</t>
  </si>
  <si>
    <t>ALIBABA GROUP HOLDING LTD</t>
  </si>
  <si>
    <t>9988 HK</t>
  </si>
  <si>
    <t>US6541061031</t>
  </si>
  <si>
    <t>NIKE INC CL B</t>
  </si>
  <si>
    <t>US3847471014</t>
  </si>
  <si>
    <t>GRAIL INC-W/I</t>
  </si>
  <si>
    <t>LU2519374198</t>
  </si>
  <si>
    <t>BLUEBOX FUNDS-DUA</t>
  </si>
  <si>
    <t>DSP Nifty Smallcap250 Quality 50 Index Fund</t>
  </si>
  <si>
    <t>For September, its 6 monthly report</t>
  </si>
  <si>
    <t>- As on March 31, 2025</t>
  </si>
  <si>
    <t>YD1R</t>
  </si>
  <si>
    <t>YD1S</t>
  </si>
  <si>
    <t>YD1T</t>
  </si>
  <si>
    <t>YD1U</t>
  </si>
  <si>
    <t>CNE100003662</t>
  </si>
  <si>
    <t>CONTEMPORARY AMPEREX TECHN-A 300750</t>
  </si>
  <si>
    <t>CNY</t>
  </si>
  <si>
    <t>300750 CH</t>
  </si>
  <si>
    <t>Y1R48E105</t>
  </si>
  <si>
    <t>CN</t>
  </si>
  <si>
    <t>CA11271J1075</t>
  </si>
  <si>
    <t>BROOKFIELD CORP</t>
  </si>
  <si>
    <t>CA</t>
  </si>
  <si>
    <t>DSP World Mining Fund of Fund</t>
  </si>
  <si>
    <t>US3163904754</t>
  </si>
  <si>
    <t>FIDELITY SELECT MED TEC &amp; DEVICES PORT</t>
  </si>
  <si>
    <t>DSP Aggressive Hybrid Fund</t>
  </si>
  <si>
    <t>DSP Business Cycle Fund</t>
  </si>
  <si>
    <t>DSP BSE Sensex Next 30 Index Fund</t>
  </si>
  <si>
    <t>DSP BSE Sensex Next 30 ETF</t>
  </si>
  <si>
    <t>DSP Nifty Private Bank Index Fund</t>
  </si>
  <si>
    <t>DSP Income Plus Arbitrage Fund of Fund</t>
  </si>
  <si>
    <t>YDU1DirectD</t>
  </si>
  <si>
    <t>DSP BSE Sensex ETF (Erstwhile known as DSP S&amp;P BSE SENSEX ETF)</t>
  </si>
  <si>
    <t>DSP BSE Liquid Rate ETF (Erstwhile known as DSP S&amp;P BSE Liquid Rate ETF)</t>
  </si>
  <si>
    <t>YD1V</t>
  </si>
  <si>
    <t>YD1X</t>
  </si>
  <si>
    <t>YD1Y</t>
  </si>
  <si>
    <t>YD1Z</t>
  </si>
  <si>
    <t>DSP Silver ETF Fund of Fund</t>
  </si>
  <si>
    <t>DSP Nifty IT Index Fund</t>
  </si>
  <si>
    <t>DSP Nifty Healthcare Index Fund</t>
  </si>
  <si>
    <t>DSP Nifty500 Flexicap Qlty30 Index Fund</t>
  </si>
  <si>
    <t>DSP Silver ETF Fund of Fund***</t>
  </si>
  <si>
    <t>DSP Nifty IT Index Fund***</t>
  </si>
  <si>
    <t>DSP Nifty Healthcare Index Fund***</t>
  </si>
  <si>
    <t>DSP Nifty500 Flexicap Qlty30 Index Fund***</t>
  </si>
  <si>
    <t>340.776</t>
  </si>
  <si>
    <t>381.953</t>
  </si>
  <si>
    <t>79.9973</t>
  </si>
  <si>
    <t>84.8645</t>
  </si>
  <si>
    <t>96.104</t>
  </si>
  <si>
    <t>106.513</t>
  </si>
  <si>
    <t>48.2698</t>
  </si>
  <si>
    <t>52.5876</t>
  </si>
  <si>
    <t>94.9662</t>
  </si>
  <si>
    <t>101.0403</t>
  </si>
  <si>
    <t>285.306</t>
  </si>
  <si>
    <t>309.192</t>
  </si>
  <si>
    <t>3667.2507</t>
  </si>
  <si>
    <t>3708.2695</t>
  </si>
  <si>
    <t>170.405</t>
  </si>
  <si>
    <t>186.742</t>
  </si>
  <si>
    <t>57.2253</t>
  </si>
  <si>
    <t>64.3029</t>
  </si>
  <si>
    <t>3347.3860</t>
  </si>
  <si>
    <t>3632.8570</t>
  </si>
  <si>
    <t>580.329</t>
  </si>
  <si>
    <t>646.273</t>
  </si>
  <si>
    <t>45.5681</t>
  </si>
  <si>
    <t>49.4348</t>
  </si>
  <si>
    <t>130.583</t>
  </si>
  <si>
    <t>144.775</t>
  </si>
  <si>
    <t>3338.2078</t>
  </si>
  <si>
    <t>3551.3465</t>
  </si>
  <si>
    <t>131.227</t>
  </si>
  <si>
    <t>145.321</t>
  </si>
  <si>
    <t>448.025</t>
  </si>
  <si>
    <t>488.297</t>
  </si>
  <si>
    <t>51.6963</t>
  </si>
  <si>
    <t>53.2456</t>
  </si>
  <si>
    <t>84.862</t>
  </si>
  <si>
    <t>94.089</t>
  </si>
  <si>
    <t>15.5929</t>
  </si>
  <si>
    <t>16.3879</t>
  </si>
  <si>
    <t>26.1638</t>
  </si>
  <si>
    <t>27.9195</t>
  </si>
  <si>
    <t>15.8089</t>
  </si>
  <si>
    <t>16.9804</t>
  </si>
  <si>
    <t>51.462</t>
  </si>
  <si>
    <t>57.281</t>
  </si>
  <si>
    <t>52.6095</t>
  </si>
  <si>
    <t>57.5313</t>
  </si>
  <si>
    <t>23.6112</t>
  </si>
  <si>
    <t>24.4336</t>
  </si>
  <si>
    <t>26.486</t>
  </si>
  <si>
    <t>30.238</t>
  </si>
  <si>
    <t>20.9081</t>
  </si>
  <si>
    <t>22.0880</t>
  </si>
  <si>
    <t>21.3663</t>
  </si>
  <si>
    <t>21.8786</t>
  </si>
  <si>
    <t>19.4455</t>
  </si>
  <si>
    <t>20.0654</t>
  </si>
  <si>
    <t>21.217</t>
  </si>
  <si>
    <t>23.725</t>
  </si>
  <si>
    <t>23.3393</t>
  </si>
  <si>
    <t>24.2006</t>
  </si>
  <si>
    <t>14.715</t>
  </si>
  <si>
    <t>15.381</t>
  </si>
  <si>
    <t>15.6003</t>
  </si>
  <si>
    <t>15.8618</t>
  </si>
  <si>
    <t>37.398</t>
  </si>
  <si>
    <t>41.113</t>
  </si>
  <si>
    <t>1360.8024</t>
  </si>
  <si>
    <t>1367.7270</t>
  </si>
  <si>
    <t>22.5734</t>
  </si>
  <si>
    <t>22.8471</t>
  </si>
  <si>
    <t>24.2857</t>
  </si>
  <si>
    <t>24.7555</t>
  </si>
  <si>
    <t>19.987</t>
  </si>
  <si>
    <t>20.862</t>
  </si>
  <si>
    <t>20.000</t>
  </si>
  <si>
    <t>20.669</t>
  </si>
  <si>
    <t>12.9284</t>
  </si>
  <si>
    <t>13.0729</t>
  </si>
  <si>
    <t>12.1953</t>
  </si>
  <si>
    <t>12.2604</t>
  </si>
  <si>
    <t>300.9955</t>
  </si>
  <si>
    <t>243.4610</t>
  </si>
  <si>
    <t>224.6044</t>
  </si>
  <si>
    <t>13.9746</t>
  </si>
  <si>
    <t>14.3799</t>
  </si>
  <si>
    <t>12.1337</t>
  </si>
  <si>
    <t>12.1899</t>
  </si>
  <si>
    <t>13.1186</t>
  </si>
  <si>
    <t>13.3505</t>
  </si>
  <si>
    <t>98.1744</t>
  </si>
  <si>
    <t>11.8718</t>
  </si>
  <si>
    <t>11.9028</t>
  </si>
  <si>
    <t>11.8522</t>
  </si>
  <si>
    <t>11.8940</t>
  </si>
  <si>
    <t>52.2525</t>
  </si>
  <si>
    <t>12.1003</t>
  </si>
  <si>
    <t>12.1683</t>
  </si>
  <si>
    <t>11.7716</t>
  </si>
  <si>
    <t>11.8176</t>
  </si>
  <si>
    <t>11.6584</t>
  </si>
  <si>
    <t>11.6828</t>
  </si>
  <si>
    <t>87.1048</t>
  </si>
  <si>
    <t>37.9080</t>
  </si>
  <si>
    <t>25.9274</t>
  </si>
  <si>
    <t>62.6515</t>
  </si>
  <si>
    <t>78.4480</t>
  </si>
  <si>
    <t>12.8741</t>
  </si>
  <si>
    <t>13.1505</t>
  </si>
  <si>
    <t>14.1090</t>
  </si>
  <si>
    <t>14.1822</t>
  </si>
  <si>
    <t>12.232</t>
  </si>
  <si>
    <t>12.477</t>
  </si>
  <si>
    <t>10.4535</t>
  </si>
  <si>
    <t>10.5465</t>
  </si>
  <si>
    <t>10.832</t>
  </si>
  <si>
    <t>11.028</t>
  </si>
  <si>
    <t>137.3830</t>
  </si>
  <si>
    <t>10.8847</t>
  </si>
  <si>
    <t>10.8904</t>
  </si>
  <si>
    <t>1065.0564</t>
  </si>
  <si>
    <t>10.4654</t>
  </si>
  <si>
    <t>10.5251</t>
  </si>
  <si>
    <t>9.5966</t>
  </si>
  <si>
    <t>9.6357</t>
  </si>
  <si>
    <t>93.7081</t>
  </si>
  <si>
    <t>9.325</t>
  </si>
  <si>
    <t>9.367</t>
  </si>
  <si>
    <t>10.3176</t>
  </si>
  <si>
    <t>10.3288</t>
  </si>
  <si>
    <t>35.8965</t>
  </si>
  <si>
    <t>10.5608</t>
  </si>
  <si>
    <t>10.5664</t>
  </si>
  <si>
    <t>29.372</t>
  </si>
  <si>
    <t>71.064</t>
  </si>
  <si>
    <t>12.2030</t>
  </si>
  <si>
    <t>12.3600</t>
  </si>
  <si>
    <t>59.463</t>
  </si>
  <si>
    <t>85.488</t>
  </si>
  <si>
    <t>14.0418</t>
  </si>
  <si>
    <t>14.2063</t>
  </si>
  <si>
    <t>12.6081</t>
  </si>
  <si>
    <t>12.7548</t>
  </si>
  <si>
    <t>26.804</t>
  </si>
  <si>
    <t>49.340</t>
  </si>
  <si>
    <t>50.621</t>
  </si>
  <si>
    <t>55.588</t>
  </si>
  <si>
    <t>1131.0267</t>
  </si>
  <si>
    <t>1143.9357</t>
  </si>
  <si>
    <t>36.890</t>
  </si>
  <si>
    <t>104.824</t>
  </si>
  <si>
    <t>12.8869</t>
  </si>
  <si>
    <t>12.9131</t>
  </si>
  <si>
    <t>27.053</t>
  </si>
  <si>
    <t>62.831</t>
  </si>
  <si>
    <t>1337.9264</t>
  </si>
  <si>
    <t>2419.6228</t>
  </si>
  <si>
    <t>23.627</t>
  </si>
  <si>
    <t>88.907</t>
  </si>
  <si>
    <t>24.880</t>
  </si>
  <si>
    <t>28.525</t>
  </si>
  <si>
    <t>12.5962</t>
  </si>
  <si>
    <t>12.6431</t>
  </si>
  <si>
    <t>27.149</t>
  </si>
  <si>
    <t>32.419</t>
  </si>
  <si>
    <t>10.8419</t>
  </si>
  <si>
    <t>12.0270</t>
  </si>
  <si>
    <t>15.8487</t>
  </si>
  <si>
    <t>16.7120</t>
  </si>
  <si>
    <t>14.3016</t>
  </si>
  <si>
    <t>16.1312</t>
  </si>
  <si>
    <t>20.667</t>
  </si>
  <si>
    <t>40.263</t>
  </si>
  <si>
    <t>25.0145</t>
  </si>
  <si>
    <t>48.1415</t>
  </si>
  <si>
    <t>11.0807</t>
  </si>
  <si>
    <t>11.1146</t>
  </si>
  <si>
    <t>16.3039</t>
  </si>
  <si>
    <t>17.9840</t>
  </si>
  <si>
    <t>11.3311</t>
  </si>
  <si>
    <t>11.5567</t>
  </si>
  <si>
    <t>12.318</t>
  </si>
  <si>
    <t>13.635</t>
  </si>
  <si>
    <t>20.1253</t>
  </si>
  <si>
    <t>20.8665</t>
  </si>
  <si>
    <t>11.695</t>
  </si>
  <si>
    <t>12.176</t>
  </si>
  <si>
    <t>12.0160</t>
  </si>
  <si>
    <t>12.0688</t>
  </si>
  <si>
    <t>23.529</t>
  </si>
  <si>
    <t>25.811</t>
  </si>
  <si>
    <t>19.4179</t>
  </si>
  <si>
    <t>19.5494</t>
  </si>
  <si>
    <t>20.9226</t>
  </si>
  <si>
    <t>21.3781</t>
  </si>
  <si>
    <t>16.544</t>
  </si>
  <si>
    <t>17.290</t>
  </si>
  <si>
    <t>15.221</t>
  </si>
  <si>
    <t>17.064</t>
  </si>
  <si>
    <t>12.1949</t>
  </si>
  <si>
    <t>12.2603</t>
  </si>
  <si>
    <t>12.4514</t>
  </si>
  <si>
    <t>12.6827</t>
  </si>
  <si>
    <t>11.8930</t>
  </si>
  <si>
    <t>11.6583</t>
  </si>
  <si>
    <t>11.6832</t>
  </si>
  <si>
    <t>12.2544</t>
  </si>
  <si>
    <t>12.5301</t>
  </si>
  <si>
    <t>11.524</t>
  </si>
  <si>
    <t>9.8861</t>
  </si>
  <si>
    <t>12.6354</t>
  </si>
  <si>
    <t>12.7848</t>
  </si>
  <si>
    <t>11.9564</t>
  </si>
  <si>
    <t>14.3493</t>
  </si>
  <si>
    <t>10.4714</t>
  </si>
  <si>
    <t>10.4861</t>
  </si>
  <si>
    <t>11.1497</t>
  </si>
  <si>
    <t>11.0967</t>
  </si>
  <si>
    <t>10.9376</t>
  </si>
  <si>
    <t>10.9760</t>
  </si>
  <si>
    <t>14.039</t>
  </si>
  <si>
    <t>17.352</t>
  </si>
  <si>
    <t>10.8078</t>
  </si>
  <si>
    <t>11.4656</t>
  </si>
  <si>
    <t>11.0644</t>
  </si>
  <si>
    <t>11.0651</t>
  </si>
  <si>
    <t>1001.4906</t>
  </si>
  <si>
    <t>1001.4990</t>
  </si>
  <si>
    <t>1005.9865</t>
  </si>
  <si>
    <t>1005.9484</t>
  </si>
  <si>
    <t>1069.1414</t>
  </si>
  <si>
    <t>10.1074</t>
  </si>
  <si>
    <t>10.1583</t>
  </si>
  <si>
    <t>10.1648</t>
  </si>
  <si>
    <t>10.1650</t>
  </si>
  <si>
    <t>10.1866</t>
  </si>
  <si>
    <t>10.1322</t>
  </si>
  <si>
    <t>1000.5336</t>
  </si>
  <si>
    <t>1000.5769</t>
  </si>
  <si>
    <t>1000.5833</t>
  </si>
  <si>
    <t>11.0676</t>
  </si>
  <si>
    <t>11.0686</t>
  </si>
  <si>
    <t>1002.4667</t>
  </si>
  <si>
    <t>1002.4773</t>
  </si>
  <si>
    <t>1006.6539</t>
  </si>
  <si>
    <t>1006.7328</t>
  </si>
  <si>
    <t>10.2091</t>
  </si>
  <si>
    <t>10.2098</t>
  </si>
  <si>
    <t>1059.1479</t>
  </si>
  <si>
    <t>10.1886</t>
  </si>
  <si>
    <t>10.1890</t>
  </si>
  <si>
    <t>10.1431</t>
  </si>
  <si>
    <t>10.1434</t>
  </si>
  <si>
    <t>1001.2667</t>
  </si>
  <si>
    <t>11.2740</t>
  </si>
  <si>
    <t>11.3793</t>
  </si>
  <si>
    <t>11.7050</t>
  </si>
  <si>
    <t>11.7839</t>
  </si>
  <si>
    <t>10.9201</t>
  </si>
  <si>
    <t>10.9878</t>
  </si>
  <si>
    <t>11.5209</t>
  </si>
  <si>
    <t>14.3807</t>
  </si>
  <si>
    <t>1080.2314</t>
  </si>
  <si>
    <t>1088.2277</t>
  </si>
  <si>
    <t>11.6589</t>
  </si>
  <si>
    <t>11.7592</t>
  </si>
  <si>
    <t>1080.2433</t>
  </si>
  <si>
    <t>1091.0350</t>
  </si>
  <si>
    <t>11.0054</t>
  </si>
  <si>
    <t>11.0392</t>
  </si>
  <si>
    <t>10.4702</t>
  </si>
  <si>
    <t>10.4835</t>
  </si>
  <si>
    <t>13.929</t>
  </si>
  <si>
    <t>16.299</t>
  </si>
  <si>
    <t>10.8058</t>
  </si>
  <si>
    <t>10.6430</t>
  </si>
  <si>
    <t>10.6782</t>
  </si>
  <si>
    <t>11.8285</t>
  </si>
  <si>
    <t>13.970</t>
  </si>
  <si>
    <t>17.365</t>
  </si>
  <si>
    <t>11.755</t>
  </si>
  <si>
    <t>12.939</t>
  </si>
  <si>
    <t>10.5906</t>
  </si>
  <si>
    <t>10.6147</t>
  </si>
  <si>
    <t>12.1834</t>
  </si>
  <si>
    <t>- As on September 30, 2025</t>
  </si>
  <si>
    <t>Total of securities below investment grade and default provided for the Half Year of September 30, 2025 (Rs. lakh)</t>
  </si>
  <si>
    <t>Total outstanding exposure to derivatives at the end of  September 30, 2025</t>
  </si>
  <si>
    <t>Name change during the half year ended September 30, 2025.</t>
  </si>
  <si>
    <t>Scheme launched during the half year ended September 30, 2025.</t>
  </si>
  <si>
    <t>DSP Aggressive Hybrid Fund (Erstwhile known as DSP Equity &amp; Bond Fund)</t>
  </si>
  <si>
    <t>DSP Global Innovation Overseas Equity Omni FoF(Erstwhile known as DSP Global Innovation Fund of Fund)$$</t>
  </si>
  <si>
    <t>DSP Global Clean Energy Overseas Equity Omni FoF (Erstwhile known as DSP Global Clean Energy Fund of Fund)$$</t>
  </si>
  <si>
    <t>DSP US Specific Debt Passive FoF (Erstwhile known as DSP US Treasury Fund of Fund)$$</t>
  </si>
  <si>
    <t>DSP US Specific Equity Omni FoF (Erstwhile known as DSP US Flexible* Equity Fund of Fund)$$</t>
  </si>
  <si>
    <t>DSP Income Plus Arbitrage Omni FoF (Erstwhile known as DSP Income Plus Arbitrage Fund of Fund)$$</t>
  </si>
  <si>
    <t>DSP World Mining Overseas Equity Omni FoF (erstwhile known as DSP World Mining Fund of Fund)$$</t>
  </si>
  <si>
    <t>DSP World Gold Mining Overseas Equity Omni FoF (Erstwhile known as DSP World Gold Fund of Fund)$$</t>
  </si>
  <si>
    <t>DSP Large &amp; Mid Cap Fund (Erstwhile known as DSP Equity Opportunities Fund)$$</t>
  </si>
  <si>
    <t>DSP Focused Fund (Erstwhile known as DSP Focus Fund)$$</t>
  </si>
  <si>
    <t>DSP Large Cap Fund (Erstwhile known as DSP Top 100 Equity Fund)$$</t>
  </si>
  <si>
    <t>DSP CRISIL-IBX 50:50 
Gilt Plus SDL – April 
2033 Index Fund (Erstwhile known as DSP Crisil SDL Plus G-Sec Apr 2033 50:50 Index Fund)$$</t>
  </si>
  <si>
    <t>FR0000120321</t>
  </si>
  <si>
    <t>L'OREAL</t>
  </si>
  <si>
    <t>EUR</t>
  </si>
  <si>
    <t>F58149133</t>
  </si>
  <si>
    <t>FR</t>
  </si>
  <si>
    <t>JP3435000009</t>
  </si>
  <si>
    <t>SONY GROUP CORP</t>
  </si>
  <si>
    <t>JPY</t>
  </si>
  <si>
    <t>J76379106</t>
  </si>
  <si>
    <t>JP</t>
  </si>
  <si>
    <t>US0231351067</t>
  </si>
  <si>
    <t>AMAZON COM INC COM</t>
  </si>
  <si>
    <t>AMAZON</t>
  </si>
  <si>
    <t>US6701002056</t>
  </si>
  <si>
    <t>NOVO-NORDISK A/S-SPONS ADR ADR-REP 1 CLA</t>
  </si>
  <si>
    <t>DK</t>
  </si>
  <si>
    <t>KR7000660001</t>
  </si>
  <si>
    <t>SK HYNIX INC</t>
  </si>
  <si>
    <t>KRW</t>
  </si>
  <si>
    <t>Y3817W109</t>
  </si>
  <si>
    <t>KR</t>
  </si>
  <si>
    <t>FR0000121972</t>
  </si>
  <si>
    <t>SCHNEIDER ELECTRIC SE</t>
  </si>
  <si>
    <t>F86921107</t>
  </si>
  <si>
    <t>JP3435350008</t>
  </si>
  <si>
    <t>SONY FINANCIAL HOLDINGS INC NPV</t>
  </si>
  <si>
    <t>J76337104</t>
  </si>
  <si>
    <t>DSP US Specific Debt Passive FoF</t>
  </si>
  <si>
    <t>DSP Wrld Gld Mining Ovrseas Eqty OmniFoF</t>
  </si>
  <si>
    <t>DSP Glbl Cln Enrgy Ovrseas Eqty Omni FoF</t>
  </si>
  <si>
    <t>DSP World Mining Overseas Eqty Omni FoF</t>
  </si>
  <si>
    <t>DSP US Specific Equity Omni FoF</t>
  </si>
  <si>
    <t>US37960A2143</t>
  </si>
  <si>
    <t>GLOBAL X GENOMICS &amp; BIOTECHN</t>
  </si>
  <si>
    <t>37960A214</t>
  </si>
  <si>
    <t>DSP Global Innovtn Ovrseas Eqty Omni FoF</t>
  </si>
  <si>
    <t>(blank)</t>
  </si>
  <si>
    <t>DSP Large &amp; Mid Cap Fund</t>
  </si>
  <si>
    <t>DSP Large Cap Fund</t>
  </si>
  <si>
    <t>DSP Focused Fund</t>
  </si>
  <si>
    <t>Details of Investments in Derivative Instruments:</t>
  </si>
  <si>
    <t>DSP Mutual Fund</t>
  </si>
  <si>
    <t>Hedging Positions through Futures as on 30th September 2025 :</t>
  </si>
  <si>
    <t>Amount in Rupees</t>
  </si>
  <si>
    <t xml:space="preserve">Scheme </t>
  </si>
  <si>
    <t>Underlying</t>
  </si>
  <si>
    <t>Long / Short</t>
  </si>
  <si>
    <t>Futures Price when purchased</t>
  </si>
  <si>
    <t>Current price of the contract</t>
  </si>
  <si>
    <t>Margin maintained in Rupees Lakhs</t>
  </si>
  <si>
    <t>Total % of existing assets hedged through futures</t>
  </si>
  <si>
    <t>Adani Ports and Special Economic Zone Limited</t>
  </si>
  <si>
    <t>Short</t>
  </si>
  <si>
    <t>Kotak Mahindra Bank Limited</t>
  </si>
  <si>
    <t>Larsen &amp; Toubro Limited</t>
  </si>
  <si>
    <t>State Bank of India</t>
  </si>
  <si>
    <t>Tata Steel Limited</t>
  </si>
  <si>
    <t>Tata Consultancy Services Limited</t>
  </si>
  <si>
    <t>Adani Enterprises Limited</t>
  </si>
  <si>
    <t>Punjab National Bank</t>
  </si>
  <si>
    <t>Bandhan Bank Limited</t>
  </si>
  <si>
    <t>Vedanta Limited</t>
  </si>
  <si>
    <t>Bank of Baroda</t>
  </si>
  <si>
    <t>Titan Company Limited</t>
  </si>
  <si>
    <t>HDFC Bank Limited</t>
  </si>
  <si>
    <t>Hindalco Industries Limited</t>
  </si>
  <si>
    <t>Reliance Industries Limited</t>
  </si>
  <si>
    <t>Tata Power Company Limited</t>
  </si>
  <si>
    <t>Power Grid Corporation of India Limited</t>
  </si>
  <si>
    <t>Hindustan Aeronautics Limited</t>
  </si>
  <si>
    <t>Ambuja Cements Limited</t>
  </si>
  <si>
    <t>Multi Commodity Exchange of India Limited</t>
  </si>
  <si>
    <t>Aditya Birla Capital Limited</t>
  </si>
  <si>
    <t>Bajaj Finance Limited</t>
  </si>
  <si>
    <t>Hindustan Petroleum Corporation Limited</t>
  </si>
  <si>
    <t>Hindustan Unilever Limited</t>
  </si>
  <si>
    <t>LIC Housing Finance Limited</t>
  </si>
  <si>
    <t>ITC Limited</t>
  </si>
  <si>
    <t>SBI Life Insurance Company Limited</t>
  </si>
  <si>
    <t>Tata Motors Limited</t>
  </si>
  <si>
    <t>Bharat Electronics Limited</t>
  </si>
  <si>
    <t>Crompton Greaves Consumer Electricals Limited</t>
  </si>
  <si>
    <t>Pidilite Industries Limited</t>
  </si>
  <si>
    <t>Zydus Lifesciences Limited</t>
  </si>
  <si>
    <t>Aurobindo Pharma Limited</t>
  </si>
  <si>
    <t>Canara Bank</t>
  </si>
  <si>
    <t>Eicher Motors Limited</t>
  </si>
  <si>
    <t>GMR AIRPORTS LIMITED</t>
  </si>
  <si>
    <t>DLF Limited</t>
  </si>
  <si>
    <t>Info Edge (India) Limited</t>
  </si>
  <si>
    <t>Steel Authority of India Limited</t>
  </si>
  <si>
    <t>Sun Pharmaceutical Industries Limited</t>
  </si>
  <si>
    <t>Apollo Hospitals Enterprise Limited</t>
  </si>
  <si>
    <t>Bharti Airtel Limited</t>
  </si>
  <si>
    <t>HDFC Life Insurance Company Limited</t>
  </si>
  <si>
    <t>Muthoot Finance Limited</t>
  </si>
  <si>
    <t>NTPC Limited</t>
  </si>
  <si>
    <t>Petronet LNG Limited</t>
  </si>
  <si>
    <t>TVS Motor Company Limited</t>
  </si>
  <si>
    <t>UltraTech Cement Limited</t>
  </si>
  <si>
    <t>Biocon Limited</t>
  </si>
  <si>
    <t>Cipla Limited</t>
  </si>
  <si>
    <t>Infosys Limited</t>
  </si>
  <si>
    <t>Indian Railway Catering And Tourism Corporation Limited</t>
  </si>
  <si>
    <t>JSW Steel Limited</t>
  </si>
  <si>
    <t>Mahindra &amp; Mahindra Limited</t>
  </si>
  <si>
    <t>Polycab India Limited</t>
  </si>
  <si>
    <t>Shriram Finance Limited</t>
  </si>
  <si>
    <t>Bajaj Finserv Limited</t>
  </si>
  <si>
    <t>Axis Bank Limited</t>
  </si>
  <si>
    <t>Indus Towers Limited</t>
  </si>
  <si>
    <t>NMDC Limited</t>
  </si>
  <si>
    <t>Oil &amp; Natural Gas Corporation Limited</t>
  </si>
  <si>
    <t>Coforge Limited</t>
  </si>
  <si>
    <t>The Federal Bank  Limited</t>
  </si>
  <si>
    <t>Vodafone Idea Limited</t>
  </si>
  <si>
    <t>United Spirits Limited</t>
  </si>
  <si>
    <t>HFCL Limited</t>
  </si>
  <si>
    <t>ICICI Bank Limited</t>
  </si>
  <si>
    <t>Inox Wind Limited</t>
  </si>
  <si>
    <t>Lupin Limited</t>
  </si>
  <si>
    <t>Marico Limited</t>
  </si>
  <si>
    <t>360 ONE WAM LIMITED</t>
  </si>
  <si>
    <t>TATA CONSUMER PRODUCTS LIMITED</t>
  </si>
  <si>
    <t>Varun Beverages Limited</t>
  </si>
  <si>
    <t>CG Power and Industrial Solutions Limited</t>
  </si>
  <si>
    <t>ETERNAL LIMITED</t>
  </si>
  <si>
    <t>Divi's Laboratories Limited</t>
  </si>
  <si>
    <t>The Indian Hotels Company Limited</t>
  </si>
  <si>
    <t>Grasim Industries Limited</t>
  </si>
  <si>
    <t>One 97 Communications Limited</t>
  </si>
  <si>
    <t>Syngene International Limited</t>
  </si>
  <si>
    <t>Yes Bank Limited</t>
  </si>
  <si>
    <t>Sammaan Capital Limited</t>
  </si>
  <si>
    <t>IDFC First Bank Limited</t>
  </si>
  <si>
    <t>Jubilant Foodworks Limited</t>
  </si>
  <si>
    <t>Laurus Labs Limited</t>
  </si>
  <si>
    <t>Lodha Developers Limited</t>
  </si>
  <si>
    <t>Maruti Suzuki India Limited</t>
  </si>
  <si>
    <t>Samvardhana Motherson International Limited</t>
  </si>
  <si>
    <t>National Aluminium Company Limited</t>
  </si>
  <si>
    <t>Nestle India Limited</t>
  </si>
  <si>
    <t>PB Fintech Limited</t>
  </si>
  <si>
    <t>Angel One Limited</t>
  </si>
  <si>
    <t>SRF Limited</t>
  </si>
  <si>
    <t>APL Apollo Tubes Limited</t>
  </si>
  <si>
    <t>ABB India Limited</t>
  </si>
  <si>
    <t>Bharat Dynamics Limited</t>
  </si>
  <si>
    <t>Bharat Petroleum Corporation Limited</t>
  </si>
  <si>
    <t>Computer Age Management Services Limited</t>
  </si>
  <si>
    <t>Bharat Heavy Electricals Limited</t>
  </si>
  <si>
    <t>Colgate Palmolive (India) Limited</t>
  </si>
  <si>
    <t>Exide Industries Limited</t>
  </si>
  <si>
    <t>Godrej Properties Limited</t>
  </si>
  <si>
    <t>Indian Railway Finance Corporation Limited</t>
  </si>
  <si>
    <t>JINDAL STEEL LIMITED</t>
  </si>
  <si>
    <t>KEI Industries Limited</t>
  </si>
  <si>
    <t>Oberoi Realty Limited</t>
  </si>
  <si>
    <t>Oracle Financial Services Software Limited</t>
  </si>
  <si>
    <t>Power Finance Corporation Limited</t>
  </si>
  <si>
    <t>RBL Bank Limited</t>
  </si>
  <si>
    <t>Adani Green Energy Limited</t>
  </si>
  <si>
    <t>Torrent Pharmaceuticals Limited</t>
  </si>
  <si>
    <t>AU Small Finance Bank Limited</t>
  </si>
  <si>
    <t>Dabur India Limited</t>
  </si>
  <si>
    <t>Glenmark Pharmaceuticals Limited</t>
  </si>
  <si>
    <t>HCL Technologies Limited</t>
  </si>
  <si>
    <t>Tata Technologies Limited</t>
  </si>
  <si>
    <t>Tech Mahindra Limited</t>
  </si>
  <si>
    <t>ICICI Prudential Life Insurance Company Limited</t>
  </si>
  <si>
    <t>IIFL Finance Limited</t>
  </si>
  <si>
    <t>IndusInd Bank Limited</t>
  </si>
  <si>
    <t>Jio Financial Services Limited</t>
  </si>
  <si>
    <t>Mankind Pharma Limited</t>
  </si>
  <si>
    <t>Patanjali Foods Limited</t>
  </si>
  <si>
    <t>Astral Limited</t>
  </si>
  <si>
    <t>Suzlon Energy Limited</t>
  </si>
  <si>
    <t>Indian Oil Corporation Limited</t>
  </si>
  <si>
    <t>Kalyan Jewellers India Limited</t>
  </si>
  <si>
    <t>Kaynes Technology India Limited</t>
  </si>
  <si>
    <t>Max Healthcare Institute Limited</t>
  </si>
  <si>
    <t>Adani Energy Solutions Limited</t>
  </si>
  <si>
    <t>Union Bank of India</t>
  </si>
  <si>
    <t>Britannia Industries Limited</t>
  </si>
  <si>
    <t>Cyient Limited</t>
  </si>
  <si>
    <t>Delhivery Limited</t>
  </si>
  <si>
    <t>Havells India Limited</t>
  </si>
  <si>
    <t>JSW Energy Limited</t>
  </si>
  <si>
    <t>Life Insurance Corporation Of India</t>
  </si>
  <si>
    <t>Solar Industries India Limited</t>
  </si>
  <si>
    <t>Bank of India</t>
  </si>
  <si>
    <t>Coal India Limited</t>
  </si>
  <si>
    <t>Container Corporation of India Limited</t>
  </si>
  <si>
    <t>GAIL (India) Limited</t>
  </si>
  <si>
    <t>Hindustan Zinc Limited</t>
  </si>
  <si>
    <t>L&amp;T Finance Limited</t>
  </si>
  <si>
    <t>NCC Limited</t>
  </si>
  <si>
    <t>Prestige Estates Projects Limited</t>
  </si>
  <si>
    <t>REC Limited</t>
  </si>
  <si>
    <t>Torrent Power Limited</t>
  </si>
  <si>
    <t>Trent Limited</t>
  </si>
  <si>
    <t>UPL Limited</t>
  </si>
  <si>
    <t>BSE Limited</t>
  </si>
  <si>
    <t>HDFC Asset Management Company Limited</t>
  </si>
  <si>
    <t>Manappuram Finance Limited</t>
  </si>
  <si>
    <t>Max Financial Services Limited</t>
  </si>
  <si>
    <t>MphasiS Limited</t>
  </si>
  <si>
    <t>NBCC (India) Limited</t>
  </si>
  <si>
    <t>Nuvama Wealth Management Limited</t>
  </si>
  <si>
    <t>Persistent Systems Limited</t>
  </si>
  <si>
    <t>The Phoenix Mills Limited</t>
  </si>
  <si>
    <t>PNB Housing Finance Limited</t>
  </si>
  <si>
    <t>Sona BLW Precision Forgings Limited</t>
  </si>
  <si>
    <t>Hedging Positions through Interest Rate Futures as on 30th September 2025 : Nil</t>
  </si>
  <si>
    <t>For the period 01st April, 2025 to 30th September 2025, hedging transactions through futures have been squared off/expired :</t>
  </si>
  <si>
    <t>Total Number of contracts where futures were bought (Opening Balance)</t>
  </si>
  <si>
    <t>Total Number of contracts where futures were bought</t>
  </si>
  <si>
    <t>Total Number of contracts where futures were sold (Opening Balance)</t>
  </si>
  <si>
    <t>Total Number of contracts where futures were sold</t>
  </si>
  <si>
    <t>Gross Notional Value of contracts where futures were bought</t>
  </si>
  <si>
    <t>Gross Notional Value of contracts where futures were sold</t>
  </si>
  <si>
    <t>Net Profit/Loss value on all contracts combined</t>
  </si>
  <si>
    <t>Other than Hedging Positions through Futures (including Interest Rate Futures) as on 30th September 2025: Nil</t>
  </si>
  <si>
    <t>For the period 01st April, 2025 to 30th September 2025, non-hedging transactions through futures have been squared off/expired :</t>
  </si>
  <si>
    <t>Total Number of contracts where futures were bought (opening balance)</t>
  </si>
  <si>
    <t>Total Number of contracts where futures were sold (opening balance)</t>
  </si>
  <si>
    <t>**Unhedged transactions pertains to Interest Rate Futures</t>
  </si>
  <si>
    <t>Hedging Positions through Put Options as on 30th September 2025 :Nil</t>
  </si>
  <si>
    <t>Hedging Positions through writing of covered Call Options as on 30th September 2025 : Nil</t>
  </si>
  <si>
    <t>For the period 01st April, 2025 to 30th September 2025, hedging transactions through options which have been squared off/expired : Nil</t>
  </si>
  <si>
    <t>Other than Hedging Positions through Options as on 30th September 2025 :</t>
  </si>
  <si>
    <t>Call/Put</t>
  </si>
  <si>
    <t>Number of contracts</t>
  </si>
  <si>
    <t>Option Price when purchased</t>
  </si>
  <si>
    <t>Total exposure as % to Net Assets</t>
  </si>
  <si>
    <t>NIFTY</t>
  </si>
  <si>
    <t>Put</t>
  </si>
  <si>
    <t>For the period 01st April, 2025 to 30th September 2025, non-hedging transactions through options have been squared off/expired :</t>
  </si>
  <si>
    <t>Total Number of contracts entered into</t>
  </si>
  <si>
    <t>Gross Notional Value of contracts entered into</t>
  </si>
  <si>
    <t>Net Profit/Loss value on all contracts (treat premium paid as loss)</t>
  </si>
  <si>
    <t>PUT</t>
  </si>
  <si>
    <t>DSP Large Cap Fund (Erstwhile known as DSP Top 100 Equity Fund)</t>
  </si>
  <si>
    <t>BANKNIFTY</t>
  </si>
  <si>
    <t>Hedging Positions through swaps as on 30th September 2025 :</t>
  </si>
  <si>
    <t>Underlying Security</t>
  </si>
  <si>
    <t>Position</t>
  </si>
  <si>
    <t>Instrument Type</t>
  </si>
  <si>
    <t>Maturity/Next Interest Fixing</t>
  </si>
  <si>
    <t>Notional Value 
(Rs in lakhs)</t>
  </si>
  <si>
    <t>6.87% UTTAR PRADESH 15SEP31 SDL
7.29% NATIONAL HSG BANK 04JUL31 NCD</t>
  </si>
  <si>
    <t>Fixed</t>
  </si>
  <si>
    <t>Long</t>
  </si>
  <si>
    <t>Floating</t>
  </si>
  <si>
    <t>7.27% POWER FINA CORP S-242A 15OCT31 NCD</t>
  </si>
  <si>
    <t>8.60% Aditya Birla Renewables 24Sep2027</t>
  </si>
  <si>
    <t>7.70% NABARD 30SEP27 S-25A NCD</t>
  </si>
  <si>
    <t>8.85% MUTHOOT FINANCE LTD 07DEC26 NCD
9.00% NUVAMA WLTH &amp; FIN LTD 11JUN27 NCD</t>
  </si>
  <si>
    <t>6.90% LIC HSG FIN LTD SR-456 17SEP27 NCD</t>
  </si>
  <si>
    <t>HDFC BANK LTD 11SEP26 CD</t>
  </si>
  <si>
    <t>KOTAK MAHINDRA BANK LTD 04DEC25 CD</t>
  </si>
  <si>
    <t>7.56% POWER FINANCE CORP LTD 16SEP26 NCD</t>
  </si>
  <si>
    <t>8.08% KOTAK MAHINDRA PRIME 21OCT27 NCD</t>
  </si>
  <si>
    <t>7.49% NABARD 15OCT26 NCD</t>
  </si>
  <si>
    <t>7.70% REC LTD S-234A 31AUG26 NCD</t>
  </si>
  <si>
    <t>7.62% NABARD SR-231 31JAN28 NCD</t>
  </si>
  <si>
    <t>7.02% Bajaj Housing Finance 26May2028</t>
  </si>
  <si>
    <t>7.44% NABARD SR-25C 24FEB28 NCD</t>
  </si>
  <si>
    <t>6.73% POWER FIN CORP LTD 15OCT27 NCD</t>
  </si>
  <si>
    <t>7.05% KOTAK MAH PRIME LTD 10APR28 NCD</t>
  </si>
  <si>
    <t>7.11% BAJAJ FINANCE LTD 10JUL28 NCD
7.35% EXIM 27Jul2028</t>
  </si>
  <si>
    <t>7.51% SIDBI SR-5 12JUN28 NCD
7.3763% Bajaj Finance Ltd. - 26-Jun-2028</t>
  </si>
  <si>
    <t>8.08% KOTAK MAHINDRA PRIME 21OCT27 NCD
7.74% LIC Housing Finance Ltd 22Oct2027</t>
  </si>
  <si>
    <t>7.25% HDFC BANK LTD 17JUN30 NCD
7.31% REC LIMITED 30SEP39 NCD</t>
  </si>
  <si>
    <t>7.38% GOI 20JUN2027
8.16% GUJARAT 09MAY28 SDL
8.40% MUTHOOT FINANCE LTD 27JUL28 NCD</t>
  </si>
  <si>
    <t xml:space="preserve">Note : In case of derivative transactions, end of the day position on the date of such transaction is considered as the basis to assess the nature of transaction as hedge / non-hedge </t>
  </si>
  <si>
    <t>Average Maturity, Modified Duration and Portfolio YTM (Annualised) is for Debt Schemes and for Debt portion of DSP Regular Savings Fund, DSP Aggressive Hybrid Fund, DSP Multi Asset Allocation Fund,DSP Dynamic Asset Allocation Fund,DSP Equity Savings Fund and DSP Arbitrage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</si>
</sst>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_(* \(#,##0.00\);_(* &quot;-&quot;_);_(* @_)"/>
    <numFmt numFmtId="165" formatCode="#,##0.00000000"/>
    <numFmt numFmtId="166" formatCode="0.000"/>
    <numFmt numFmtId="167" formatCode="0.00_)"/>
    <numFmt numFmtId="168" formatCode="_(* #,##0.000_);_(* \(#,##0.000\);_(* &quot;-&quot;_);_(* @_)"/>
    <numFmt numFmtId="169" formatCode="_(* #,##0.0000_);_(* \(#,##0.0000\);_(* &quot;-&quot;_);_(* @_)"/>
    <numFmt numFmtId="170" formatCode="#,##0.000000"/>
    <numFmt numFmtId="171" formatCode="#,##0.00_);\(#,##0.00\)%"/>
    <numFmt numFmtId="172" formatCode="0.0000"/>
    <numFmt numFmtId="173" formatCode="0.000000"/>
    <numFmt numFmtId="174" formatCode="#,##0.0000"/>
    <numFmt numFmtId="175" formatCode="_(* #,##0.00_);_(* \(#,##0.00\);_(* &quot;-&quot;??_);_(@_)"/>
    <numFmt numFmtId="176" formatCode="_(* #,##0_);_(* \(#,##0\);_(* &quot;-&quot;??_);_(@_)"/>
  </numFmts>
  <fonts count="3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8"/>
      <name val="Arial"/>
      <family val="2"/>
    </font>
    <font>
      <b/>
      <i/>
      <sz val="16"/>
      <name val="Helv"/>
    </font>
    <font>
      <i/>
      <sz val="10"/>
      <name val="Helv"/>
    </font>
    <font>
      <b/>
      <sz val="10"/>
      <name val="Arial"/>
      <family val="2"/>
    </font>
    <font>
      <b/>
      <sz val="11"/>
      <name val="Times New Roman"/>
      <family val="1"/>
    </font>
    <font>
      <b/>
      <sz val="10"/>
      <color indexed="8"/>
      <name val="Times New Roman"/>
      <family val="1"/>
    </font>
    <font>
      <sz val="10"/>
      <color indexed="8"/>
      <name val="Times New Roman"/>
      <family val="1"/>
    </font>
    <font>
      <sz val="10"/>
      <color indexed="8"/>
      <name val="Arial"/>
      <family val="2"/>
    </font>
    <font>
      <sz val="9"/>
      <color rgb="FF000000"/>
      <name val="Arial"/>
      <family val="2"/>
    </font>
    <font>
      <sz val="11"/>
      <color rgb="FF000000"/>
      <name val="Calibri"/>
      <family val="2"/>
    </font>
    <font>
      <sz val="10"/>
      <name val="Times New Roman"/>
      <family val="1"/>
    </font>
    <font>
      <sz val="10"/>
      <color rgb="FF000000"/>
      <name val="Arial Unicode MS"/>
    </font>
    <font>
      <sz val="9"/>
      <name val="Trade Gothic Next"/>
      <family val="2"/>
    </font>
    <font>
      <b/>
      <i/>
      <u/>
      <sz val="10"/>
      <color rgb="FFFF0000"/>
      <name val="Arial"/>
      <family val="2"/>
    </font>
    <font>
      <b/>
      <sz val="10"/>
      <color rgb="FF000000"/>
      <name val="Arial Unicode MS"/>
      <family val="2"/>
    </font>
    <font>
      <b/>
      <sz val="10"/>
      <color indexed="8"/>
      <name val="Arial"/>
      <family val="2"/>
    </font>
    <font>
      <sz val="9"/>
      <name val="Trebuchet MS"/>
      <family val="2"/>
    </font>
    <font>
      <sz val="10"/>
      <name val="Trebuchet MS"/>
      <family val="2"/>
    </font>
    <font>
      <b/>
      <sz val="9"/>
      <name val="Trebuchet MS"/>
      <family val="2"/>
    </font>
    <font>
      <sz val="9"/>
      <color rgb="FFFF0000"/>
      <name val="Trebuchet MS"/>
      <family val="2"/>
    </font>
    <font>
      <sz val="9"/>
      <color theme="0"/>
      <name val="Trebuchet MS"/>
      <family val="2"/>
    </font>
    <font>
      <b/>
      <sz val="10"/>
      <name val="Trebuchet MS"/>
      <family val="2"/>
    </font>
    <font>
      <b/>
      <sz val="9"/>
      <color indexed="8"/>
      <name val="Trebuchet MS"/>
      <family val="2"/>
    </font>
  </fonts>
  <fills count="11">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55"/>
        <bgColor indexed="9"/>
      </patternFill>
    </fill>
    <fill>
      <patternFill patternType="solid">
        <fgColor rgb="FFFFFF00"/>
        <bgColor indexed="64"/>
      </patternFill>
    </fill>
    <fill>
      <patternFill patternType="solid">
        <fgColor rgb="FFFFFFFF"/>
        <bgColor rgb="FFFFFFFF"/>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9"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CCCCFF"/>
      </left>
      <right style="thin">
        <color rgb="FFCCCCFF"/>
      </right>
      <top style="thin">
        <color rgb="FFCCCCFF"/>
      </top>
      <bottom style="thin">
        <color rgb="FFCCCCFF"/>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0">
    <xf numFmtId="0" fontId="0"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164" fontId="7" fillId="0" borderId="0" applyFont="0" applyFill="0" applyBorder="0" applyAlignment="0" applyProtection="0"/>
    <xf numFmtId="38" fontId="8" fillId="2" borderId="0" applyNumberFormat="0" applyBorder="0" applyAlignment="0" applyProtection="0"/>
    <xf numFmtId="10" fontId="8" fillId="3" borderId="1" applyNumberFormat="0" applyBorder="0" applyAlignment="0" applyProtection="0"/>
    <xf numFmtId="0" fontId="6" fillId="0" borderId="0"/>
    <xf numFmtId="167" fontId="9" fillId="0" borderId="0"/>
    <xf numFmtId="0" fontId="6" fillId="0" borderId="0"/>
    <xf numFmtId="0" fontId="7" fillId="0" borderId="0"/>
    <xf numFmtId="0" fontId="10" fillId="0" borderId="2"/>
    <xf numFmtId="9" fontId="7" fillId="0" borderId="0" applyFont="0" applyFill="0" applyBorder="0" applyAlignment="0" applyProtection="0"/>
    <xf numFmtId="10" fontId="6" fillId="0" borderId="0" applyFont="0" applyFill="0" applyBorder="0" applyAlignment="0" applyProtection="0"/>
    <xf numFmtId="12" fontId="11" fillId="0" borderId="0" applyNumberFormat="0" applyFill="0" applyBorder="0" applyAlignment="0" applyProtection="0"/>
    <xf numFmtId="0" fontId="6" fillId="0" borderId="0"/>
    <xf numFmtId="40" fontId="12" fillId="0" borderId="0"/>
    <xf numFmtId="0" fontId="5" fillId="0" borderId="0"/>
    <xf numFmtId="0" fontId="1" fillId="0" borderId="0"/>
    <xf numFmtId="9" fontId="1" fillId="0" borderId="0" applyFont="0" applyFill="0" applyBorder="0" applyAlignment="0" applyProtection="0"/>
    <xf numFmtId="175" fontId="1" fillId="0" borderId="0" applyFont="0" applyFill="0" applyBorder="0" applyAlignment="0" applyProtection="0"/>
    <xf numFmtId="0" fontId="6" fillId="0" borderId="0"/>
    <xf numFmtId="9" fontId="1" fillId="0" borderId="0" applyFont="0" applyFill="0" applyBorder="0" applyAlignment="0" applyProtection="0"/>
  </cellStyleXfs>
  <cellXfs count="206">
    <xf numFmtId="0" fontId="0" fillId="0" borderId="0" xfId="0"/>
    <xf numFmtId="0" fontId="0" fillId="5" borderId="0" xfId="0" applyFill="1"/>
    <xf numFmtId="15" fontId="0" fillId="0" borderId="0" xfId="0" applyNumberFormat="1"/>
    <xf numFmtId="0" fontId="7" fillId="0" borderId="0" xfId="0" applyFont="1"/>
    <xf numFmtId="49" fontId="16" fillId="6" borderId="7" xfId="0" applyNumberFormat="1" applyFont="1" applyFill="1" applyBorder="1" applyAlignment="1">
      <alignment horizontal="left"/>
    </xf>
    <xf numFmtId="0" fontId="6" fillId="0" borderId="0" xfId="0" applyFont="1"/>
    <xf numFmtId="0" fontId="6" fillId="5" borderId="0" xfId="0" applyFont="1" applyFill="1"/>
    <xf numFmtId="0" fontId="6" fillId="0" borderId="0" xfId="0" applyFont="1" applyProtection="1">
      <protection locked="0"/>
    </xf>
    <xf numFmtId="0" fontId="6" fillId="0" borderId="0" xfId="10" applyFill="1" applyBorder="1" applyAlignment="1" applyProtection="1">
      <protection locked="0"/>
    </xf>
    <xf numFmtId="0" fontId="6" fillId="0" borderId="0" xfId="10" applyFill="1" applyProtection="1">
      <protection locked="0"/>
    </xf>
    <xf numFmtId="0" fontId="11" fillId="0" borderId="0" xfId="0" applyFont="1" applyProtection="1">
      <protection locked="0"/>
    </xf>
    <xf numFmtId="0" fontId="11" fillId="0" borderId="0" xfId="10" applyFont="1" applyFill="1" applyProtection="1">
      <protection locked="0"/>
    </xf>
    <xf numFmtId="0" fontId="11" fillId="0" borderId="0" xfId="10" applyFont="1" applyFill="1" applyBorder="1" applyAlignment="1" applyProtection="1">
      <protection locked="0"/>
    </xf>
    <xf numFmtId="0" fontId="0" fillId="0" borderId="1" xfId="0" applyBorder="1"/>
    <xf numFmtId="0" fontId="13" fillId="4" borderId="1" xfId="0" applyFont="1" applyFill="1" applyBorder="1" applyProtection="1">
      <protection locked="0"/>
    </xf>
    <xf numFmtId="0" fontId="13" fillId="4" borderId="2" xfId="0" applyFont="1" applyFill="1" applyBorder="1" applyProtection="1">
      <protection locked="0"/>
    </xf>
    <xf numFmtId="0" fontId="13" fillId="4" borderId="1" xfId="0" applyFont="1" applyFill="1" applyBorder="1"/>
    <xf numFmtId="0" fontId="14" fillId="0" borderId="1" xfId="0" applyFont="1" applyBorder="1"/>
    <xf numFmtId="164" fontId="15" fillId="5" borderId="0" xfId="11" applyFont="1" applyFill="1"/>
    <xf numFmtId="0" fontId="17" fillId="0" borderId="0" xfId="0" applyFont="1" applyAlignment="1">
      <alignment vertical="center"/>
    </xf>
    <xf numFmtId="0" fontId="0" fillId="7" borderId="0" xfId="0" applyFill="1"/>
    <xf numFmtId="165" fontId="0" fillId="0" borderId="0" xfId="0" applyNumberFormat="1"/>
    <xf numFmtId="4" fontId="0" fillId="0" borderId="0" xfId="0" applyNumberFormat="1"/>
    <xf numFmtId="10" fontId="0" fillId="0" borderId="0" xfId="0" applyNumberFormat="1"/>
    <xf numFmtId="0" fontId="0" fillId="8" borderId="0" xfId="0" applyFill="1"/>
    <xf numFmtId="4" fontId="0" fillId="8" borderId="0" xfId="0" applyNumberFormat="1" applyFill="1"/>
    <xf numFmtId="4" fontId="7" fillId="8" borderId="0" xfId="0" applyNumberFormat="1" applyFont="1" applyFill="1"/>
    <xf numFmtId="0" fontId="5" fillId="0" borderId="0" xfId="24"/>
    <xf numFmtId="0" fontId="5" fillId="0" borderId="0" xfId="24" applyAlignment="1">
      <alignment horizontal="center" vertical="center" wrapText="1"/>
    </xf>
    <xf numFmtId="0" fontId="4" fillId="0" borderId="0" xfId="24" applyFont="1"/>
    <xf numFmtId="4" fontId="14" fillId="0" borderId="1" xfId="0" applyNumberFormat="1" applyFont="1" applyBorder="1" applyProtection="1">
      <protection locked="0"/>
    </xf>
    <xf numFmtId="4" fontId="18" fillId="0" borderId="1" xfId="0" applyNumberFormat="1" applyFont="1" applyBorder="1"/>
    <xf numFmtId="164" fontId="14" fillId="0" borderId="1" xfId="11" applyFont="1" applyFill="1" applyBorder="1" applyProtection="1"/>
    <xf numFmtId="0" fontId="19" fillId="0" borderId="0" xfId="0" applyFont="1" applyAlignment="1">
      <alignment vertical="center"/>
    </xf>
    <xf numFmtId="0" fontId="3" fillId="0" borderId="0" xfId="24" applyFont="1"/>
    <xf numFmtId="0" fontId="0" fillId="0" borderId="0" xfId="0" applyAlignment="1">
      <alignment horizontal="left"/>
    </xf>
    <xf numFmtId="170" fontId="0" fillId="0" borderId="0" xfId="0" applyNumberFormat="1"/>
    <xf numFmtId="0" fontId="20" fillId="9" borderId="1" xfId="0" applyFont="1" applyFill="1" applyBorder="1"/>
    <xf numFmtId="4" fontId="20" fillId="9" borderId="1" xfId="0" quotePrefix="1" applyNumberFormat="1" applyFont="1" applyFill="1" applyBorder="1"/>
    <xf numFmtId="10" fontId="20" fillId="9" borderId="1" xfId="19" quotePrefix="1" applyNumberFormat="1" applyFont="1" applyFill="1" applyBorder="1"/>
    <xf numFmtId="0" fontId="20" fillId="9" borderId="1" xfId="0" quotePrefix="1" applyFont="1" applyFill="1" applyBorder="1"/>
    <xf numFmtId="0" fontId="20" fillId="9" borderId="2" xfId="0" applyFont="1" applyFill="1" applyBorder="1"/>
    <xf numFmtId="0" fontId="20" fillId="9" borderId="0" xfId="0" applyFont="1" applyFill="1"/>
    <xf numFmtId="0" fontId="0" fillId="0" borderId="0" xfId="0" applyAlignment="1">
      <alignment wrapText="1"/>
    </xf>
    <xf numFmtId="0" fontId="7" fillId="0" borderId="0" xfId="0" applyFont="1" applyAlignment="1">
      <alignment wrapText="1"/>
    </xf>
    <xf numFmtId="0" fontId="2" fillId="0" borderId="0" xfId="24" applyFont="1"/>
    <xf numFmtId="173" fontId="0" fillId="0" borderId="0" xfId="0" applyNumberFormat="1"/>
    <xf numFmtId="9" fontId="14" fillId="0" borderId="1" xfId="19" applyFont="1" applyBorder="1"/>
    <xf numFmtId="0" fontId="0" fillId="10" borderId="0" xfId="0" applyFill="1"/>
    <xf numFmtId="15" fontId="0" fillId="10" borderId="0" xfId="0" applyNumberFormat="1" applyFill="1"/>
    <xf numFmtId="0" fontId="22" fillId="0" borderId="0" xfId="0" applyFont="1" applyAlignment="1">
      <alignment vertical="center"/>
    </xf>
    <xf numFmtId="0" fontId="23" fillId="0" borderId="0" xfId="0" applyFont="1"/>
    <xf numFmtId="11" fontId="0" fillId="0" borderId="0" xfId="0" applyNumberFormat="1"/>
    <xf numFmtId="4" fontId="7" fillId="0" borderId="0" xfId="0" applyNumberFormat="1" applyFont="1"/>
    <xf numFmtId="0" fontId="24" fillId="0" borderId="0" xfId="0" applyFont="1"/>
    <xf numFmtId="0" fontId="25" fillId="0" borderId="0" xfId="0" applyFont="1"/>
    <xf numFmtId="0" fontId="24" fillId="0" borderId="5" xfId="0" applyFont="1" applyBorder="1"/>
    <xf numFmtId="0" fontId="24" fillId="9" borderId="1" xfId="0" applyFont="1" applyFill="1" applyBorder="1" applyAlignment="1">
      <alignment horizontal="center"/>
    </xf>
    <xf numFmtId="0" fontId="26" fillId="9" borderId="1" xfId="0" applyFont="1" applyFill="1" applyBorder="1" applyAlignment="1">
      <alignment horizontal="center"/>
    </xf>
    <xf numFmtId="0" fontId="24" fillId="0" borderId="1" xfId="0" applyFont="1" applyBorder="1" applyAlignment="1">
      <alignment horizontal="center"/>
    </xf>
    <xf numFmtId="0" fontId="24" fillId="9" borderId="1" xfId="0" applyFont="1" applyFill="1" applyBorder="1"/>
    <xf numFmtId="0" fontId="24" fillId="0" borderId="1" xfId="0" applyFont="1" applyBorder="1"/>
    <xf numFmtId="2" fontId="24" fillId="0" borderId="1" xfId="0" applyNumberFormat="1" applyFont="1" applyBorder="1" applyAlignment="1">
      <alignment horizontal="center"/>
    </xf>
    <xf numFmtId="0" fontId="26" fillId="0" borderId="0" xfId="0" applyFont="1"/>
    <xf numFmtId="1" fontId="24" fillId="0" borderId="1" xfId="0" applyNumberFormat="1" applyFont="1" applyBorder="1" applyAlignment="1">
      <alignment horizontal="center"/>
    </xf>
    <xf numFmtId="2" fontId="24" fillId="0" borderId="0" xfId="0" applyNumberFormat="1" applyFont="1"/>
    <xf numFmtId="10" fontId="24" fillId="0" borderId="1" xfId="0" applyNumberFormat="1" applyFont="1" applyBorder="1" applyAlignment="1">
      <alignment horizontal="center"/>
    </xf>
    <xf numFmtId="0" fontId="24" fillId="0" borderId="4" xfId="0" applyFont="1" applyBorder="1" applyAlignment="1">
      <alignment horizontal="center"/>
    </xf>
    <xf numFmtId="0" fontId="24" fillId="0" borderId="3" xfId="0" applyFont="1" applyBorder="1" applyAlignment="1">
      <alignment horizontal="center"/>
    </xf>
    <xf numFmtId="4" fontId="24" fillId="9" borderId="1" xfId="0" applyNumberFormat="1" applyFont="1" applyFill="1" applyBorder="1" applyAlignment="1">
      <alignment horizontal="center"/>
    </xf>
    <xf numFmtId="4" fontId="24" fillId="0" borderId="1" xfId="0" quotePrefix="1" applyNumberFormat="1" applyFont="1" applyBorder="1"/>
    <xf numFmtId="4" fontId="24" fillId="0" borderId="6" xfId="0" quotePrefix="1" applyNumberFormat="1" applyFont="1" applyBorder="1" applyAlignment="1">
      <alignment horizontal="center"/>
    </xf>
    <xf numFmtId="4" fontId="24" fillId="0" borderId="1" xfId="0" quotePrefix="1" applyNumberFormat="1" applyFont="1" applyBorder="1" applyAlignment="1">
      <alignment horizontal="center"/>
    </xf>
    <xf numFmtId="4" fontId="24" fillId="0" borderId="0" xfId="0" applyNumberFormat="1" applyFont="1"/>
    <xf numFmtId="10" fontId="24" fillId="9" borderId="1" xfId="19" applyNumberFormat="1" applyFont="1" applyFill="1" applyBorder="1" applyAlignment="1">
      <alignment horizontal="center"/>
    </xf>
    <xf numFmtId="10" fontId="24" fillId="0" borderId="1" xfId="19" quotePrefix="1" applyNumberFormat="1" applyFont="1" applyFill="1" applyBorder="1"/>
    <xf numFmtId="10" fontId="24" fillId="0" borderId="6" xfId="19" quotePrefix="1" applyNumberFormat="1" applyFont="1" applyFill="1" applyBorder="1" applyAlignment="1">
      <alignment horizontal="center"/>
    </xf>
    <xf numFmtId="10" fontId="24" fillId="0" borderId="1" xfId="19" quotePrefix="1" applyNumberFormat="1" applyFont="1" applyFill="1" applyBorder="1" applyAlignment="1">
      <alignment horizontal="center"/>
    </xf>
    <xf numFmtId="10" fontId="24" fillId="0" borderId="0" xfId="19" applyNumberFormat="1" applyFont="1" applyFill="1"/>
    <xf numFmtId="2" fontId="24" fillId="0" borderId="6" xfId="0" quotePrefix="1" applyNumberFormat="1" applyFont="1" applyBorder="1" applyAlignment="1">
      <alignment horizontal="center"/>
    </xf>
    <xf numFmtId="2" fontId="24" fillId="0" borderId="1" xfId="0" quotePrefix="1" applyNumberFormat="1" applyFont="1" applyBorder="1" applyAlignment="1">
      <alignment horizontal="center"/>
    </xf>
    <xf numFmtId="0" fontId="24" fillId="0" borderId="4" xfId="0" applyFont="1" applyBorder="1"/>
    <xf numFmtId="0" fontId="24" fillId="0" borderId="6" xfId="0" applyFont="1" applyBorder="1" applyAlignment="1">
      <alignment horizontal="center"/>
    </xf>
    <xf numFmtId="0" fontId="27" fillId="9" borderId="1" xfId="0" applyFont="1" applyFill="1" applyBorder="1" applyAlignment="1">
      <alignment horizontal="center"/>
    </xf>
    <xf numFmtId="168" fontId="27" fillId="9" borderId="1" xfId="0" applyNumberFormat="1" applyFont="1" applyFill="1" applyBorder="1" applyAlignment="1">
      <alignment horizontal="right"/>
    </xf>
    <xf numFmtId="169" fontId="27" fillId="0" borderId="1" xfId="0" applyNumberFormat="1" applyFont="1" applyBorder="1" applyAlignment="1">
      <alignment horizontal="right"/>
    </xf>
    <xf numFmtId="168" fontId="27" fillId="0" borderId="1" xfId="0" applyNumberFormat="1" applyFont="1" applyBorder="1" applyAlignment="1">
      <alignment horizontal="right"/>
    </xf>
    <xf numFmtId="166" fontId="27" fillId="0" borderId="1" xfId="0" applyNumberFormat="1" applyFont="1" applyBorder="1" applyAlignment="1">
      <alignment horizontal="center"/>
    </xf>
    <xf numFmtId="0" fontId="27" fillId="0" borderId="1" xfId="0" applyFont="1" applyBorder="1"/>
    <xf numFmtId="168" fontId="24" fillId="0" borderId="1" xfId="0" applyNumberFormat="1" applyFont="1" applyBorder="1" applyAlignment="1">
      <alignment horizontal="right"/>
    </xf>
    <xf numFmtId="0" fontId="27" fillId="0" borderId="0" xfId="0" applyFont="1"/>
    <xf numFmtId="0" fontId="28" fillId="9" borderId="1" xfId="0" applyFont="1" applyFill="1" applyBorder="1" applyAlignment="1">
      <alignment horizontal="center"/>
    </xf>
    <xf numFmtId="166" fontId="24" fillId="9" borderId="1" xfId="11" applyNumberFormat="1" applyFont="1" applyFill="1" applyBorder="1" applyAlignment="1">
      <alignment horizontal="right"/>
    </xf>
    <xf numFmtId="166" fontId="24" fillId="0" borderId="1" xfId="11" applyNumberFormat="1" applyFont="1" applyFill="1" applyBorder="1" applyAlignment="1">
      <alignment horizontal="right"/>
    </xf>
    <xf numFmtId="172" fontId="24" fillId="0" borderId="1" xfId="11" applyNumberFormat="1" applyFont="1" applyFill="1" applyBorder="1" applyAlignment="1">
      <alignment horizontal="right"/>
    </xf>
    <xf numFmtId="172" fontId="24" fillId="0" borderId="1" xfId="11" applyNumberFormat="1" applyFont="1" applyFill="1" applyBorder="1" applyAlignment="1">
      <alignment horizontal="center"/>
    </xf>
    <xf numFmtId="0" fontId="24" fillId="9" borderId="1" xfId="0" applyFont="1" applyFill="1" applyBorder="1" applyAlignment="1">
      <alignment horizontal="right"/>
    </xf>
    <xf numFmtId="0" fontId="24" fillId="0" borderId="1" xfId="0" applyFont="1" applyBorder="1" applyAlignment="1">
      <alignment horizontal="right"/>
    </xf>
    <xf numFmtId="169" fontId="24" fillId="0" borderId="1" xfId="0" applyNumberFormat="1" applyFont="1" applyBorder="1" applyAlignment="1">
      <alignment horizontal="right"/>
    </xf>
    <xf numFmtId="0" fontId="24" fillId="0" borderId="1" xfId="0" applyFont="1" applyBorder="1" applyAlignment="1">
      <alignment horizontal="left"/>
    </xf>
    <xf numFmtId="0" fontId="28" fillId="9" borderId="0" xfId="0" applyFont="1" applyFill="1" applyAlignment="1">
      <alignment horizontal="center"/>
    </xf>
    <xf numFmtId="0" fontId="24" fillId="9" borderId="0" xfId="0" applyFont="1" applyFill="1" applyAlignment="1">
      <alignment horizontal="left"/>
    </xf>
    <xf numFmtId="170" fontId="24" fillId="9" borderId="0" xfId="11" applyNumberFormat="1" applyFont="1" applyFill="1" applyBorder="1" applyAlignment="1">
      <alignment horizontal="right"/>
    </xf>
    <xf numFmtId="170" fontId="24" fillId="0" borderId="0" xfId="11" applyNumberFormat="1" applyFont="1" applyFill="1" applyBorder="1" applyAlignment="1">
      <alignment horizontal="right"/>
    </xf>
    <xf numFmtId="0" fontId="24" fillId="9" borderId="0" xfId="0" applyFont="1" applyFill="1"/>
    <xf numFmtId="0" fontId="24" fillId="9" borderId="0" xfId="0" quotePrefix="1" applyFont="1" applyFill="1"/>
    <xf numFmtId="172" fontId="24" fillId="0" borderId="0" xfId="0" applyNumberFormat="1" applyFont="1"/>
    <xf numFmtId="2" fontId="24" fillId="0" borderId="1" xfId="0" applyNumberFormat="1" applyFont="1" applyBorder="1"/>
    <xf numFmtId="0" fontId="24" fillId="0" borderId="1" xfId="0" quotePrefix="1" applyFont="1" applyBorder="1"/>
    <xf numFmtId="0" fontId="26" fillId="0" borderId="1" xfId="0" quotePrefix="1" applyFont="1" applyBorder="1"/>
    <xf numFmtId="39" fontId="24" fillId="0" borderId="6" xfId="0" quotePrefix="1" applyNumberFormat="1" applyFont="1" applyBorder="1" applyAlignment="1">
      <alignment horizontal="center"/>
    </xf>
    <xf numFmtId="171" fontId="24" fillId="0" borderId="6" xfId="19" quotePrefix="1" applyNumberFormat="1" applyFont="1" applyFill="1" applyBorder="1" applyAlignment="1">
      <alignment horizontal="center"/>
    </xf>
    <xf numFmtId="174" fontId="0" fillId="0" borderId="0" xfId="0" applyNumberFormat="1"/>
    <xf numFmtId="10" fontId="0" fillId="0" borderId="0" xfId="19" applyNumberFormat="1" applyFont="1"/>
    <xf numFmtId="0" fontId="26" fillId="0" borderId="1" xfId="0" applyFont="1" applyBorder="1"/>
    <xf numFmtId="0" fontId="29" fillId="0" borderId="0" xfId="25" applyFont="1"/>
    <xf numFmtId="0" fontId="25" fillId="0" borderId="0" xfId="25" applyFont="1"/>
    <xf numFmtId="0" fontId="25" fillId="0" borderId="0" xfId="25" applyFont="1" applyAlignment="1">
      <alignment horizontal="right"/>
    </xf>
    <xf numFmtId="0" fontId="25" fillId="0" borderId="1" xfId="25" applyFont="1" applyBorder="1" applyAlignment="1">
      <alignment horizontal="center" vertical="center" wrapText="1"/>
    </xf>
    <xf numFmtId="0" fontId="25" fillId="0" borderId="1" xfId="25" applyFont="1" applyBorder="1" applyAlignment="1">
      <alignment horizontal="left" vertical="center" wrapText="1"/>
    </xf>
    <xf numFmtId="2" fontId="25" fillId="0" borderId="1" xfId="25" applyNumberFormat="1" applyFont="1" applyBorder="1" applyAlignment="1">
      <alignment horizontal="right" vertical="center" wrapText="1"/>
    </xf>
    <xf numFmtId="10" fontId="25" fillId="0" borderId="1" xfId="26" applyNumberFormat="1" applyFont="1" applyFill="1" applyBorder="1" applyAlignment="1">
      <alignment horizontal="right" vertical="center" wrapText="1"/>
    </xf>
    <xf numFmtId="0" fontId="25" fillId="9" borderId="0" xfId="25" applyFont="1" applyFill="1"/>
    <xf numFmtId="2" fontId="25" fillId="0" borderId="0" xfId="25" applyNumberFormat="1" applyFont="1"/>
    <xf numFmtId="176" fontId="25" fillId="0" borderId="1" xfId="27" applyNumberFormat="1" applyFont="1" applyFill="1" applyBorder="1" applyAlignment="1">
      <alignment vertical="top" wrapText="1"/>
    </xf>
    <xf numFmtId="4" fontId="25" fillId="0" borderId="0" xfId="25" applyNumberFormat="1" applyFont="1"/>
    <xf numFmtId="176" fontId="25" fillId="9" borderId="0" xfId="25" applyNumberFormat="1" applyFont="1" applyFill="1"/>
    <xf numFmtId="0" fontId="25" fillId="0" borderId="0" xfId="25" applyFont="1" applyAlignment="1">
      <alignment horizontal="left" vertical="center" wrapText="1"/>
    </xf>
    <xf numFmtId="176" fontId="25" fillId="0" borderId="0" xfId="27" applyNumberFormat="1" applyFont="1" applyFill="1" applyBorder="1" applyAlignment="1">
      <alignment vertical="top" wrapText="1"/>
    </xf>
    <xf numFmtId="176" fontId="25" fillId="0" borderId="0" xfId="25" applyNumberFormat="1" applyFont="1"/>
    <xf numFmtId="4" fontId="25" fillId="9" borderId="0" xfId="25" applyNumberFormat="1" applyFont="1" applyFill="1"/>
    <xf numFmtId="0" fontId="1" fillId="0" borderId="0" xfId="25"/>
    <xf numFmtId="0" fontId="25" fillId="0" borderId="1" xfId="28" applyFont="1" applyBorder="1"/>
    <xf numFmtId="0" fontId="1" fillId="0" borderId="1" xfId="25" applyBorder="1"/>
    <xf numFmtId="0" fontId="25" fillId="0" borderId="1" xfId="25" applyFont="1" applyBorder="1"/>
    <xf numFmtId="164" fontId="25" fillId="0" borderId="0" xfId="25" applyNumberFormat="1" applyFont="1"/>
    <xf numFmtId="175" fontId="25" fillId="0" borderId="0" xfId="25" applyNumberFormat="1" applyFont="1"/>
    <xf numFmtId="0" fontId="25" fillId="0" borderId="1" xfId="25" applyFont="1" applyBorder="1" applyAlignment="1">
      <alignment horizontal="right" vertical="center" wrapText="1"/>
    </xf>
    <xf numFmtId="4" fontId="25" fillId="0" borderId="1" xfId="25" applyNumberFormat="1" applyFont="1" applyBorder="1" applyAlignment="1">
      <alignment horizontal="right" vertical="center" wrapText="1"/>
    </xf>
    <xf numFmtId="175" fontId="25" fillId="0" borderId="1" xfId="27" applyFont="1" applyFill="1" applyBorder="1" applyAlignment="1">
      <alignment vertical="center" wrapText="1"/>
    </xf>
    <xf numFmtId="10" fontId="25" fillId="0" borderId="1" xfId="26" applyNumberFormat="1" applyFont="1" applyFill="1" applyBorder="1" applyAlignment="1">
      <alignment vertical="center" wrapText="1"/>
    </xf>
    <xf numFmtId="0" fontId="25" fillId="0" borderId="0" xfId="25" applyFont="1" applyAlignment="1">
      <alignment horizontal="right" vertical="center" wrapText="1"/>
    </xf>
    <xf numFmtId="4" fontId="25" fillId="0" borderId="0" xfId="25" applyNumberFormat="1" applyFont="1" applyAlignment="1">
      <alignment horizontal="right" vertical="center" wrapText="1"/>
    </xf>
    <xf numFmtId="175" fontId="25" fillId="0" borderId="0" xfId="27" applyFont="1" applyFill="1" applyBorder="1" applyAlignment="1">
      <alignment vertical="center" wrapText="1"/>
    </xf>
    <xf numFmtId="10" fontId="25" fillId="0" borderId="0" xfId="26" applyNumberFormat="1" applyFont="1" applyFill="1" applyBorder="1" applyAlignment="1">
      <alignment vertical="center" wrapText="1"/>
    </xf>
    <xf numFmtId="0" fontId="25" fillId="0" borderId="0" xfId="28" applyFont="1"/>
    <xf numFmtId="176" fontId="25" fillId="0" borderId="0" xfId="27" applyNumberFormat="1" applyFont="1" applyFill="1" applyBorder="1"/>
    <xf numFmtId="4" fontId="25" fillId="0" borderId="0" xfId="27" applyNumberFormat="1" applyFont="1" applyFill="1" applyBorder="1"/>
    <xf numFmtId="4" fontId="25" fillId="0" borderId="0" xfId="27" applyNumberFormat="1" applyFont="1" applyFill="1" applyBorder="1" applyAlignment="1">
      <alignment vertical="top" wrapText="1"/>
    </xf>
    <xf numFmtId="10" fontId="25" fillId="0" borderId="0" xfId="29" applyNumberFormat="1" applyFont="1" applyFill="1"/>
    <xf numFmtId="176" fontId="25" fillId="0" borderId="1" xfId="27" applyNumberFormat="1" applyFont="1" applyFill="1" applyBorder="1"/>
    <xf numFmtId="176" fontId="25" fillId="0" borderId="1" xfId="25" applyNumberFormat="1" applyFont="1" applyBorder="1"/>
    <xf numFmtId="175" fontId="25" fillId="0" borderId="0" xfId="27" applyFont="1" applyFill="1"/>
    <xf numFmtId="15" fontId="25" fillId="0" borderId="1" xfId="27" applyNumberFormat="1" applyFont="1" applyFill="1" applyBorder="1"/>
    <xf numFmtId="0" fontId="1" fillId="0" borderId="8" xfId="25" applyBorder="1" applyAlignment="1">
      <alignment horizontal="left" vertical="top" wrapText="1"/>
    </xf>
    <xf numFmtId="176" fontId="25" fillId="0" borderId="1" xfId="27" applyNumberFormat="1" applyFont="1" applyFill="1" applyBorder="1" applyAlignment="1">
      <alignment horizontal="left"/>
    </xf>
    <xf numFmtId="15" fontId="25" fillId="0" borderId="1" xfId="27" applyNumberFormat="1" applyFont="1" applyFill="1" applyBorder="1" applyAlignment="1">
      <alignment horizontal="right"/>
    </xf>
    <xf numFmtId="15" fontId="25" fillId="0" borderId="0" xfId="25" applyNumberFormat="1" applyFont="1"/>
    <xf numFmtId="0" fontId="1" fillId="0" borderId="9" xfId="25" applyBorder="1" applyAlignment="1">
      <alignment horizontal="left" vertical="top" wrapText="1"/>
    </xf>
    <xf numFmtId="0" fontId="26" fillId="0" borderId="4"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 xfId="16" applyFont="1" applyBorder="1" applyAlignment="1">
      <alignment horizontal="center" vertical="center" wrapText="1"/>
    </xf>
    <xf numFmtId="0" fontId="26"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26" fillId="0" borderId="0" xfId="0" applyFont="1" applyAlignment="1">
      <alignment horizontal="center"/>
    </xf>
    <xf numFmtId="0" fontId="26" fillId="0" borderId="1" xfId="0" applyFont="1" applyBorder="1" applyAlignment="1">
      <alignment horizontal="center"/>
    </xf>
    <xf numFmtId="0" fontId="26" fillId="0" borderId="1" xfId="0" applyFont="1" applyBorder="1" applyAlignment="1">
      <alignment horizontal="center" wrapText="1"/>
    </xf>
    <xf numFmtId="4" fontId="24" fillId="0" borderId="4" xfId="0" quotePrefix="1" applyNumberFormat="1" applyFont="1" applyBorder="1" applyAlignment="1">
      <alignment horizontal="center"/>
    </xf>
    <xf numFmtId="4" fontId="24" fillId="0" borderId="6" xfId="0" quotePrefix="1" applyNumberFormat="1" applyFont="1" applyBorder="1" applyAlignment="1">
      <alignment horizontal="center"/>
    </xf>
    <xf numFmtId="2" fontId="24" fillId="0" borderId="4" xfId="0" quotePrefix="1" applyNumberFormat="1" applyFont="1" applyBorder="1" applyAlignment="1">
      <alignment horizontal="center"/>
    </xf>
    <xf numFmtId="2" fontId="24" fillId="0" borderId="6" xfId="0" quotePrefix="1" applyNumberFormat="1" applyFont="1" applyBorder="1" applyAlignment="1">
      <alignment horizontal="center"/>
    </xf>
    <xf numFmtId="0" fontId="26" fillId="0" borderId="4" xfId="0" applyFont="1" applyBorder="1" applyAlignment="1">
      <alignment horizontal="center" vertical="center" wrapText="1"/>
    </xf>
    <xf numFmtId="0" fontId="26" fillId="0" borderId="6" xfId="0" applyFont="1" applyBorder="1" applyAlignment="1">
      <alignment horizontal="center" vertical="center" wrapText="1"/>
    </xf>
    <xf numFmtId="2" fontId="24" fillId="9" borderId="4" xfId="0" applyNumberFormat="1" applyFont="1" applyFill="1" applyBorder="1" applyAlignment="1">
      <alignment horizontal="center"/>
    </xf>
    <xf numFmtId="2" fontId="24" fillId="9" borderId="6" xfId="0" applyNumberFormat="1" applyFont="1" applyFill="1" applyBorder="1" applyAlignment="1">
      <alignment horizontal="center"/>
    </xf>
    <xf numFmtId="2" fontId="24" fillId="0" borderId="4" xfId="0" applyNumberFormat="1" applyFont="1" applyBorder="1" applyAlignment="1">
      <alignment horizontal="center"/>
    </xf>
    <xf numFmtId="2" fontId="24" fillId="0" borderId="6" xfId="0" applyNumberFormat="1" applyFont="1" applyBorder="1" applyAlignment="1">
      <alignment horizontal="center"/>
    </xf>
    <xf numFmtId="10" fontId="24" fillId="0" borderId="4" xfId="0" applyNumberFormat="1" applyFont="1" applyBorder="1" applyAlignment="1">
      <alignment horizontal="center"/>
    </xf>
    <xf numFmtId="10" fontId="24" fillId="0" borderId="6" xfId="0" applyNumberFormat="1" applyFont="1" applyBorder="1" applyAlignment="1">
      <alignment horizontal="center"/>
    </xf>
    <xf numFmtId="39" fontId="24" fillId="0" borderId="4" xfId="0" quotePrefix="1" applyNumberFormat="1" applyFont="1" applyBorder="1" applyAlignment="1">
      <alignment horizontal="center"/>
    </xf>
    <xf numFmtId="39" fontId="24" fillId="0" borderId="6" xfId="0" quotePrefix="1" applyNumberFormat="1" applyFont="1" applyBorder="1" applyAlignment="1">
      <alignment horizontal="center"/>
    </xf>
    <xf numFmtId="171" fontId="24" fillId="0" borderId="4" xfId="19" quotePrefix="1" applyNumberFormat="1" applyFont="1" applyFill="1" applyBorder="1" applyAlignment="1">
      <alignment horizontal="center"/>
    </xf>
    <xf numFmtId="171" fontId="24" fillId="0" borderId="6" xfId="19" quotePrefix="1" applyNumberFormat="1" applyFont="1" applyFill="1" applyBorder="1" applyAlignment="1">
      <alignment horizontal="center"/>
    </xf>
    <xf numFmtId="10" fontId="24" fillId="0" borderId="3" xfId="0" applyNumberFormat="1" applyFont="1" applyBorder="1" applyAlignment="1">
      <alignment horizontal="center"/>
    </xf>
    <xf numFmtId="10" fontId="24" fillId="0" borderId="4" xfId="19" quotePrefix="1" applyNumberFormat="1" applyFont="1" applyFill="1" applyBorder="1" applyAlignment="1">
      <alignment horizontal="center"/>
    </xf>
    <xf numFmtId="10" fontId="24" fillId="0" borderId="6" xfId="19" quotePrefix="1" applyNumberFormat="1" applyFont="1" applyFill="1" applyBorder="1" applyAlignment="1">
      <alignment horizontal="center"/>
    </xf>
    <xf numFmtId="0" fontId="24" fillId="0" borderId="4" xfId="0" applyFont="1" applyBorder="1" applyAlignment="1">
      <alignment horizontal="center"/>
    </xf>
    <xf numFmtId="0" fontId="24" fillId="0" borderId="6" xfId="0" applyFont="1" applyBorder="1" applyAlignment="1">
      <alignment horizontal="center"/>
    </xf>
    <xf numFmtId="0" fontId="26" fillId="9" borderId="4" xfId="0" applyFont="1" applyFill="1" applyBorder="1" applyAlignment="1">
      <alignment horizontal="center" vertical="center" wrapText="1"/>
    </xf>
    <xf numFmtId="0" fontId="26" fillId="9" borderId="6" xfId="0" applyFont="1" applyFill="1" applyBorder="1" applyAlignment="1">
      <alignment horizontal="center" vertical="center" wrapText="1"/>
    </xf>
    <xf numFmtId="2" fontId="24" fillId="9" borderId="4" xfId="0" quotePrefix="1" applyNumberFormat="1" applyFont="1" applyFill="1" applyBorder="1" applyAlignment="1">
      <alignment horizontal="center"/>
    </xf>
    <xf numFmtId="4" fontId="24" fillId="9" borderId="4" xfId="0" quotePrefix="1" applyNumberFormat="1" applyFont="1" applyFill="1" applyBorder="1" applyAlignment="1">
      <alignment horizontal="center"/>
    </xf>
    <xf numFmtId="4" fontId="24" fillId="9" borderId="6" xfId="0" quotePrefix="1" applyNumberFormat="1" applyFont="1" applyFill="1" applyBorder="1" applyAlignment="1">
      <alignment horizontal="center"/>
    </xf>
    <xf numFmtId="10" fontId="24" fillId="9" borderId="4" xfId="19" quotePrefix="1" applyNumberFormat="1" applyFont="1" applyFill="1" applyBorder="1" applyAlignment="1">
      <alignment horizontal="center"/>
    </xf>
    <xf numFmtId="10" fontId="24" fillId="9" borderId="6" xfId="19" applyNumberFormat="1" applyFont="1" applyFill="1" applyBorder="1" applyAlignment="1">
      <alignment horizontal="center"/>
    </xf>
    <xf numFmtId="4" fontId="24" fillId="9" borderId="6" xfId="0" applyNumberFormat="1" applyFont="1" applyFill="1" applyBorder="1" applyAlignment="1">
      <alignment horizontal="center"/>
    </xf>
    <xf numFmtId="10" fontId="24" fillId="9" borderId="6" xfId="19" quotePrefix="1" applyNumberFormat="1" applyFont="1" applyFill="1" applyBorder="1" applyAlignment="1">
      <alignment horizontal="center"/>
    </xf>
    <xf numFmtId="0" fontId="26" fillId="0" borderId="3" xfId="0" applyFont="1" applyBorder="1" applyAlignment="1">
      <alignment horizontal="center" vertical="center" wrapText="1"/>
    </xf>
    <xf numFmtId="2" fontId="24" fillId="0" borderId="3" xfId="0" quotePrefix="1" applyNumberFormat="1" applyFont="1" applyBorder="1" applyAlignment="1">
      <alignment horizontal="center"/>
    </xf>
    <xf numFmtId="4" fontId="24" fillId="0" borderId="3" xfId="0" quotePrefix="1" applyNumberFormat="1" applyFont="1" applyBorder="1" applyAlignment="1">
      <alignment horizontal="center"/>
    </xf>
    <xf numFmtId="10" fontId="24" fillId="0" borderId="3" xfId="19" quotePrefix="1" applyNumberFormat="1" applyFont="1" applyFill="1" applyBorder="1" applyAlignment="1">
      <alignment horizontal="center"/>
    </xf>
    <xf numFmtId="2" fontId="24" fillId="0" borderId="3" xfId="0" applyNumberFormat="1" applyFont="1" applyBorder="1" applyAlignment="1">
      <alignment horizontal="center"/>
    </xf>
    <xf numFmtId="4" fontId="24" fillId="0" borderId="4" xfId="0" quotePrefix="1" applyNumberFormat="1" applyFont="1" applyBorder="1" applyAlignment="1">
      <alignment horizontal="center" wrapText="1"/>
    </xf>
    <xf numFmtId="4" fontId="24" fillId="0" borderId="6" xfId="0" quotePrefix="1" applyNumberFormat="1" applyFont="1" applyBorder="1" applyAlignment="1">
      <alignment horizontal="center" wrapText="1"/>
    </xf>
    <xf numFmtId="0" fontId="1" fillId="0" borderId="8" xfId="25" applyBorder="1" applyAlignment="1">
      <alignment horizontal="left" vertical="top" wrapText="1"/>
    </xf>
    <xf numFmtId="0" fontId="1" fillId="0" borderId="9" xfId="25" applyBorder="1" applyAlignment="1">
      <alignment horizontal="left" vertical="top" wrapText="1"/>
    </xf>
  </cellXfs>
  <cellStyles count="30">
    <cellStyle name="_x000a_386grabber=m" xfId="1" xr:uid="{00000000-0005-0000-0000-000000000000}"/>
    <cellStyle name="_x000b_" xfId="2" xr:uid="{00000000-0005-0000-0000-000001000000}"/>
    <cellStyle name="_Assoc_InterSch_PvtPlacement_Apr08" xfId="3" xr:uid="{00000000-0005-0000-0000-000002000000}"/>
    <cellStyle name="_Cash Forecast-Liquid Fund - 08-07-08" xfId="4" xr:uid="{00000000-0005-0000-0000-000003000000}"/>
    <cellStyle name="_Cash Forecast-Treasury Fund - 04-07-08" xfId="5" xr:uid="{00000000-0005-0000-0000-000004000000}"/>
    <cellStyle name="_MCR may08" xfId="6" xr:uid="{00000000-0005-0000-0000-000005000000}"/>
    <cellStyle name="_MCR_Final" xfId="7" xr:uid="{00000000-0005-0000-0000-000006000000}"/>
    <cellStyle name="_Template file_Equity_June_Final" xfId="8" xr:uid="{00000000-0005-0000-0000-000007000000}"/>
    <cellStyle name="€" xfId="9" xr:uid="{00000000-0005-0000-0000-000008000000}"/>
    <cellStyle name="=C:\WINNT\SYSTEM32\COMMAND.COM" xfId="10" xr:uid="{00000000-0005-0000-0000-000009000000}"/>
    <cellStyle name="Comma" xfId="11" builtinId="3"/>
    <cellStyle name="Comma 4 2" xfId="27" xr:uid="{BA626131-EE23-4691-BFFA-69EB1E68A859}"/>
    <cellStyle name="Grey" xfId="12" xr:uid="{00000000-0005-0000-0000-00000B000000}"/>
    <cellStyle name="Input [yellow]" xfId="13" xr:uid="{00000000-0005-0000-0000-00000C000000}"/>
    <cellStyle name="Nor}al" xfId="14" xr:uid="{00000000-0005-0000-0000-00000D000000}"/>
    <cellStyle name="Normal" xfId="0" builtinId="0"/>
    <cellStyle name="Normal - Style1" xfId="15" xr:uid="{00000000-0005-0000-0000-00000F000000}"/>
    <cellStyle name="Normal 2" xfId="16" xr:uid="{00000000-0005-0000-0000-000010000000}"/>
    <cellStyle name="Normal 3" xfId="17" xr:uid="{00000000-0005-0000-0000-000011000000}"/>
    <cellStyle name="Normal 3 2" xfId="25" xr:uid="{716CBA98-E5A6-430A-AEF4-51C7F2DCA79F}"/>
    <cellStyle name="Normal 4" xfId="24" xr:uid="{00000000-0005-0000-0000-000012000000}"/>
    <cellStyle name="Normal_Scheme data_" xfId="28" xr:uid="{B5B865A5-7C5F-412C-8622-86FF81A5235A}"/>
    <cellStyle name="Notes" xfId="18" xr:uid="{00000000-0005-0000-0000-000013000000}"/>
    <cellStyle name="Percent" xfId="19" builtinId="5"/>
    <cellStyle name="Percent [2]" xfId="20" xr:uid="{00000000-0005-0000-0000-000015000000}"/>
    <cellStyle name="Percent 2" xfId="26" xr:uid="{B3222160-5D9A-442B-A138-FBF6BE40B92F}"/>
    <cellStyle name="Percent 2 3" xfId="29" xr:uid="{47FD7CB9-DF6A-4FD3-8E9A-3A4FC360D909}"/>
    <cellStyle name="RowLevel_0" xfId="21" xr:uid="{00000000-0005-0000-0000-000016000000}"/>
    <cellStyle name="Style 1" xfId="22" xr:uid="{00000000-0005-0000-0000-000017000000}"/>
    <cellStyle name="Times New Roman" xfId="23" xr:uid="{00000000-0005-0000-0000-000018000000}"/>
  </cellStyles>
  <dxfs count="69">
    <dxf>
      <font>
        <color rgb="FF9C0006"/>
      </font>
      <fill>
        <patternFill>
          <bgColor rgb="FFFFC7CE"/>
        </patternFill>
      </fill>
    </dxf>
    <dxf>
      <numFmt numFmtId="4" formatCode="#,##0.00"/>
    </dxf>
    <dxf>
      <numFmt numFmtId="177" formatCode="#,##0.000"/>
    </dxf>
    <dxf>
      <numFmt numFmtId="174" formatCode="#,##0.0000"/>
    </dxf>
    <dxf>
      <numFmt numFmtId="178" formatCode="&quot;-&quot;"/>
    </dxf>
    <dxf>
      <numFmt numFmtId="4" formatCode="#,##0.00"/>
    </dxf>
    <dxf>
      <numFmt numFmtId="178" formatCode="&quot;-&quot;"/>
    </dxf>
    <dxf>
      <numFmt numFmtId="174" formatCode="#,##0.0000"/>
    </dxf>
    <dxf>
      <numFmt numFmtId="177" formatCode="#,##0.000"/>
    </dxf>
    <dxf>
      <numFmt numFmtId="179" formatCode="#,##0.0000&quot;**&quot;"/>
    </dxf>
    <dxf>
      <numFmt numFmtId="180" formatCode="#,##0.000&quot;**&quot;"/>
    </dxf>
    <dxf>
      <numFmt numFmtId="4" formatCode="#,##0.00"/>
    </dxf>
    <dxf>
      <numFmt numFmtId="178" formatCode="&quot;-&quot;"/>
    </dxf>
    <dxf>
      <numFmt numFmtId="174" formatCode="#,##0.0000"/>
    </dxf>
    <dxf>
      <numFmt numFmtId="177" formatCode="#,##0.000"/>
    </dxf>
    <dxf>
      <numFmt numFmtId="180" formatCode="#,##0.000&quot;**&quot;"/>
    </dxf>
    <dxf>
      <numFmt numFmtId="179" formatCode="#,##0.0000&quot;**&quot;"/>
    </dxf>
    <dxf>
      <numFmt numFmtId="174" formatCode="#,##0.0000"/>
    </dxf>
    <dxf>
      <numFmt numFmtId="4" formatCode="#,##0.00"/>
    </dxf>
    <dxf>
      <numFmt numFmtId="177" formatCode="#,##0.000"/>
    </dxf>
    <dxf>
      <numFmt numFmtId="177" formatCode="#,##0.000"/>
    </dxf>
    <dxf>
      <numFmt numFmtId="174" formatCode="#,##0.0000"/>
    </dxf>
    <dxf>
      <numFmt numFmtId="4" formatCode="#,##0.00"/>
    </dxf>
    <dxf>
      <numFmt numFmtId="178" formatCode="&quot;-&quot;"/>
    </dxf>
    <dxf>
      <numFmt numFmtId="4" formatCode="#,##0.00"/>
    </dxf>
    <dxf>
      <numFmt numFmtId="174" formatCode="#,##0.0000"/>
    </dxf>
    <dxf>
      <numFmt numFmtId="178" formatCode="&quot;-&quot;"/>
    </dxf>
    <dxf>
      <numFmt numFmtId="177" formatCode="#,##0.000"/>
    </dxf>
    <dxf>
      <numFmt numFmtId="180" formatCode="#,##0.000&quot;**&quot;"/>
    </dxf>
    <dxf>
      <numFmt numFmtId="179" formatCode="#,##0.0000&quot;**&quot;"/>
    </dxf>
    <dxf>
      <numFmt numFmtId="178" formatCode="&quot;-&quot;"/>
    </dxf>
    <dxf>
      <numFmt numFmtId="4" formatCode="#,##0.00"/>
    </dxf>
    <dxf>
      <numFmt numFmtId="174" formatCode="#,##0.0000"/>
    </dxf>
    <dxf>
      <numFmt numFmtId="177" formatCode="#,##0.000"/>
    </dxf>
    <dxf>
      <numFmt numFmtId="179" formatCode="#,##0.0000&quot;**&quot;"/>
    </dxf>
    <dxf>
      <numFmt numFmtId="180" formatCode="#,##0.000&quot;**&quot;"/>
    </dxf>
    <dxf>
      <numFmt numFmtId="177" formatCode="#,##0.000"/>
    </dxf>
    <dxf>
      <numFmt numFmtId="174" formatCode="#,##0.0000"/>
    </dxf>
    <dxf>
      <numFmt numFmtId="4" formatCode="#,##0.00"/>
    </dxf>
    <dxf>
      <numFmt numFmtId="178" formatCode="&quot;-&quot;"/>
    </dxf>
    <dxf>
      <numFmt numFmtId="177" formatCode="#,##0.000"/>
    </dxf>
    <dxf>
      <numFmt numFmtId="174" formatCode="#,##0.0000"/>
    </dxf>
    <dxf>
      <numFmt numFmtId="4" formatCode="#,##0.00"/>
    </dxf>
    <dxf>
      <numFmt numFmtId="178" formatCode="&quot;-&quot;"/>
    </dxf>
    <dxf>
      <numFmt numFmtId="174" formatCode="#,##0.0000"/>
    </dxf>
    <dxf>
      <numFmt numFmtId="4" formatCode="#,##0.00"/>
    </dxf>
    <dxf>
      <numFmt numFmtId="177" formatCode="#,##0.000"/>
    </dxf>
    <dxf>
      <numFmt numFmtId="179" formatCode="#,##0.0000&quot;**&quot;"/>
    </dxf>
    <dxf>
      <numFmt numFmtId="180" formatCode="#,##0.000&quot;**&quot;"/>
    </dxf>
    <dxf>
      <numFmt numFmtId="179" formatCode="#,##0.0000&quot;**&quot;"/>
    </dxf>
    <dxf>
      <numFmt numFmtId="180" formatCode="#,##0.000&quot;**&quot;"/>
    </dxf>
    <dxf>
      <numFmt numFmtId="178" formatCode="&quot;-&quot;"/>
    </dxf>
    <dxf>
      <numFmt numFmtId="179" formatCode="#,##0.0000&quot;**&quot;"/>
    </dxf>
    <dxf>
      <numFmt numFmtId="180" formatCode="#,##0.000&quot;**&quot;"/>
    </dxf>
    <dxf>
      <numFmt numFmtId="178" formatCode="&quot;-&quot;"/>
    </dxf>
    <dxf>
      <numFmt numFmtId="179" formatCode="#,##0.0000&quot;**&quot;"/>
    </dxf>
    <dxf>
      <numFmt numFmtId="180" formatCode="#,##0.000&quot;**&quot;"/>
    </dxf>
    <dxf>
      <numFmt numFmtId="4" formatCode="#,##0.00"/>
    </dxf>
    <dxf>
      <numFmt numFmtId="174" formatCode="#,##0.0000"/>
    </dxf>
    <dxf>
      <numFmt numFmtId="177" formatCode="#,##0.000"/>
    </dxf>
    <dxf>
      <numFmt numFmtId="178" formatCode="&quot;-&quot;"/>
    </dxf>
    <dxf>
      <numFmt numFmtId="177" formatCode="#,##0.000"/>
    </dxf>
    <dxf>
      <numFmt numFmtId="174" formatCode="#,##0.0000"/>
    </dxf>
    <dxf>
      <numFmt numFmtId="4" formatCode="#,##0.00"/>
    </dxf>
    <dxf>
      <numFmt numFmtId="178" formatCode="&quot;-&quot;"/>
    </dxf>
    <dxf>
      <numFmt numFmtId="4" formatCode="#,##0.00"/>
    </dxf>
    <dxf>
      <numFmt numFmtId="178" formatCode="&quot;-&quot;"/>
    </dxf>
    <dxf>
      <numFmt numFmtId="177" formatCode="#,##0.000"/>
    </dxf>
    <dxf>
      <numFmt numFmtId="174" formatCode="#,##0.00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styles" Target="styles.xml"/><Relationship Id="rId30"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Controlled%20folder\Controlls\2010-2011\Financials_2010_2011\March_2011\Financials%20Openended_1902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ABR_Hybridxls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Controlled%20folder\Controlls\2009-2010\Opended%20Financials\Open%20Ended_31%20March\Financials%20Openended_Mar%203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Openended_P.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Live%20FMP\Financials%20FMP_Mar%2031%202012_All_%20Liv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Mar%2012\Financials%20Openend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e\DSP_CITI_SEP%2008\FINAL%20FINANCIALS\1%20to%2010\YD01_Equity%20Fund_Version%2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Documents%20and%20Settings\pp77112\Desktop\Prashant\Hold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Documents%20and%20Settings\ag97039\Local%20Settings\Temp\New%20Format%20Financials%20Dec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_OPEN"/>
      <sheetName val="REV_OPEN"/>
      <sheetName val="SCH_OPEN_BS"/>
      <sheetName val="SCH_OPEN_REV"/>
      <sheetName val="FULL_CASH_FLOW"/>
      <sheetName val="Perspective"/>
      <sheetName val="NEW ABG_BS"/>
      <sheetName val="Scheme Master"/>
      <sheetName val="NEW ABG_REV"/>
      <sheetName val="ABG_CASH_FLOW"/>
      <sheetName val="Key Stats"/>
      <sheetName val="TB_SCHEDULES"/>
      <sheetName val="Holding Pivot"/>
      <sheetName val="UPR_EQU_RETEARN"/>
      <sheetName val="UPR_EQUALIZATION AMT"/>
      <sheetName val="Unrealised GL_S_Others"/>
      <sheetName val="PHPUS"/>
      <sheetName val="Unrealised GL_S_Futures"/>
      <sheetName val="NEW ABG_KEY_STATS"/>
      <sheetName val="Margin_Adjustment"/>
      <sheetName val="Pivot"/>
      <sheetName val="Portfolio"/>
      <sheetName val="Map ColRef"/>
      <sheetName val="Margin Utilisation Report"/>
      <sheetName val="Unrealised Gain_Loss"/>
      <sheetName val="TA_UNIT CAPITAL"/>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W ABG_BS_Hybrid"/>
      <sheetName val="NEW ABG_REV_Hybrid"/>
      <sheetName val="Key Stats_Hybrid"/>
    </sheetNames>
    <sheetDataSet>
      <sheetData sheetId="0"/>
      <sheetData sheetId="1"/>
      <sheetData sheetId="2">
        <row r="1">
          <cell r="C1">
            <v>100000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_OPEN"/>
      <sheetName val="REV_OPEN"/>
      <sheetName val="Unrealised Gain_Loss"/>
      <sheetName val="SCH_OPEN_BS"/>
      <sheetName val="SCH_OPEN_REV"/>
      <sheetName val="FULL_CASH_FLOW"/>
      <sheetName val="Perspective"/>
      <sheetName val="NEW ABG_BS"/>
      <sheetName val="NEW ABG_REV"/>
      <sheetName val="ABG_CASH_FLOW"/>
      <sheetName val="Key Stats"/>
      <sheetName val="UPR_EQUALIZATION AMT"/>
      <sheetName val="TA_UNIT CAPITAL"/>
      <sheetName val="Scheme Master"/>
      <sheetName val="Holding Pivot"/>
      <sheetName val="UPR_EQU_RETEARN_Do not Use"/>
      <sheetName val="Unrealised GL_S_Others"/>
      <sheetName val="Unrealised GL_S_Futures"/>
      <sheetName val="NEW ABG_KEY_STATS"/>
      <sheetName val="Pivot"/>
      <sheetName val="Portfolio"/>
      <sheetName val="Unclaimed Div_Red"/>
      <sheetName val="TB_SCHEDULES"/>
      <sheetName val="Map ColRef"/>
      <sheetName val="Margin_Adjustment"/>
      <sheetName val="Margin Utilisation Report"/>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8">
          <cell r="D8">
            <v>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R_EQUALIZATION AMT"/>
      <sheetName val="Mapping"/>
      <sheetName val="TB"/>
      <sheetName val="TA_UNIT CAPITAL"/>
      <sheetName val="Holding"/>
      <sheetName val="Unrealised"/>
      <sheetName val="Nav High low"/>
      <sheetName val="HPU Working"/>
      <sheetName val="IER UPR"/>
      <sheetName val="Unrealised Gain_Loss"/>
      <sheetName val="Unrealised GL_S_Others"/>
      <sheetName val="ABG_CASH_FLOW_Equity"/>
      <sheetName val="PTO"/>
      <sheetName val="NAV"/>
      <sheetName val="Return"/>
      <sheetName val="Dividend"/>
      <sheetName val="Exps Ratio"/>
      <sheetName val="High Low NAV"/>
      <sheetName val="AVG AUM"/>
      <sheetName val="Scheme Master"/>
      <sheetName val="ABG_CASH_FLOW_Hybrid"/>
      <sheetName val="ABG_CASH_FLOW_FOF"/>
      <sheetName val="ABG_CASH_FLOW_Debt"/>
      <sheetName val="Margin_Adjustment"/>
      <sheetName val="Unclaimed Div_Red"/>
      <sheetName val="TB_SCHEDULES"/>
      <sheetName val="Borrowing_Working"/>
      <sheetName val="master"/>
      <sheetName val="Holding Pivot"/>
      <sheetName val="Unrealised GL_S_Futures"/>
      <sheetName val="Pivot"/>
      <sheetName val="Margin Utilisation Report"/>
      <sheetName val="Portfolio"/>
      <sheetName val="Map ColRef"/>
      <sheetName val="PARAMETERS"/>
      <sheetName val="Annexure 6-"/>
      <sheetName val="Annexure 5-"/>
      <sheetName val="BS_OPEN"/>
      <sheetName val="REV_OPEN"/>
      <sheetName val="SCH_OPEN_BS"/>
      <sheetName val="SCH_OPEN_REV"/>
      <sheetName val="FULL_CASH_FLOW"/>
      <sheetName val="Perspective"/>
      <sheetName val="Footnotes"/>
      <sheetName val="NEW ABG_BS_Equity"/>
      <sheetName val="NEW ABG_REV_Equity"/>
      <sheetName val="Key Stats_Equity"/>
      <sheetName val="NEW ABG_BS_Hybrid"/>
      <sheetName val="NEW ABG_REV_Hybrid"/>
      <sheetName val="Key Stats_Hybrid"/>
      <sheetName val="NEW ABG_BS_FOF"/>
      <sheetName val="NEW ABG_REV_FOF"/>
      <sheetName val="Key Stats_FO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5">
          <cell r="D5" t="str">
            <v xml:space="preserve">DSP MUTUAL FUND  (Erstwhile known as DSP BLACKROCK MUTUAL FUND)  </v>
          </cell>
        </row>
        <row r="8">
          <cell r="D8">
            <v>1</v>
          </cell>
        </row>
        <row r="9">
          <cell r="D9">
            <v>0</v>
          </cell>
        </row>
        <row r="19">
          <cell r="D19" t="str">
            <v xml:space="preserve">MAFATLAL CENTRE, 10TH FLOOR, NARIMAN POINT, MUMBAI 400 021   </v>
          </cell>
        </row>
        <row r="22">
          <cell r="D22">
            <v>100000</v>
          </cell>
        </row>
        <row r="23">
          <cell r="D23">
            <v>2</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R_EQUALIZATION AMT"/>
      <sheetName val="BS_OPEN"/>
      <sheetName val="REV_OPEN"/>
      <sheetName val="SCH_OPEN_BS"/>
      <sheetName val="SCH_OPEN_REV"/>
      <sheetName val="CashFlow"/>
      <sheetName val="Unrealised Gain_Loss"/>
      <sheetName val="Perspective"/>
      <sheetName val="Unrealised GL_S_Others"/>
      <sheetName val="TB_SCHEDULES"/>
      <sheetName val="TA_UNIT CAPITAL"/>
      <sheetName val="UPR_EQU_RETEARN"/>
      <sheetName val="Scheme Master"/>
      <sheetName val="Holding Pivot"/>
      <sheetName val="Portfolio"/>
      <sheetName val="Map ColRef"/>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9">
          <cell r="D9">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R_EQUALIZATION AMT"/>
      <sheetName val="BS_OPEN"/>
      <sheetName val="REV_OPEN"/>
      <sheetName val="SCH_OPEN_BS"/>
      <sheetName val="SCH_OPEN_REV"/>
      <sheetName val="FULL_CASH_FLOW"/>
      <sheetName val="TB_SCHEDULES"/>
      <sheetName val="Unrealised Gain_Loss"/>
      <sheetName val="Unrealised GL_S_Others"/>
      <sheetName val="Perspective"/>
      <sheetName val="NEW ABG_BS_Equity"/>
      <sheetName val="Holding Pivot"/>
      <sheetName val="NEW ABG_REV_Equity"/>
      <sheetName val="ABG_CASH_FLOW_Equity"/>
      <sheetName val="Key Stats_Equity"/>
      <sheetName val="NEW ABG_BS_Hybrid"/>
      <sheetName val="NEW ABG_REV_Hybrid"/>
      <sheetName val="ABG_CASH_FLOW_Hybrid"/>
      <sheetName val="Key Stats_Hybrid"/>
      <sheetName val="TA_UNIT CAPITAL"/>
      <sheetName val="Unclaimed Div_Red"/>
      <sheetName val="NEW ABG_BS_FOF"/>
      <sheetName val="NEW ABG_REV_FOF"/>
      <sheetName val="ABG_CASH_FLOW_FOF"/>
      <sheetName val="Key Stats_FOF"/>
      <sheetName val="NEW ABG_BS_Debt"/>
      <sheetName val="NEW ABG_REV_Debt"/>
      <sheetName val="ABG_CASH_FLOW_Debt"/>
      <sheetName val="Key Stats_Debt"/>
      <sheetName val="Unrealised GL_S_Futures"/>
      <sheetName val="Pivot"/>
      <sheetName val="Margin_Adjustment"/>
      <sheetName val="Margin Utilisation Report"/>
      <sheetName val="Portfolio"/>
      <sheetName val="Map ColRef"/>
      <sheetName val="PARAMETERS"/>
      <sheetName val="Scheme Ma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2">
          <cell r="D22">
            <v>100000</v>
          </cell>
        </row>
      </sheetData>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ETER"/>
      <sheetName val="Controls"/>
      <sheetName val="Posting Trail"/>
      <sheetName val="TB"/>
      <sheetName val="GROUPED TB2"/>
      <sheetName val="BS"/>
      <sheetName val="REVENUE"/>
      <sheetName val="BS-SCH"/>
      <sheetName val="HALF_YRLY_U"/>
      <sheetName val="UNREALIZED"/>
      <sheetName val="RETAINED SURPLUS"/>
      <sheetName val="CASHFLOW"/>
      <sheetName val="CS"/>
      <sheetName val="Group TB"/>
      <sheetName val="OLD-BS"/>
      <sheetName val="2ND HALF"/>
      <sheetName val="TB 2007"/>
    </sheetNames>
    <sheetDataSet>
      <sheetData sheetId="0" refreshError="1">
        <row r="6">
          <cell r="B6">
            <v>10</v>
          </cell>
        </row>
        <row r="19">
          <cell r="B19" t="str">
            <v>NO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en Position"/>
      <sheetName val="Portfolio"/>
      <sheetName val="AAUM"/>
      <sheetName val="Mapping"/>
    </sheetNames>
    <sheetDataSet>
      <sheetData sheetId="0" refreshError="1"/>
      <sheetData sheetId="1" refreshError="1"/>
      <sheetData sheetId="2" refreshError="1"/>
      <sheetData sheetId="3" refreshError="1">
        <row r="1">
          <cell r="D1">
            <v>100000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wFormat"/>
    </sheetNames>
    <sheetDataSet>
      <sheetData sheetId="0" refreshError="1">
        <row r="3">
          <cell r="E3">
            <v>10000000</v>
          </cell>
          <cell r="F3">
            <v>2</v>
          </cell>
          <cell r="G3">
            <v>100000</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2:N140"/>
  <sheetViews>
    <sheetView workbookViewId="0">
      <selection activeCell="C104" sqref="C104"/>
    </sheetView>
  </sheetViews>
  <sheetFormatPr defaultRowHeight="12.5"/>
  <cols>
    <col min="1" max="1" width="15.54296875" bestFit="1" customWidth="1"/>
    <col min="2" max="2" width="10.453125" bestFit="1" customWidth="1"/>
    <col min="3" max="3" width="7.1796875" bestFit="1" customWidth="1"/>
    <col min="4" max="4" width="10.54296875" bestFit="1" customWidth="1"/>
    <col min="5" max="5" width="17.54296875" bestFit="1" customWidth="1"/>
    <col min="10" max="10" width="10.54296875" bestFit="1" customWidth="1"/>
  </cols>
  <sheetData>
    <row r="2" spans="1:14">
      <c r="L2" t="s">
        <v>0</v>
      </c>
      <c r="M2" t="s">
        <v>39</v>
      </c>
      <c r="N2" t="s">
        <v>197</v>
      </c>
    </row>
    <row r="3" spans="1:14">
      <c r="E3" t="s">
        <v>2045</v>
      </c>
      <c r="F3" t="s">
        <v>2046</v>
      </c>
      <c r="L3" t="s">
        <v>0</v>
      </c>
      <c r="M3" t="s">
        <v>37</v>
      </c>
      <c r="N3" t="s">
        <v>197</v>
      </c>
    </row>
    <row r="4" spans="1:14">
      <c r="A4" t="s">
        <v>2891</v>
      </c>
      <c r="B4" t="s">
        <v>2861</v>
      </c>
      <c r="C4" t="s">
        <v>39</v>
      </c>
      <c r="D4" t="s">
        <v>197</v>
      </c>
      <c r="E4">
        <v>0.9</v>
      </c>
      <c r="F4">
        <v>0.9</v>
      </c>
      <c r="I4" t="s">
        <v>190</v>
      </c>
      <c r="J4" s="46">
        <f t="shared" ref="J4:J21" si="0">SUMIF(C:C,I4,F:F)</f>
        <v>0</v>
      </c>
      <c r="L4" t="s">
        <v>2</v>
      </c>
      <c r="M4" t="s">
        <v>39</v>
      </c>
      <c r="N4" t="s">
        <v>197</v>
      </c>
    </row>
    <row r="5" spans="1:14">
      <c r="A5" t="s">
        <v>777</v>
      </c>
      <c r="B5" t="s">
        <v>6</v>
      </c>
      <c r="C5" t="s">
        <v>37</v>
      </c>
      <c r="D5" t="s">
        <v>197</v>
      </c>
      <c r="E5">
        <v>2.1</v>
      </c>
      <c r="F5">
        <v>2.1</v>
      </c>
      <c r="I5" t="s">
        <v>17</v>
      </c>
      <c r="J5" s="46">
        <f t="shared" si="0"/>
        <v>0</v>
      </c>
      <c r="L5" t="s">
        <v>2</v>
      </c>
      <c r="M5" t="s">
        <v>37</v>
      </c>
      <c r="N5" t="s">
        <v>197</v>
      </c>
    </row>
    <row r="6" spans="1:14">
      <c r="A6" t="s">
        <v>776</v>
      </c>
      <c r="B6" t="s">
        <v>6</v>
      </c>
      <c r="C6" t="s">
        <v>39</v>
      </c>
      <c r="D6" t="s">
        <v>197</v>
      </c>
      <c r="E6">
        <v>2.4</v>
      </c>
      <c r="F6">
        <v>2.4</v>
      </c>
      <c r="I6" t="s">
        <v>88</v>
      </c>
      <c r="J6" s="46">
        <f t="shared" si="0"/>
        <v>0</v>
      </c>
      <c r="L6" t="s">
        <v>19</v>
      </c>
      <c r="M6" t="s">
        <v>39</v>
      </c>
      <c r="N6" t="s">
        <v>197</v>
      </c>
    </row>
    <row r="7" spans="1:14">
      <c r="A7" t="s">
        <v>2738</v>
      </c>
      <c r="B7" t="s">
        <v>1052</v>
      </c>
      <c r="C7" t="s">
        <v>39</v>
      </c>
      <c r="D7" t="s">
        <v>197</v>
      </c>
      <c r="E7">
        <v>1.5</v>
      </c>
      <c r="F7">
        <v>1.5</v>
      </c>
      <c r="I7" t="s">
        <v>20</v>
      </c>
      <c r="J7" s="46">
        <f t="shared" si="0"/>
        <v>0</v>
      </c>
      <c r="L7" t="s">
        <v>19</v>
      </c>
      <c r="M7" t="s">
        <v>39</v>
      </c>
      <c r="N7" t="s">
        <v>58</v>
      </c>
    </row>
    <row r="8" spans="1:14">
      <c r="A8" t="s">
        <v>2734</v>
      </c>
      <c r="B8" t="s">
        <v>1052</v>
      </c>
      <c r="C8" t="s">
        <v>37</v>
      </c>
      <c r="D8" t="s">
        <v>197</v>
      </c>
      <c r="E8">
        <v>1.3</v>
      </c>
      <c r="F8">
        <v>1.3</v>
      </c>
      <c r="I8" t="s">
        <v>47</v>
      </c>
      <c r="J8" s="46">
        <f t="shared" si="0"/>
        <v>0</v>
      </c>
      <c r="L8" t="s">
        <v>19</v>
      </c>
      <c r="M8" t="s">
        <v>37</v>
      </c>
      <c r="N8" t="s">
        <v>197</v>
      </c>
    </row>
    <row r="9" spans="1:14">
      <c r="A9" t="s">
        <v>788</v>
      </c>
      <c r="B9" t="s">
        <v>3</v>
      </c>
      <c r="C9" t="s">
        <v>39</v>
      </c>
      <c r="D9" t="s">
        <v>197</v>
      </c>
      <c r="E9">
        <v>2.6</v>
      </c>
      <c r="F9">
        <v>2.6</v>
      </c>
      <c r="I9" t="s">
        <v>40</v>
      </c>
      <c r="J9" s="46">
        <f t="shared" si="0"/>
        <v>0</v>
      </c>
      <c r="L9" t="s">
        <v>19</v>
      </c>
      <c r="M9" t="s">
        <v>37</v>
      </c>
      <c r="N9" t="s">
        <v>58</v>
      </c>
    </row>
    <row r="10" spans="1:14">
      <c r="A10" t="s">
        <v>774</v>
      </c>
      <c r="B10" t="s">
        <v>9</v>
      </c>
      <c r="C10" t="s">
        <v>39</v>
      </c>
      <c r="D10" t="s">
        <v>197</v>
      </c>
      <c r="E10">
        <v>6.9</v>
      </c>
      <c r="F10">
        <v>6.9</v>
      </c>
      <c r="I10" t="s">
        <v>16</v>
      </c>
      <c r="J10" s="46">
        <f t="shared" si="0"/>
        <v>0</v>
      </c>
      <c r="L10" t="s">
        <v>20</v>
      </c>
      <c r="M10" t="s">
        <v>39</v>
      </c>
      <c r="N10" t="s">
        <v>197</v>
      </c>
    </row>
    <row r="11" spans="1:14">
      <c r="A11" t="s">
        <v>789</v>
      </c>
      <c r="B11" t="s">
        <v>3</v>
      </c>
      <c r="C11" t="s">
        <v>37</v>
      </c>
      <c r="D11" t="s">
        <v>197</v>
      </c>
      <c r="E11">
        <v>2.2000000000000002</v>
      </c>
      <c r="F11">
        <v>2.2000000000000002</v>
      </c>
      <c r="I11" t="s">
        <v>15</v>
      </c>
      <c r="J11" s="46">
        <f t="shared" si="0"/>
        <v>0</v>
      </c>
      <c r="L11" t="s">
        <v>20</v>
      </c>
      <c r="M11" t="s">
        <v>39</v>
      </c>
      <c r="N11" t="s">
        <v>33</v>
      </c>
    </row>
    <row r="12" spans="1:14">
      <c r="A12" t="s">
        <v>775</v>
      </c>
      <c r="B12" t="s">
        <v>9</v>
      </c>
      <c r="C12" t="s">
        <v>37</v>
      </c>
      <c r="D12" t="s">
        <v>197</v>
      </c>
      <c r="E12">
        <v>4.8</v>
      </c>
      <c r="F12">
        <v>4.8</v>
      </c>
      <c r="I12" t="s">
        <v>13</v>
      </c>
      <c r="J12" s="46">
        <f t="shared" si="0"/>
        <v>0</v>
      </c>
      <c r="L12" t="s">
        <v>20</v>
      </c>
      <c r="M12" t="s">
        <v>39</v>
      </c>
      <c r="N12" t="s">
        <v>58</v>
      </c>
    </row>
    <row r="13" spans="1:14">
      <c r="A13" t="s">
        <v>2506</v>
      </c>
      <c r="B13" t="s">
        <v>711</v>
      </c>
      <c r="C13" t="s">
        <v>37</v>
      </c>
      <c r="D13" t="s">
        <v>197</v>
      </c>
      <c r="E13">
        <v>1.4</v>
      </c>
      <c r="F13">
        <v>1.4</v>
      </c>
      <c r="I13" t="s">
        <v>11</v>
      </c>
      <c r="J13" s="46">
        <f t="shared" si="0"/>
        <v>0</v>
      </c>
      <c r="L13" t="s">
        <v>20</v>
      </c>
      <c r="M13" t="s">
        <v>37</v>
      </c>
      <c r="N13" t="s">
        <v>197</v>
      </c>
    </row>
    <row r="14" spans="1:14">
      <c r="A14" t="s">
        <v>779</v>
      </c>
      <c r="B14" t="s">
        <v>4</v>
      </c>
      <c r="C14" t="s">
        <v>37</v>
      </c>
      <c r="D14" t="s">
        <v>197</v>
      </c>
      <c r="E14">
        <v>3.1</v>
      </c>
      <c r="F14">
        <v>3.1</v>
      </c>
      <c r="I14" t="s">
        <v>83</v>
      </c>
      <c r="J14" s="46">
        <f t="shared" si="0"/>
        <v>0</v>
      </c>
      <c r="L14" t="s">
        <v>20</v>
      </c>
      <c r="M14" t="s">
        <v>37</v>
      </c>
      <c r="N14" t="s">
        <v>33</v>
      </c>
    </row>
    <row r="15" spans="1:14">
      <c r="A15" t="s">
        <v>784</v>
      </c>
      <c r="B15" t="s">
        <v>189</v>
      </c>
      <c r="C15" t="s">
        <v>39</v>
      </c>
      <c r="D15" t="s">
        <v>197</v>
      </c>
      <c r="E15">
        <v>2.2999999999999998</v>
      </c>
      <c r="F15">
        <v>2.2999999999999998</v>
      </c>
      <c r="I15" t="s">
        <v>2</v>
      </c>
      <c r="J15" s="46">
        <f t="shared" si="0"/>
        <v>0</v>
      </c>
      <c r="L15" t="s">
        <v>20</v>
      </c>
      <c r="M15" t="s">
        <v>37</v>
      </c>
      <c r="N15" t="s">
        <v>58</v>
      </c>
    </row>
    <row r="16" spans="1:14">
      <c r="A16" t="s">
        <v>785</v>
      </c>
      <c r="B16" t="s">
        <v>189</v>
      </c>
      <c r="C16" t="s">
        <v>37</v>
      </c>
      <c r="D16" t="s">
        <v>197</v>
      </c>
      <c r="E16">
        <v>2.1</v>
      </c>
      <c r="F16">
        <v>2.1</v>
      </c>
      <c r="I16" t="s">
        <v>41</v>
      </c>
      <c r="J16" s="46">
        <f t="shared" si="0"/>
        <v>0</v>
      </c>
      <c r="L16" t="s">
        <v>11</v>
      </c>
      <c r="M16" t="s">
        <v>39</v>
      </c>
      <c r="N16" t="s">
        <v>58</v>
      </c>
    </row>
    <row r="17" spans="1:14">
      <c r="A17" t="s">
        <v>2504</v>
      </c>
      <c r="B17" t="s">
        <v>711</v>
      </c>
      <c r="C17" t="s">
        <v>39</v>
      </c>
      <c r="D17" t="s">
        <v>197</v>
      </c>
      <c r="E17">
        <v>1.5</v>
      </c>
      <c r="F17">
        <v>1.5</v>
      </c>
      <c r="I17" t="s">
        <v>61</v>
      </c>
      <c r="J17" s="46">
        <f t="shared" si="0"/>
        <v>0</v>
      </c>
      <c r="L17" t="s">
        <v>11</v>
      </c>
      <c r="M17" t="s">
        <v>39</v>
      </c>
      <c r="N17" t="s">
        <v>35</v>
      </c>
    </row>
    <row r="18" spans="1:14">
      <c r="A18" t="s">
        <v>778</v>
      </c>
      <c r="B18" t="s">
        <v>4</v>
      </c>
      <c r="C18" t="s">
        <v>39</v>
      </c>
      <c r="D18" t="s">
        <v>197</v>
      </c>
      <c r="E18">
        <v>8.8000000000000007</v>
      </c>
      <c r="F18">
        <v>8.8000000000000007</v>
      </c>
      <c r="I18" t="s">
        <v>0</v>
      </c>
      <c r="J18" s="46">
        <f t="shared" si="0"/>
        <v>0</v>
      </c>
      <c r="L18" t="s">
        <v>11</v>
      </c>
      <c r="M18" t="s">
        <v>37</v>
      </c>
      <c r="N18" t="s">
        <v>58</v>
      </c>
    </row>
    <row r="19" spans="1:14">
      <c r="A19" t="s">
        <v>781</v>
      </c>
      <c r="B19" t="s">
        <v>5</v>
      </c>
      <c r="C19" t="s">
        <v>37</v>
      </c>
      <c r="D19" t="s">
        <v>197</v>
      </c>
      <c r="E19">
        <v>2.2999999999999998</v>
      </c>
      <c r="F19">
        <v>2.2999999999999998</v>
      </c>
      <c r="I19" t="s">
        <v>19</v>
      </c>
      <c r="J19" s="46">
        <f t="shared" si="0"/>
        <v>0</v>
      </c>
      <c r="L19" t="s">
        <v>11</v>
      </c>
      <c r="M19" t="s">
        <v>37</v>
      </c>
      <c r="N19" t="s">
        <v>35</v>
      </c>
    </row>
    <row r="20" spans="1:14">
      <c r="A20" t="s">
        <v>780</v>
      </c>
      <c r="B20" t="s">
        <v>5</v>
      </c>
      <c r="C20" t="s">
        <v>39</v>
      </c>
      <c r="D20" t="s">
        <v>197</v>
      </c>
      <c r="E20">
        <v>5.2</v>
      </c>
      <c r="F20">
        <v>5.2</v>
      </c>
      <c r="I20" t="s">
        <v>14</v>
      </c>
      <c r="J20" s="46">
        <f t="shared" si="0"/>
        <v>0</v>
      </c>
      <c r="L20" t="s">
        <v>12</v>
      </c>
      <c r="M20" t="s">
        <v>39</v>
      </c>
      <c r="N20" t="s">
        <v>58</v>
      </c>
    </row>
    <row r="21" spans="1:14">
      <c r="A21" t="s">
        <v>790</v>
      </c>
      <c r="B21" t="s">
        <v>0</v>
      </c>
      <c r="C21" t="s">
        <v>39</v>
      </c>
      <c r="D21" t="s">
        <v>197</v>
      </c>
      <c r="E21">
        <v>1.24</v>
      </c>
      <c r="F21">
        <v>1.24</v>
      </c>
      <c r="I21" t="s">
        <v>12</v>
      </c>
      <c r="J21" s="46">
        <f t="shared" si="0"/>
        <v>0</v>
      </c>
      <c r="L21" t="s">
        <v>12</v>
      </c>
      <c r="M21" t="s">
        <v>37</v>
      </c>
      <c r="N21" t="s">
        <v>58</v>
      </c>
    </row>
    <row r="22" spans="1:14">
      <c r="A22" t="s">
        <v>791</v>
      </c>
      <c r="B22" t="s">
        <v>0</v>
      </c>
      <c r="C22" t="s">
        <v>37</v>
      </c>
      <c r="D22" t="s">
        <v>197</v>
      </c>
      <c r="E22">
        <v>1.24</v>
      </c>
      <c r="F22">
        <v>1.24</v>
      </c>
      <c r="J22" s="46">
        <f>SUM(J4:J21)</f>
        <v>0</v>
      </c>
      <c r="L22" t="s">
        <v>13</v>
      </c>
      <c r="M22" t="s">
        <v>39</v>
      </c>
      <c r="N22" t="s">
        <v>58</v>
      </c>
    </row>
    <row r="23" spans="1:14">
      <c r="A23" t="s">
        <v>782</v>
      </c>
      <c r="B23" t="s">
        <v>1</v>
      </c>
      <c r="C23" t="s">
        <v>39</v>
      </c>
      <c r="D23" t="s">
        <v>197</v>
      </c>
      <c r="E23">
        <v>5.2</v>
      </c>
      <c r="F23">
        <v>5.2</v>
      </c>
      <c r="L23" t="s">
        <v>13</v>
      </c>
      <c r="M23" t="s">
        <v>39</v>
      </c>
      <c r="N23" t="s">
        <v>34</v>
      </c>
    </row>
    <row r="24" spans="1:14">
      <c r="A24" t="s">
        <v>783</v>
      </c>
      <c r="B24" t="s">
        <v>1</v>
      </c>
      <c r="C24" t="s">
        <v>37</v>
      </c>
      <c r="D24" t="s">
        <v>197</v>
      </c>
      <c r="E24">
        <v>4.7</v>
      </c>
      <c r="F24">
        <v>4.7</v>
      </c>
      <c r="L24" t="s">
        <v>13</v>
      </c>
      <c r="M24" t="s">
        <v>37</v>
      </c>
      <c r="N24" t="s">
        <v>58</v>
      </c>
    </row>
    <row r="25" spans="1:14">
      <c r="A25" t="s">
        <v>786</v>
      </c>
      <c r="B25" t="s">
        <v>10</v>
      </c>
      <c r="C25" t="s">
        <v>39</v>
      </c>
      <c r="D25" t="s">
        <v>197</v>
      </c>
      <c r="E25">
        <v>4.4000000000000004</v>
      </c>
      <c r="F25">
        <v>4.4000000000000004</v>
      </c>
      <c r="L25" t="s">
        <v>13</v>
      </c>
      <c r="M25" t="s">
        <v>37</v>
      </c>
      <c r="N25" t="s">
        <v>34</v>
      </c>
    </row>
    <row r="26" spans="1:14">
      <c r="A26" t="s">
        <v>787</v>
      </c>
      <c r="B26" t="s">
        <v>10</v>
      </c>
      <c r="C26" t="s">
        <v>37</v>
      </c>
      <c r="D26" t="s">
        <v>197</v>
      </c>
      <c r="E26">
        <v>2.4</v>
      </c>
      <c r="F26">
        <v>2.4</v>
      </c>
      <c r="L26" t="s">
        <v>14</v>
      </c>
      <c r="M26" t="s">
        <v>39</v>
      </c>
      <c r="N26" t="s">
        <v>33</v>
      </c>
    </row>
    <row r="27" spans="1:14">
      <c r="A27" t="s">
        <v>2460</v>
      </c>
      <c r="B27" t="s">
        <v>7</v>
      </c>
      <c r="C27" t="s">
        <v>39</v>
      </c>
      <c r="D27" t="s">
        <v>197</v>
      </c>
      <c r="E27">
        <v>3.4</v>
      </c>
      <c r="F27">
        <v>3.4</v>
      </c>
      <c r="L27" t="s">
        <v>14</v>
      </c>
      <c r="M27" t="s">
        <v>39</v>
      </c>
      <c r="N27" t="s">
        <v>58</v>
      </c>
    </row>
    <row r="28" spans="1:14">
      <c r="A28" t="s">
        <v>2462</v>
      </c>
      <c r="B28" t="s">
        <v>7</v>
      </c>
      <c r="C28" t="s">
        <v>37</v>
      </c>
      <c r="D28" t="s">
        <v>197</v>
      </c>
      <c r="E28">
        <v>1.8</v>
      </c>
      <c r="F28">
        <v>1.8</v>
      </c>
      <c r="L28" t="s">
        <v>14</v>
      </c>
      <c r="M28" t="s">
        <v>39</v>
      </c>
      <c r="N28" t="s">
        <v>34</v>
      </c>
    </row>
    <row r="29" spans="1:14">
      <c r="A29" t="s">
        <v>2496</v>
      </c>
      <c r="B29" t="s">
        <v>191</v>
      </c>
      <c r="C29" t="s">
        <v>39</v>
      </c>
      <c r="D29" t="s">
        <v>197</v>
      </c>
      <c r="E29">
        <v>1</v>
      </c>
      <c r="F29">
        <v>1</v>
      </c>
      <c r="L29" t="s">
        <v>14</v>
      </c>
      <c r="M29" t="s">
        <v>37</v>
      </c>
      <c r="N29" t="s">
        <v>33</v>
      </c>
    </row>
    <row r="30" spans="1:14">
      <c r="A30" t="s">
        <v>2480</v>
      </c>
      <c r="B30" t="s">
        <v>79</v>
      </c>
      <c r="C30" t="s">
        <v>39</v>
      </c>
      <c r="D30" t="s">
        <v>197</v>
      </c>
      <c r="E30">
        <v>1.1000000000000001</v>
      </c>
      <c r="F30">
        <v>1.1000000000000001</v>
      </c>
      <c r="L30" t="s">
        <v>14</v>
      </c>
      <c r="M30" t="s">
        <v>37</v>
      </c>
      <c r="N30" t="s">
        <v>58</v>
      </c>
    </row>
    <row r="31" spans="1:14">
      <c r="A31" t="s">
        <v>2482</v>
      </c>
      <c r="B31" t="s">
        <v>79</v>
      </c>
      <c r="C31" t="s">
        <v>37</v>
      </c>
      <c r="D31" t="s">
        <v>197</v>
      </c>
      <c r="E31">
        <v>1</v>
      </c>
      <c r="F31">
        <v>1</v>
      </c>
      <c r="L31" t="s">
        <v>14</v>
      </c>
      <c r="M31" t="s">
        <v>37</v>
      </c>
      <c r="N31" t="s">
        <v>34</v>
      </c>
    </row>
    <row r="32" spans="1:14">
      <c r="A32" t="s">
        <v>2498</v>
      </c>
      <c r="B32" t="s">
        <v>191</v>
      </c>
      <c r="C32" t="s">
        <v>37</v>
      </c>
      <c r="D32" t="s">
        <v>197</v>
      </c>
      <c r="E32">
        <v>1</v>
      </c>
      <c r="F32">
        <v>1</v>
      </c>
      <c r="L32" t="s">
        <v>15</v>
      </c>
      <c r="M32" t="s">
        <v>39</v>
      </c>
      <c r="N32" t="s">
        <v>197</v>
      </c>
    </row>
    <row r="33" spans="1:14">
      <c r="A33" t="s">
        <v>2218</v>
      </c>
      <c r="B33" t="s">
        <v>2064</v>
      </c>
      <c r="C33" t="s">
        <v>39</v>
      </c>
      <c r="D33" t="s">
        <v>197</v>
      </c>
      <c r="E33">
        <v>0.7</v>
      </c>
      <c r="F33">
        <v>0.7</v>
      </c>
      <c r="L33" t="s">
        <v>15</v>
      </c>
      <c r="M33" t="s">
        <v>39</v>
      </c>
      <c r="N33" t="s">
        <v>33</v>
      </c>
    </row>
    <row r="34" spans="1:14">
      <c r="A34" t="s">
        <v>2214</v>
      </c>
      <c r="B34" t="s">
        <v>2064</v>
      </c>
      <c r="C34" t="s">
        <v>37</v>
      </c>
      <c r="D34" t="s">
        <v>197</v>
      </c>
      <c r="E34">
        <v>0.7</v>
      </c>
      <c r="F34">
        <v>0.7</v>
      </c>
      <c r="L34" t="s">
        <v>15</v>
      </c>
      <c r="M34" t="s">
        <v>39</v>
      </c>
      <c r="N34" t="s">
        <v>58</v>
      </c>
    </row>
    <row r="35" spans="1:14">
      <c r="A35" t="s">
        <v>2500</v>
      </c>
      <c r="B35" t="s">
        <v>192</v>
      </c>
      <c r="C35" t="s">
        <v>39</v>
      </c>
      <c r="D35" t="s">
        <v>197</v>
      </c>
      <c r="E35">
        <v>1.1000000000000001</v>
      </c>
      <c r="F35">
        <v>1.1000000000000001</v>
      </c>
      <c r="L35" t="s">
        <v>15</v>
      </c>
      <c r="M35" t="s">
        <v>39</v>
      </c>
      <c r="N35" t="s">
        <v>34</v>
      </c>
    </row>
    <row r="36" spans="1:14">
      <c r="A36" t="s">
        <v>2502</v>
      </c>
      <c r="B36" t="s">
        <v>192</v>
      </c>
      <c r="C36" t="s">
        <v>37</v>
      </c>
      <c r="D36" t="s">
        <v>197</v>
      </c>
      <c r="E36">
        <v>1.1000000000000001</v>
      </c>
      <c r="F36">
        <v>1.1000000000000001</v>
      </c>
      <c r="L36" t="s">
        <v>15</v>
      </c>
      <c r="M36" t="s">
        <v>37</v>
      </c>
      <c r="N36" t="s">
        <v>197</v>
      </c>
    </row>
    <row r="37" spans="1:14">
      <c r="A37" t="s">
        <v>2897</v>
      </c>
      <c r="B37" t="s">
        <v>2862</v>
      </c>
      <c r="C37" t="s">
        <v>37</v>
      </c>
      <c r="D37" t="s">
        <v>197</v>
      </c>
      <c r="E37">
        <v>0.6</v>
      </c>
      <c r="F37">
        <v>0.6</v>
      </c>
      <c r="L37" t="s">
        <v>15</v>
      </c>
      <c r="M37" t="s">
        <v>37</v>
      </c>
      <c r="N37" t="s">
        <v>33</v>
      </c>
    </row>
    <row r="38" spans="1:14">
      <c r="A38" t="s">
        <v>615</v>
      </c>
      <c r="B38" t="s">
        <v>2</v>
      </c>
      <c r="C38" t="s">
        <v>39</v>
      </c>
      <c r="D38" t="s">
        <v>197</v>
      </c>
      <c r="E38">
        <v>1</v>
      </c>
      <c r="F38">
        <v>1</v>
      </c>
      <c r="L38" t="s">
        <v>15</v>
      </c>
      <c r="M38" t="s">
        <v>37</v>
      </c>
      <c r="N38" t="s">
        <v>58</v>
      </c>
    </row>
    <row r="39" spans="1:14">
      <c r="A39" t="s">
        <v>808</v>
      </c>
      <c r="B39" t="s">
        <v>61</v>
      </c>
      <c r="C39" t="s">
        <v>39</v>
      </c>
      <c r="D39" t="s">
        <v>58</v>
      </c>
      <c r="E39">
        <v>0.34926299999999999</v>
      </c>
      <c r="F39">
        <v>0.34926299999999999</v>
      </c>
      <c r="L39" t="s">
        <v>15</v>
      </c>
      <c r="M39" t="s">
        <v>37</v>
      </c>
      <c r="N39" t="s">
        <v>34</v>
      </c>
    </row>
    <row r="40" spans="1:14">
      <c r="A40" t="s">
        <v>663</v>
      </c>
      <c r="B40" t="s">
        <v>41</v>
      </c>
      <c r="C40" t="s">
        <v>37</v>
      </c>
      <c r="D40" t="s">
        <v>58</v>
      </c>
      <c r="E40">
        <v>0.25</v>
      </c>
      <c r="F40">
        <v>0.25</v>
      </c>
      <c r="L40" t="s">
        <v>16</v>
      </c>
      <c r="M40" t="s">
        <v>39</v>
      </c>
      <c r="N40" t="s">
        <v>33</v>
      </c>
    </row>
    <row r="41" spans="1:14">
      <c r="A41" t="s">
        <v>810</v>
      </c>
      <c r="B41" t="s">
        <v>61</v>
      </c>
      <c r="C41" t="s">
        <v>37</v>
      </c>
      <c r="D41" t="s">
        <v>58</v>
      </c>
      <c r="E41">
        <v>0.34926299999999999</v>
      </c>
      <c r="F41">
        <v>0.34926299999999999</v>
      </c>
      <c r="L41" s="3" t="s">
        <v>16</v>
      </c>
      <c r="M41" t="s">
        <v>39</v>
      </c>
      <c r="N41" t="s">
        <v>58</v>
      </c>
    </row>
    <row r="42" spans="1:14">
      <c r="A42" t="s">
        <v>662</v>
      </c>
      <c r="B42" t="s">
        <v>41</v>
      </c>
      <c r="C42" t="s">
        <v>39</v>
      </c>
      <c r="D42" t="s">
        <v>58</v>
      </c>
      <c r="E42">
        <v>0.25</v>
      </c>
      <c r="F42">
        <v>0.25</v>
      </c>
      <c r="L42" t="s">
        <v>16</v>
      </c>
      <c r="M42" t="s">
        <v>39</v>
      </c>
      <c r="N42" t="s">
        <v>35</v>
      </c>
    </row>
    <row r="43" spans="1:14">
      <c r="A43" t="s">
        <v>616</v>
      </c>
      <c r="B43" t="s">
        <v>2</v>
      </c>
      <c r="C43" t="s">
        <v>37</v>
      </c>
      <c r="D43" t="s">
        <v>197</v>
      </c>
      <c r="E43">
        <v>1</v>
      </c>
      <c r="F43">
        <v>1</v>
      </c>
      <c r="L43" t="s">
        <v>16</v>
      </c>
      <c r="M43" t="s">
        <v>39</v>
      </c>
      <c r="N43" t="s">
        <v>34</v>
      </c>
    </row>
    <row r="44" spans="1:14">
      <c r="A44" t="s">
        <v>629</v>
      </c>
      <c r="B44" t="s">
        <v>11</v>
      </c>
      <c r="C44" t="s">
        <v>37</v>
      </c>
      <c r="D44" t="s">
        <v>58</v>
      </c>
      <c r="E44">
        <v>0.38158799999999998</v>
      </c>
      <c r="F44">
        <v>0.38158799999999998</v>
      </c>
      <c r="L44" s="3" t="s">
        <v>16</v>
      </c>
      <c r="M44" t="s">
        <v>37</v>
      </c>
      <c r="N44" t="s">
        <v>33</v>
      </c>
    </row>
    <row r="45" spans="1:14">
      <c r="A45" t="s">
        <v>809</v>
      </c>
      <c r="B45" t="s">
        <v>61</v>
      </c>
      <c r="C45" t="s">
        <v>39</v>
      </c>
      <c r="D45" t="s">
        <v>35</v>
      </c>
      <c r="E45">
        <v>0.21</v>
      </c>
      <c r="F45">
        <v>0.21</v>
      </c>
      <c r="L45" t="s">
        <v>16</v>
      </c>
      <c r="M45" t="s">
        <v>37</v>
      </c>
      <c r="N45" t="s">
        <v>58</v>
      </c>
    </row>
    <row r="46" spans="1:14">
      <c r="A46" t="s">
        <v>811</v>
      </c>
      <c r="B46" t="s">
        <v>61</v>
      </c>
      <c r="C46" t="s">
        <v>37</v>
      </c>
      <c r="D46" t="s">
        <v>35</v>
      </c>
      <c r="E46">
        <v>0.21</v>
      </c>
      <c r="F46">
        <v>0.21</v>
      </c>
      <c r="L46" t="s">
        <v>16</v>
      </c>
      <c r="M46" t="s">
        <v>37</v>
      </c>
      <c r="N46" t="s">
        <v>35</v>
      </c>
    </row>
    <row r="47" spans="1:14">
      <c r="A47" t="s">
        <v>630</v>
      </c>
      <c r="B47" t="s">
        <v>11</v>
      </c>
      <c r="C47" t="s">
        <v>37</v>
      </c>
      <c r="D47" t="s">
        <v>35</v>
      </c>
      <c r="E47">
        <v>0.23822399999999999</v>
      </c>
      <c r="F47">
        <v>0.23822399999999999</v>
      </c>
      <c r="L47" t="s">
        <v>16</v>
      </c>
      <c r="M47" t="s">
        <v>37</v>
      </c>
      <c r="N47" t="s">
        <v>34</v>
      </c>
    </row>
    <row r="48" spans="1:14">
      <c r="A48" t="s">
        <v>628</v>
      </c>
      <c r="B48" t="s">
        <v>11</v>
      </c>
      <c r="C48" t="s">
        <v>39</v>
      </c>
      <c r="D48" t="s">
        <v>35</v>
      </c>
      <c r="E48">
        <v>0.23822399999999999</v>
      </c>
      <c r="F48">
        <v>0.23822399999999999</v>
      </c>
      <c r="L48" t="s">
        <v>17</v>
      </c>
      <c r="M48" t="s">
        <v>39</v>
      </c>
      <c r="N48" t="s">
        <v>34</v>
      </c>
    </row>
    <row r="49" spans="1:14">
      <c r="A49" t="s">
        <v>627</v>
      </c>
      <c r="B49" t="s">
        <v>11</v>
      </c>
      <c r="C49" t="s">
        <v>39</v>
      </c>
      <c r="D49" t="s">
        <v>58</v>
      </c>
      <c r="E49">
        <v>0.38158799999999998</v>
      </c>
      <c r="F49">
        <v>0.38158799999999998</v>
      </c>
      <c r="L49" t="s">
        <v>17</v>
      </c>
      <c r="M49" t="s">
        <v>39</v>
      </c>
      <c r="N49" t="s">
        <v>33</v>
      </c>
    </row>
    <row r="50" spans="1:14">
      <c r="A50" t="s">
        <v>807</v>
      </c>
      <c r="B50" t="s">
        <v>61</v>
      </c>
      <c r="C50" t="s">
        <v>39</v>
      </c>
      <c r="D50" t="s">
        <v>197</v>
      </c>
      <c r="E50">
        <v>0.9</v>
      </c>
      <c r="F50">
        <v>0.9</v>
      </c>
      <c r="L50" s="3" t="s">
        <v>17</v>
      </c>
      <c r="M50" t="s">
        <v>37</v>
      </c>
      <c r="N50" t="s">
        <v>34</v>
      </c>
    </row>
    <row r="51" spans="1:14">
      <c r="A51" t="s">
        <v>2478</v>
      </c>
      <c r="B51" t="s">
        <v>61</v>
      </c>
      <c r="C51" t="s">
        <v>37</v>
      </c>
      <c r="D51" t="s">
        <v>197</v>
      </c>
      <c r="E51">
        <v>0.8</v>
      </c>
      <c r="F51">
        <v>0.8</v>
      </c>
      <c r="L51" t="s">
        <v>17</v>
      </c>
      <c r="M51" t="s">
        <v>37</v>
      </c>
      <c r="N51" t="s">
        <v>33</v>
      </c>
    </row>
    <row r="52" spans="1:14">
      <c r="A52" t="s">
        <v>653</v>
      </c>
      <c r="B52" t="s">
        <v>17</v>
      </c>
      <c r="C52" t="s">
        <v>37</v>
      </c>
      <c r="D52" t="s">
        <v>33</v>
      </c>
      <c r="E52">
        <v>34.983259000000004</v>
      </c>
      <c r="F52">
        <v>34.983259000000004</v>
      </c>
      <c r="L52" s="3" t="s">
        <v>40</v>
      </c>
      <c r="M52" t="s">
        <v>39</v>
      </c>
      <c r="N52" t="s">
        <v>33</v>
      </c>
    </row>
    <row r="53" spans="1:14">
      <c r="A53" t="s">
        <v>681</v>
      </c>
      <c r="B53" t="s">
        <v>190</v>
      </c>
      <c r="C53" t="s">
        <v>39</v>
      </c>
      <c r="D53" t="s">
        <v>33</v>
      </c>
      <c r="E53">
        <v>31.246254000000004</v>
      </c>
      <c r="F53">
        <v>31.246254000000004</v>
      </c>
      <c r="L53" t="s">
        <v>40</v>
      </c>
      <c r="M53" t="s">
        <v>39</v>
      </c>
      <c r="N53" t="s">
        <v>58</v>
      </c>
    </row>
    <row r="54" spans="1:14">
      <c r="A54" t="s">
        <v>650</v>
      </c>
      <c r="B54" t="s">
        <v>17</v>
      </c>
      <c r="C54" t="s">
        <v>39</v>
      </c>
      <c r="D54" t="s">
        <v>33</v>
      </c>
      <c r="E54">
        <v>35.307552000000015</v>
      </c>
      <c r="F54">
        <v>35.307552000000015</v>
      </c>
      <c r="L54" t="s">
        <v>40</v>
      </c>
      <c r="M54" t="s">
        <v>39</v>
      </c>
      <c r="N54" t="s">
        <v>35</v>
      </c>
    </row>
    <row r="55" spans="1:14">
      <c r="A55" t="s">
        <v>683</v>
      </c>
      <c r="B55" t="s">
        <v>190</v>
      </c>
      <c r="C55" t="s">
        <v>37</v>
      </c>
      <c r="D55" t="s">
        <v>33</v>
      </c>
      <c r="E55">
        <v>30.629576999999991</v>
      </c>
      <c r="F55">
        <v>30.629576999999991</v>
      </c>
      <c r="L55" t="s">
        <v>40</v>
      </c>
      <c r="M55" t="s">
        <v>39</v>
      </c>
      <c r="N55" t="s">
        <v>34</v>
      </c>
    </row>
    <row r="56" spans="1:14">
      <c r="L56" t="s">
        <v>40</v>
      </c>
      <c r="M56" t="s">
        <v>37</v>
      </c>
      <c r="N56" t="s">
        <v>33</v>
      </c>
    </row>
    <row r="57" spans="1:14">
      <c r="L57" t="s">
        <v>40</v>
      </c>
      <c r="M57" t="s">
        <v>37</v>
      </c>
      <c r="N57" t="s">
        <v>58</v>
      </c>
    </row>
    <row r="58" spans="1:14">
      <c r="A58" t="s">
        <v>632</v>
      </c>
      <c r="B58" t="s">
        <v>12</v>
      </c>
      <c r="C58" t="s">
        <v>37</v>
      </c>
      <c r="D58" t="s">
        <v>58</v>
      </c>
      <c r="E58">
        <v>0.25929999999999997</v>
      </c>
      <c r="F58">
        <v>0.25929999999999997</v>
      </c>
      <c r="L58" t="s">
        <v>40</v>
      </c>
      <c r="M58" t="s">
        <v>37</v>
      </c>
      <c r="N58" t="s">
        <v>35</v>
      </c>
    </row>
    <row r="59" spans="1:14">
      <c r="A59" t="s">
        <v>699</v>
      </c>
      <c r="B59" t="s">
        <v>14</v>
      </c>
      <c r="C59" t="s">
        <v>37</v>
      </c>
      <c r="D59" t="s">
        <v>58</v>
      </c>
      <c r="E59">
        <v>9.7560000000000002</v>
      </c>
      <c r="F59">
        <v>9.7560000000000002</v>
      </c>
      <c r="L59" t="s">
        <v>40</v>
      </c>
      <c r="M59" t="s">
        <v>37</v>
      </c>
      <c r="N59" t="s">
        <v>34</v>
      </c>
    </row>
    <row r="60" spans="1:14">
      <c r="A60" t="s">
        <v>677</v>
      </c>
      <c r="B60" t="s">
        <v>166</v>
      </c>
      <c r="C60" t="s">
        <v>39</v>
      </c>
      <c r="D60" t="s">
        <v>58</v>
      </c>
      <c r="E60">
        <v>0.27829999999999999</v>
      </c>
      <c r="F60">
        <v>0.27829999999999999</v>
      </c>
      <c r="L60" t="s">
        <v>41</v>
      </c>
      <c r="M60" t="s">
        <v>39</v>
      </c>
      <c r="N60" t="s">
        <v>58</v>
      </c>
    </row>
    <row r="61" spans="1:14">
      <c r="A61" t="s">
        <v>679</v>
      </c>
      <c r="B61" t="s">
        <v>166</v>
      </c>
      <c r="C61" t="s">
        <v>37</v>
      </c>
      <c r="D61" t="s">
        <v>58</v>
      </c>
      <c r="E61">
        <v>0.2671</v>
      </c>
      <c r="F61">
        <v>0.2671</v>
      </c>
      <c r="L61" t="s">
        <v>41</v>
      </c>
      <c r="M61" t="s">
        <v>37</v>
      </c>
      <c r="N61" t="s">
        <v>58</v>
      </c>
    </row>
    <row r="62" spans="1:14">
      <c r="A62" t="s">
        <v>638</v>
      </c>
      <c r="B62" t="s">
        <v>14</v>
      </c>
      <c r="C62" t="s">
        <v>39</v>
      </c>
      <c r="D62" t="s">
        <v>58</v>
      </c>
      <c r="E62">
        <v>12.148899999999999</v>
      </c>
      <c r="F62">
        <v>12.148899999999999</v>
      </c>
      <c r="L62" s="3" t="s">
        <v>45</v>
      </c>
      <c r="M62" t="s">
        <v>39</v>
      </c>
      <c r="N62" t="s">
        <v>58</v>
      </c>
    </row>
    <row r="63" spans="1:14">
      <c r="A63" t="s">
        <v>669</v>
      </c>
      <c r="B63" t="s">
        <v>47</v>
      </c>
      <c r="C63" t="s">
        <v>39</v>
      </c>
      <c r="D63" t="s">
        <v>58</v>
      </c>
      <c r="E63">
        <v>0.33069999999999999</v>
      </c>
      <c r="F63">
        <v>0.33069999999999999</v>
      </c>
      <c r="L63" s="3" t="s">
        <v>45</v>
      </c>
      <c r="M63" t="s">
        <v>39</v>
      </c>
      <c r="N63" t="s">
        <v>35</v>
      </c>
    </row>
    <row r="64" spans="1:14">
      <c r="A64" t="s">
        <v>673</v>
      </c>
      <c r="B64" t="s">
        <v>47</v>
      </c>
      <c r="C64" t="s">
        <v>37</v>
      </c>
      <c r="D64" t="s">
        <v>58</v>
      </c>
      <c r="E64">
        <v>0.28559999999999997</v>
      </c>
      <c r="F64">
        <v>0.28559999999999997</v>
      </c>
      <c r="L64" t="s">
        <v>45</v>
      </c>
      <c r="M64" t="s">
        <v>37</v>
      </c>
      <c r="N64" t="s">
        <v>58</v>
      </c>
    </row>
    <row r="65" spans="1:14">
      <c r="A65" t="s">
        <v>768</v>
      </c>
      <c r="B65" t="s">
        <v>16</v>
      </c>
      <c r="C65" t="s">
        <v>37</v>
      </c>
      <c r="D65" t="s">
        <v>58</v>
      </c>
      <c r="E65">
        <v>0.78140000000000009</v>
      </c>
      <c r="F65">
        <v>0.78140000000000009</v>
      </c>
      <c r="L65" t="s">
        <v>45</v>
      </c>
      <c r="M65" t="s">
        <v>37</v>
      </c>
      <c r="N65" t="s">
        <v>35</v>
      </c>
    </row>
    <row r="66" spans="1:14">
      <c r="A66" t="s">
        <v>648</v>
      </c>
      <c r="B66" t="s">
        <v>15</v>
      </c>
      <c r="C66" t="s">
        <v>37</v>
      </c>
      <c r="D66" t="s">
        <v>58</v>
      </c>
      <c r="E66">
        <v>28.176700000000004</v>
      </c>
      <c r="F66">
        <v>28.176700000000004</v>
      </c>
      <c r="L66" t="s">
        <v>47</v>
      </c>
      <c r="M66" t="s">
        <v>39</v>
      </c>
      <c r="N66" t="s">
        <v>33</v>
      </c>
    </row>
    <row r="67" spans="1:14">
      <c r="A67" t="s">
        <v>766</v>
      </c>
      <c r="B67" t="s">
        <v>16</v>
      </c>
      <c r="C67" t="s">
        <v>39</v>
      </c>
      <c r="D67" t="s">
        <v>58</v>
      </c>
      <c r="E67">
        <v>0.81969999999999998</v>
      </c>
      <c r="F67">
        <v>0.81969999999999998</v>
      </c>
      <c r="L67" t="s">
        <v>47</v>
      </c>
      <c r="M67" t="s">
        <v>39</v>
      </c>
      <c r="N67" t="s">
        <v>58</v>
      </c>
    </row>
    <row r="68" spans="1:14">
      <c r="A68" t="s">
        <v>644</v>
      </c>
      <c r="B68" t="s">
        <v>15</v>
      </c>
      <c r="C68" t="s">
        <v>39</v>
      </c>
      <c r="D68" t="s">
        <v>58</v>
      </c>
      <c r="E68">
        <v>31.478299999999997</v>
      </c>
      <c r="F68">
        <v>31.478299999999997</v>
      </c>
      <c r="L68" t="s">
        <v>47</v>
      </c>
      <c r="M68" t="s">
        <v>39</v>
      </c>
      <c r="N68" t="s">
        <v>35</v>
      </c>
    </row>
    <row r="69" spans="1:14">
      <c r="A69" t="s">
        <v>633</v>
      </c>
      <c r="B69" t="s">
        <v>13</v>
      </c>
      <c r="C69" t="s">
        <v>39</v>
      </c>
      <c r="D69" t="s">
        <v>58</v>
      </c>
      <c r="E69">
        <v>0.30330000000000001</v>
      </c>
      <c r="F69">
        <v>0.30330000000000001</v>
      </c>
      <c r="L69" t="s">
        <v>47</v>
      </c>
      <c r="M69" t="s">
        <v>39</v>
      </c>
      <c r="N69" t="s">
        <v>34</v>
      </c>
    </row>
    <row r="70" spans="1:14">
      <c r="A70" t="s">
        <v>631</v>
      </c>
      <c r="B70" t="s">
        <v>12</v>
      </c>
      <c r="C70" t="s">
        <v>39</v>
      </c>
      <c r="D70" t="s">
        <v>58</v>
      </c>
      <c r="E70">
        <v>0.27760000000000001</v>
      </c>
      <c r="F70">
        <v>0.27760000000000001</v>
      </c>
      <c r="L70" t="s">
        <v>47</v>
      </c>
      <c r="M70" t="s">
        <v>37</v>
      </c>
      <c r="N70" t="s">
        <v>33</v>
      </c>
    </row>
    <row r="71" spans="1:14">
      <c r="A71" t="s">
        <v>623</v>
      </c>
      <c r="B71" t="s">
        <v>20</v>
      </c>
      <c r="C71" t="s">
        <v>39</v>
      </c>
      <c r="D71" t="s">
        <v>58</v>
      </c>
      <c r="E71">
        <v>0.30349999999999999</v>
      </c>
      <c r="F71">
        <v>0.30349999999999999</v>
      </c>
      <c r="L71" t="s">
        <v>47</v>
      </c>
      <c r="M71" t="s">
        <v>37</v>
      </c>
      <c r="N71" t="s">
        <v>58</v>
      </c>
    </row>
    <row r="72" spans="1:14">
      <c r="A72" t="s">
        <v>618</v>
      </c>
      <c r="B72" t="s">
        <v>19</v>
      </c>
      <c r="C72" t="s">
        <v>39</v>
      </c>
      <c r="D72" t="s">
        <v>58</v>
      </c>
      <c r="E72">
        <v>0.122</v>
      </c>
      <c r="F72">
        <v>0.122</v>
      </c>
      <c r="L72" t="s">
        <v>47</v>
      </c>
      <c r="M72" t="s">
        <v>37</v>
      </c>
      <c r="N72" t="s">
        <v>35</v>
      </c>
    </row>
    <row r="73" spans="1:14">
      <c r="A73" t="s">
        <v>655</v>
      </c>
      <c r="B73" t="s">
        <v>40</v>
      </c>
      <c r="C73" t="s">
        <v>39</v>
      </c>
      <c r="D73" t="s">
        <v>58</v>
      </c>
      <c r="E73">
        <v>0.17160000000000003</v>
      </c>
      <c r="F73">
        <v>0.17160000000000003</v>
      </c>
      <c r="L73" t="s">
        <v>47</v>
      </c>
      <c r="M73" t="s">
        <v>37</v>
      </c>
      <c r="N73" t="s">
        <v>34</v>
      </c>
    </row>
    <row r="74" spans="1:14">
      <c r="A74" t="s">
        <v>659</v>
      </c>
      <c r="B74" t="s">
        <v>40</v>
      </c>
      <c r="C74" t="s">
        <v>37</v>
      </c>
      <c r="D74" t="s">
        <v>58</v>
      </c>
      <c r="E74">
        <v>0.15770000000000001</v>
      </c>
      <c r="F74">
        <v>0.15770000000000001</v>
      </c>
      <c r="L74" t="s">
        <v>61</v>
      </c>
      <c r="M74" t="s">
        <v>39</v>
      </c>
      <c r="N74" t="s">
        <v>58</v>
      </c>
    </row>
    <row r="75" spans="1:14">
      <c r="A75" t="s">
        <v>635</v>
      </c>
      <c r="B75" t="s">
        <v>13</v>
      </c>
      <c r="C75" t="s">
        <v>37</v>
      </c>
      <c r="D75" t="s">
        <v>58</v>
      </c>
      <c r="E75">
        <v>0.2727</v>
      </c>
      <c r="F75">
        <v>0.2727</v>
      </c>
      <c r="L75" t="s">
        <v>61</v>
      </c>
      <c r="M75" t="s">
        <v>39</v>
      </c>
      <c r="N75" t="s">
        <v>35</v>
      </c>
    </row>
    <row r="76" spans="1:14">
      <c r="L76" t="s">
        <v>61</v>
      </c>
      <c r="M76" t="s">
        <v>37</v>
      </c>
      <c r="N76" t="s">
        <v>58</v>
      </c>
    </row>
    <row r="77" spans="1:14">
      <c r="L77" t="s">
        <v>61</v>
      </c>
      <c r="M77" t="s">
        <v>37</v>
      </c>
      <c r="N77" t="s">
        <v>35</v>
      </c>
    </row>
    <row r="78" spans="1:14">
      <c r="A78" t="s">
        <v>678</v>
      </c>
      <c r="B78" t="s">
        <v>166</v>
      </c>
      <c r="C78" t="s">
        <v>39</v>
      </c>
      <c r="D78" t="s">
        <v>35</v>
      </c>
      <c r="E78">
        <v>0.18959999999999999</v>
      </c>
      <c r="F78">
        <v>0.18959999999999999</v>
      </c>
      <c r="L78" t="s">
        <v>83</v>
      </c>
      <c r="M78" t="s">
        <v>39</v>
      </c>
      <c r="N78" t="s">
        <v>58</v>
      </c>
    </row>
    <row r="79" spans="1:14">
      <c r="A79" t="s">
        <v>680</v>
      </c>
      <c r="B79" t="s">
        <v>166</v>
      </c>
      <c r="C79" t="s">
        <v>37</v>
      </c>
      <c r="D79" t="s">
        <v>35</v>
      </c>
      <c r="E79">
        <v>0.1724</v>
      </c>
      <c r="F79">
        <v>0.1724</v>
      </c>
      <c r="L79" t="s">
        <v>83</v>
      </c>
      <c r="M79" t="s">
        <v>37</v>
      </c>
      <c r="N79" t="s">
        <v>58</v>
      </c>
    </row>
    <row r="80" spans="1:14">
      <c r="L80" t="s">
        <v>88</v>
      </c>
      <c r="M80" t="s">
        <v>39</v>
      </c>
      <c r="N80" t="s">
        <v>33</v>
      </c>
    </row>
    <row r="81" spans="1:14">
      <c r="A81" t="s">
        <v>674</v>
      </c>
      <c r="B81" t="s">
        <v>47</v>
      </c>
      <c r="C81" t="s">
        <v>37</v>
      </c>
      <c r="D81" t="s">
        <v>35</v>
      </c>
      <c r="E81">
        <v>0.1787</v>
      </c>
      <c r="F81">
        <v>0.1787</v>
      </c>
      <c r="L81" t="s">
        <v>166</v>
      </c>
      <c r="M81" t="s">
        <v>39</v>
      </c>
      <c r="N81" t="s">
        <v>58</v>
      </c>
    </row>
    <row r="82" spans="1:14">
      <c r="A82" t="s">
        <v>670</v>
      </c>
      <c r="B82" t="s">
        <v>47</v>
      </c>
      <c r="C82" t="s">
        <v>39</v>
      </c>
      <c r="D82" t="s">
        <v>35</v>
      </c>
      <c r="E82">
        <v>0.18729999999999999</v>
      </c>
      <c r="F82">
        <v>0.18729999999999999</v>
      </c>
      <c r="L82" s="3" t="s">
        <v>166</v>
      </c>
      <c r="M82" t="s">
        <v>39</v>
      </c>
      <c r="N82" t="s">
        <v>35</v>
      </c>
    </row>
    <row r="83" spans="1:14">
      <c r="A83" t="s">
        <v>667</v>
      </c>
      <c r="B83" t="s">
        <v>45</v>
      </c>
      <c r="C83" t="s">
        <v>37</v>
      </c>
      <c r="D83" t="s">
        <v>35</v>
      </c>
      <c r="E83">
        <v>0.1109</v>
      </c>
      <c r="F83">
        <v>0.1109</v>
      </c>
      <c r="L83" t="s">
        <v>166</v>
      </c>
      <c r="M83" t="s">
        <v>37</v>
      </c>
      <c r="N83" t="s">
        <v>58</v>
      </c>
    </row>
    <row r="84" spans="1:14">
      <c r="L84" t="s">
        <v>166</v>
      </c>
      <c r="M84" t="s">
        <v>37</v>
      </c>
      <c r="N84" t="s">
        <v>35</v>
      </c>
    </row>
    <row r="85" spans="1:14">
      <c r="A85" t="s">
        <v>665</v>
      </c>
      <c r="B85" t="s">
        <v>45</v>
      </c>
      <c r="C85" t="s">
        <v>39</v>
      </c>
      <c r="D85" t="s">
        <v>35</v>
      </c>
      <c r="E85">
        <v>0.11559999999999999</v>
      </c>
      <c r="F85">
        <v>0.11559999999999999</v>
      </c>
      <c r="L85" t="s">
        <v>190</v>
      </c>
      <c r="M85" t="s">
        <v>39</v>
      </c>
      <c r="N85" t="s">
        <v>33</v>
      </c>
    </row>
    <row r="86" spans="1:14">
      <c r="L86" t="s">
        <v>190</v>
      </c>
      <c r="M86" t="s">
        <v>39</v>
      </c>
      <c r="N86" t="s">
        <v>34</v>
      </c>
    </row>
    <row r="87" spans="1:14">
      <c r="A87" t="s">
        <v>660</v>
      </c>
      <c r="B87" t="s">
        <v>40</v>
      </c>
      <c r="C87" t="s">
        <v>37</v>
      </c>
      <c r="D87" t="s">
        <v>35</v>
      </c>
      <c r="E87">
        <v>0.13159999999999999</v>
      </c>
      <c r="F87">
        <v>0.13159999999999999</v>
      </c>
      <c r="L87" t="s">
        <v>190</v>
      </c>
      <c r="M87" t="s">
        <v>37</v>
      </c>
      <c r="N87" t="s">
        <v>33</v>
      </c>
    </row>
    <row r="88" spans="1:14">
      <c r="L88" t="s">
        <v>190</v>
      </c>
      <c r="M88" t="s">
        <v>37</v>
      </c>
      <c r="N88" t="s">
        <v>34</v>
      </c>
    </row>
    <row r="89" spans="1:14">
      <c r="A89" t="s">
        <v>656</v>
      </c>
      <c r="B89" t="s">
        <v>40</v>
      </c>
      <c r="C89" t="s">
        <v>39</v>
      </c>
      <c r="D89" t="s">
        <v>35</v>
      </c>
      <c r="E89">
        <v>0.1386</v>
      </c>
      <c r="F89">
        <v>0.1386</v>
      </c>
    </row>
    <row r="91" spans="1:14">
      <c r="A91" t="s">
        <v>767</v>
      </c>
      <c r="B91" t="s">
        <v>16</v>
      </c>
      <c r="C91" t="s">
        <v>37</v>
      </c>
      <c r="D91" t="s">
        <v>35</v>
      </c>
      <c r="E91">
        <v>0.1792</v>
      </c>
      <c r="F91">
        <v>0.1792</v>
      </c>
    </row>
    <row r="93" spans="1:14">
      <c r="A93" t="s">
        <v>765</v>
      </c>
      <c r="B93" t="s">
        <v>16</v>
      </c>
      <c r="C93" t="s">
        <v>39</v>
      </c>
      <c r="D93" t="s">
        <v>35</v>
      </c>
      <c r="E93">
        <v>0.20119999999999999</v>
      </c>
      <c r="F93">
        <v>0.20119999999999999</v>
      </c>
    </row>
    <row r="95" spans="1:14">
      <c r="A95" t="s">
        <v>646</v>
      </c>
      <c r="B95" t="s">
        <v>15</v>
      </c>
      <c r="C95" t="s">
        <v>37</v>
      </c>
      <c r="D95" t="s">
        <v>197</v>
      </c>
      <c r="E95">
        <v>17.680900000000001</v>
      </c>
      <c r="F95">
        <v>17.680900000000001</v>
      </c>
    </row>
    <row r="96" spans="1:14">
      <c r="A96" t="s">
        <v>643</v>
      </c>
      <c r="B96" t="s">
        <v>15</v>
      </c>
      <c r="C96" t="s">
        <v>39</v>
      </c>
      <c r="D96" t="s">
        <v>197</v>
      </c>
      <c r="E96">
        <v>19.793399999999998</v>
      </c>
      <c r="F96">
        <v>19.793399999999998</v>
      </c>
    </row>
    <row r="103" spans="1:6">
      <c r="A103" t="s">
        <v>626</v>
      </c>
      <c r="B103" t="s">
        <v>20</v>
      </c>
      <c r="C103" t="s">
        <v>37</v>
      </c>
      <c r="D103" t="s">
        <v>58</v>
      </c>
      <c r="E103">
        <v>0.29249999999999998</v>
      </c>
      <c r="F103">
        <v>0.29249999999999998</v>
      </c>
    </row>
    <row r="104" spans="1:6">
      <c r="A104" t="s">
        <v>664</v>
      </c>
      <c r="B104" t="s">
        <v>45</v>
      </c>
      <c r="C104" t="s">
        <v>39</v>
      </c>
      <c r="D104" t="s">
        <v>58</v>
      </c>
      <c r="E104">
        <v>0.2127</v>
      </c>
      <c r="F104">
        <v>0.2127</v>
      </c>
    </row>
    <row r="105" spans="1:6">
      <c r="A105" t="s">
        <v>666</v>
      </c>
      <c r="B105" t="s">
        <v>45</v>
      </c>
      <c r="C105" t="s">
        <v>37</v>
      </c>
      <c r="D105" t="s">
        <v>58</v>
      </c>
      <c r="E105">
        <v>0.2069</v>
      </c>
      <c r="F105">
        <v>0.2069</v>
      </c>
    </row>
    <row r="106" spans="1:6">
      <c r="A106" t="s">
        <v>620</v>
      </c>
      <c r="B106" t="s">
        <v>19</v>
      </c>
      <c r="C106" t="s">
        <v>37</v>
      </c>
      <c r="D106" t="s">
        <v>58</v>
      </c>
      <c r="E106">
        <v>0.1004</v>
      </c>
      <c r="F106">
        <v>0.1004</v>
      </c>
    </row>
    <row r="107" spans="1:6">
      <c r="A107" t="s">
        <v>621</v>
      </c>
      <c r="B107" t="s">
        <v>20</v>
      </c>
      <c r="C107" t="s">
        <v>39</v>
      </c>
      <c r="D107" t="s">
        <v>33</v>
      </c>
      <c r="E107">
        <v>0.36777199999999988</v>
      </c>
      <c r="F107">
        <v>0.36777199999999988</v>
      </c>
    </row>
    <row r="108" spans="1:6">
      <c r="A108" t="s">
        <v>761</v>
      </c>
      <c r="B108" t="s">
        <v>16</v>
      </c>
      <c r="C108" t="s">
        <v>39</v>
      </c>
      <c r="D108" t="s">
        <v>33</v>
      </c>
      <c r="E108">
        <v>0.87860699999999969</v>
      </c>
      <c r="F108">
        <v>0.87860699999999969</v>
      </c>
    </row>
    <row r="109" spans="1:6">
      <c r="A109" t="s">
        <v>642</v>
      </c>
      <c r="B109" t="s">
        <v>15</v>
      </c>
      <c r="C109" t="s">
        <v>39</v>
      </c>
      <c r="D109" t="s">
        <v>33</v>
      </c>
      <c r="E109">
        <v>38.927902000000017</v>
      </c>
      <c r="F109">
        <v>38.927902000000017</v>
      </c>
    </row>
    <row r="110" spans="1:6">
      <c r="A110" t="s">
        <v>672</v>
      </c>
      <c r="B110" t="s">
        <v>47</v>
      </c>
      <c r="C110" t="s">
        <v>37</v>
      </c>
      <c r="D110" t="s">
        <v>33</v>
      </c>
      <c r="E110">
        <v>0.36595100000000008</v>
      </c>
      <c r="F110">
        <v>0.36595100000000008</v>
      </c>
    </row>
    <row r="111" spans="1:6">
      <c r="A111" t="s">
        <v>658</v>
      </c>
      <c r="B111" t="s">
        <v>40</v>
      </c>
      <c r="C111" t="s">
        <v>37</v>
      </c>
      <c r="D111" t="s">
        <v>33</v>
      </c>
      <c r="E111">
        <v>0.34257399999999993</v>
      </c>
      <c r="F111">
        <v>0.34257399999999993</v>
      </c>
    </row>
    <row r="112" spans="1:6">
      <c r="A112" t="s">
        <v>640</v>
      </c>
      <c r="B112" t="s">
        <v>14</v>
      </c>
      <c r="C112" t="s">
        <v>37</v>
      </c>
      <c r="D112" t="s">
        <v>33</v>
      </c>
      <c r="E112">
        <v>30.361438</v>
      </c>
      <c r="F112">
        <v>30.361438</v>
      </c>
    </row>
    <row r="113" spans="1:6">
      <c r="A113" t="s">
        <v>625</v>
      </c>
      <c r="B113" t="s">
        <v>20</v>
      </c>
      <c r="C113" t="s">
        <v>37</v>
      </c>
      <c r="D113" t="s">
        <v>33</v>
      </c>
      <c r="E113">
        <v>0.35412699999999997</v>
      </c>
      <c r="F113">
        <v>0.35412699999999997</v>
      </c>
    </row>
    <row r="114" spans="1:6">
      <c r="A114" t="s">
        <v>647</v>
      </c>
      <c r="B114" t="s">
        <v>15</v>
      </c>
      <c r="C114" t="s">
        <v>37</v>
      </c>
      <c r="D114" t="s">
        <v>33</v>
      </c>
      <c r="E114">
        <v>35.419066999999984</v>
      </c>
      <c r="F114">
        <v>35.419066999999984</v>
      </c>
    </row>
    <row r="115" spans="1:6">
      <c r="A115" t="s">
        <v>763</v>
      </c>
      <c r="B115" t="s">
        <v>16</v>
      </c>
      <c r="C115" t="s">
        <v>37</v>
      </c>
      <c r="D115" t="s">
        <v>33</v>
      </c>
      <c r="E115">
        <v>0.83342499999999975</v>
      </c>
      <c r="F115">
        <v>0.83342499999999975</v>
      </c>
    </row>
    <row r="116" spans="1:6">
      <c r="A116" t="s">
        <v>668</v>
      </c>
      <c r="B116" t="s">
        <v>47</v>
      </c>
      <c r="C116" t="s">
        <v>39</v>
      </c>
      <c r="D116" t="s">
        <v>33</v>
      </c>
      <c r="E116">
        <v>0.37878900000000021</v>
      </c>
      <c r="F116">
        <v>0.37878900000000021</v>
      </c>
    </row>
    <row r="117" spans="1:6">
      <c r="A117" t="s">
        <v>654</v>
      </c>
      <c r="B117" t="s">
        <v>40</v>
      </c>
      <c r="C117" t="s">
        <v>39</v>
      </c>
      <c r="D117" t="s">
        <v>33</v>
      </c>
      <c r="E117">
        <v>0.35984200000000011</v>
      </c>
      <c r="F117">
        <v>0.35984200000000011</v>
      </c>
    </row>
    <row r="118" spans="1:6">
      <c r="A118" t="s">
        <v>649</v>
      </c>
      <c r="B118" t="s">
        <v>15</v>
      </c>
      <c r="C118" t="s">
        <v>37</v>
      </c>
      <c r="D118" t="s">
        <v>34</v>
      </c>
      <c r="E118">
        <v>35.322257999999991</v>
      </c>
      <c r="F118">
        <v>35.322257999999991</v>
      </c>
    </row>
    <row r="119" spans="1:6">
      <c r="A119" t="s">
        <v>671</v>
      </c>
      <c r="B119" t="s">
        <v>47</v>
      </c>
      <c r="C119" t="s">
        <v>39</v>
      </c>
      <c r="D119" t="s">
        <v>34</v>
      </c>
      <c r="E119">
        <v>0.37688799999999995</v>
      </c>
      <c r="F119">
        <v>0.37688799999999995</v>
      </c>
    </row>
    <row r="120" spans="1:6">
      <c r="A120" t="s">
        <v>657</v>
      </c>
      <c r="B120" t="s">
        <v>40</v>
      </c>
      <c r="C120" t="s">
        <v>39</v>
      </c>
      <c r="D120" t="s">
        <v>34</v>
      </c>
      <c r="E120">
        <v>0.34054000000000001</v>
      </c>
      <c r="F120">
        <v>0.34054000000000001</v>
      </c>
    </row>
    <row r="121" spans="1:6">
      <c r="A121" t="s">
        <v>764</v>
      </c>
      <c r="B121" t="s">
        <v>16</v>
      </c>
      <c r="C121" t="s">
        <v>37</v>
      </c>
      <c r="D121" t="s">
        <v>34</v>
      </c>
      <c r="E121">
        <v>0.83508400000000005</v>
      </c>
      <c r="F121">
        <v>0.83508400000000005</v>
      </c>
    </row>
    <row r="122" spans="1:6">
      <c r="A122" t="s">
        <v>651</v>
      </c>
      <c r="B122" t="s">
        <v>17</v>
      </c>
      <c r="C122" t="s">
        <v>39</v>
      </c>
      <c r="D122" t="s">
        <v>34</v>
      </c>
      <c r="E122">
        <v>35.212852000000005</v>
      </c>
      <c r="F122">
        <v>35.212852000000005</v>
      </c>
    </row>
    <row r="123" spans="1:6">
      <c r="A123" t="s">
        <v>762</v>
      </c>
      <c r="B123" t="s">
        <v>16</v>
      </c>
      <c r="C123" t="s">
        <v>39</v>
      </c>
      <c r="D123" t="s">
        <v>34</v>
      </c>
      <c r="E123">
        <v>0.87467399999999995</v>
      </c>
      <c r="F123">
        <v>0.87467399999999995</v>
      </c>
    </row>
    <row r="124" spans="1:6">
      <c r="A124" t="s">
        <v>645</v>
      </c>
      <c r="B124" t="s">
        <v>15</v>
      </c>
      <c r="C124" t="s">
        <v>39</v>
      </c>
      <c r="D124" t="s">
        <v>34</v>
      </c>
      <c r="E124">
        <v>38.903810000000007</v>
      </c>
      <c r="F124">
        <v>38.903810000000007</v>
      </c>
    </row>
    <row r="125" spans="1:6">
      <c r="A125" t="s">
        <v>636</v>
      </c>
      <c r="B125" t="s">
        <v>13</v>
      </c>
      <c r="C125" t="s">
        <v>37</v>
      </c>
      <c r="D125" t="s">
        <v>34</v>
      </c>
      <c r="E125">
        <v>0.358817</v>
      </c>
      <c r="F125">
        <v>0.358817</v>
      </c>
    </row>
    <row r="126" spans="1:6">
      <c r="A126" t="s">
        <v>634</v>
      </c>
      <c r="B126" t="s">
        <v>13</v>
      </c>
      <c r="C126" t="s">
        <v>39</v>
      </c>
      <c r="D126" t="s">
        <v>34</v>
      </c>
      <c r="E126">
        <v>0.390098</v>
      </c>
      <c r="F126">
        <v>0.390098</v>
      </c>
    </row>
    <row r="127" spans="1:6">
      <c r="A127" t="s">
        <v>641</v>
      </c>
      <c r="B127" t="s">
        <v>14</v>
      </c>
      <c r="C127" t="s">
        <v>37</v>
      </c>
      <c r="D127" t="s">
        <v>34</v>
      </c>
      <c r="E127">
        <v>26.711759000000001</v>
      </c>
      <c r="F127">
        <v>26.711759000000001</v>
      </c>
    </row>
    <row r="128" spans="1:6">
      <c r="A128" t="s">
        <v>684</v>
      </c>
      <c r="B128" t="s">
        <v>190</v>
      </c>
      <c r="C128" t="s">
        <v>37</v>
      </c>
      <c r="D128" t="s">
        <v>34</v>
      </c>
      <c r="E128">
        <v>32.155477000000005</v>
      </c>
      <c r="F128">
        <v>32.155477000000005</v>
      </c>
    </row>
    <row r="129" spans="1:6">
      <c r="A129" t="s">
        <v>675</v>
      </c>
      <c r="B129" t="s">
        <v>47</v>
      </c>
      <c r="C129" t="s">
        <v>37</v>
      </c>
      <c r="D129" t="s">
        <v>34</v>
      </c>
      <c r="E129">
        <v>0.36185599999999996</v>
      </c>
      <c r="F129">
        <v>0.36185599999999996</v>
      </c>
    </row>
    <row r="130" spans="1:6">
      <c r="A130" t="s">
        <v>661</v>
      </c>
      <c r="B130" t="s">
        <v>40</v>
      </c>
      <c r="C130" t="s">
        <v>37</v>
      </c>
      <c r="D130" t="s">
        <v>34</v>
      </c>
      <c r="E130">
        <v>0.32299700000000009</v>
      </c>
      <c r="F130">
        <v>0.32299700000000009</v>
      </c>
    </row>
    <row r="131" spans="1:6">
      <c r="A131" t="s">
        <v>652</v>
      </c>
      <c r="B131" t="s">
        <v>17</v>
      </c>
      <c r="C131" t="s">
        <v>37</v>
      </c>
      <c r="D131" t="s">
        <v>34</v>
      </c>
      <c r="E131">
        <v>34.741793999999999</v>
      </c>
      <c r="F131">
        <v>34.741793999999999</v>
      </c>
    </row>
    <row r="132" spans="1:6">
      <c r="A132" t="s">
        <v>817</v>
      </c>
      <c r="B132" t="s">
        <v>18</v>
      </c>
      <c r="C132" t="s">
        <v>39</v>
      </c>
      <c r="D132" t="s">
        <v>197</v>
      </c>
      <c r="E132">
        <v>0.8</v>
      </c>
      <c r="F132">
        <v>0.8</v>
      </c>
    </row>
    <row r="133" spans="1:6">
      <c r="A133" t="s">
        <v>818</v>
      </c>
      <c r="B133" t="s">
        <v>18</v>
      </c>
      <c r="C133" t="s">
        <v>37</v>
      </c>
      <c r="D133" t="s">
        <v>197</v>
      </c>
      <c r="E133">
        <v>0.8</v>
      </c>
      <c r="F133">
        <v>0.8</v>
      </c>
    </row>
    <row r="134" spans="1:6">
      <c r="A134" t="s">
        <v>814</v>
      </c>
      <c r="B134" t="s">
        <v>24</v>
      </c>
      <c r="C134" t="s">
        <v>37</v>
      </c>
      <c r="D134" t="s">
        <v>197</v>
      </c>
      <c r="E134">
        <v>1.4</v>
      </c>
      <c r="F134">
        <v>1.4</v>
      </c>
    </row>
    <row r="135" spans="1:6">
      <c r="A135" t="s">
        <v>2464</v>
      </c>
      <c r="B135" t="s">
        <v>24</v>
      </c>
      <c r="C135" t="s">
        <v>39</v>
      </c>
      <c r="D135" t="s">
        <v>197</v>
      </c>
      <c r="E135">
        <v>2.7</v>
      </c>
      <c r="F135">
        <v>2.7</v>
      </c>
    </row>
    <row r="136" spans="1:6">
      <c r="A136" t="s">
        <v>2718</v>
      </c>
      <c r="B136" t="s">
        <v>22</v>
      </c>
      <c r="C136" t="s">
        <v>37</v>
      </c>
      <c r="D136" t="s">
        <v>197</v>
      </c>
      <c r="E136">
        <v>0.8</v>
      </c>
      <c r="F136">
        <v>0.8</v>
      </c>
    </row>
    <row r="137" spans="1:6">
      <c r="A137" t="s">
        <v>2714</v>
      </c>
      <c r="B137" t="s">
        <v>22</v>
      </c>
      <c r="C137" t="s">
        <v>39</v>
      </c>
      <c r="D137" t="s">
        <v>197</v>
      </c>
      <c r="E137">
        <v>0.9</v>
      </c>
      <c r="F137">
        <v>0.9</v>
      </c>
    </row>
    <row r="138" spans="1:6">
      <c r="A138" t="s">
        <v>2458</v>
      </c>
      <c r="B138" t="s">
        <v>21</v>
      </c>
      <c r="C138" t="s">
        <v>37</v>
      </c>
      <c r="D138" t="s">
        <v>197</v>
      </c>
      <c r="E138">
        <v>0.6</v>
      </c>
      <c r="F138">
        <v>0.6</v>
      </c>
    </row>
    <row r="139" spans="1:6">
      <c r="A139" t="s">
        <v>2456</v>
      </c>
      <c r="B139" t="s">
        <v>21</v>
      </c>
      <c r="C139" t="s">
        <v>39</v>
      </c>
      <c r="D139" t="s">
        <v>197</v>
      </c>
      <c r="E139">
        <v>0.7</v>
      </c>
      <c r="F139">
        <v>0.7</v>
      </c>
    </row>
    <row r="140" spans="1:6">
      <c r="A140" t="s">
        <v>2999</v>
      </c>
      <c r="B140" t="s">
        <v>88</v>
      </c>
      <c r="C140" t="s">
        <v>39</v>
      </c>
      <c r="D140" t="s">
        <v>197</v>
      </c>
      <c r="E140">
        <v>29.851958000000003</v>
      </c>
      <c r="F140">
        <v>29.851958000000003</v>
      </c>
    </row>
  </sheetData>
  <autoFilter ref="A3:F148" xr:uid="{00000000-0001-0000-0000-000000000000}"/>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Q315"/>
  <sheetViews>
    <sheetView workbookViewId="0">
      <pane ySplit="1" topLeftCell="A2" activePane="bottomLeft" state="frozen"/>
      <selection activeCell="C8" sqref="C8:D8"/>
      <selection pane="bottomLeft" activeCell="A2" sqref="A2"/>
    </sheetView>
  </sheetViews>
  <sheetFormatPr defaultRowHeight="12.5"/>
  <cols>
    <col min="2" max="2" width="17.36328125" bestFit="1" customWidth="1"/>
    <col min="5" max="5" width="17" style="22" bestFit="1" customWidth="1"/>
    <col min="6" max="6" width="17" bestFit="1" customWidth="1"/>
    <col min="7" max="7" width="16.453125" bestFit="1" customWidth="1"/>
    <col min="14" max="14" width="19" bestFit="1" customWidth="1"/>
    <col min="15" max="15" width="17.453125" bestFit="1" customWidth="1"/>
    <col min="19" max="19" width="12.36328125" bestFit="1" customWidth="1"/>
  </cols>
  <sheetData>
    <row r="1" spans="1:15">
      <c r="A1" t="s">
        <v>750</v>
      </c>
      <c r="B1" t="s">
        <v>769</v>
      </c>
      <c r="C1" t="s">
        <v>770</v>
      </c>
      <c r="D1" t="s">
        <v>1063</v>
      </c>
      <c r="E1" s="53" t="s">
        <v>2858</v>
      </c>
      <c r="F1" s="3" t="s">
        <v>771</v>
      </c>
      <c r="G1" s="3" t="s">
        <v>772</v>
      </c>
      <c r="H1" s="3" t="s">
        <v>773</v>
      </c>
      <c r="I1" s="3"/>
      <c r="J1" s="3"/>
      <c r="K1" s="3"/>
      <c r="M1" t="s">
        <v>2859</v>
      </c>
      <c r="N1" s="44" t="s">
        <v>2348</v>
      </c>
    </row>
    <row r="2" spans="1:15">
      <c r="A2" t="s">
        <v>2527</v>
      </c>
      <c r="B2" t="s">
        <v>2221</v>
      </c>
      <c r="C2">
        <v>206250</v>
      </c>
      <c r="D2">
        <v>67.599999999999994</v>
      </c>
      <c r="E2" s="22">
        <f>C2*D2</f>
        <v>13942499.999999998</v>
      </c>
      <c r="F2" s="22">
        <f t="shared" ref="F2:F65" si="0">SUMIFS(E:E,A:A,A2)</f>
        <v>24045000</v>
      </c>
      <c r="G2" s="22">
        <f t="shared" ref="G2:G65" si="1">VLOOKUP(A2,M:N,2,0)</f>
        <v>44185932503.540001</v>
      </c>
      <c r="H2" s="23">
        <f>F2/G2</f>
        <v>5.4417771986759833E-4</v>
      </c>
      <c r="I2" s="23"/>
      <c r="J2" s="23"/>
      <c r="K2" s="23"/>
      <c r="M2" t="s">
        <v>9</v>
      </c>
      <c r="N2" s="22">
        <v>119124136772.45</v>
      </c>
      <c r="O2" s="22"/>
    </row>
    <row r="3" spans="1:15">
      <c r="A3" t="s">
        <v>2527</v>
      </c>
      <c r="B3" t="s">
        <v>2221</v>
      </c>
      <c r="C3">
        <v>75000</v>
      </c>
      <c r="D3">
        <v>134.69999999999999</v>
      </c>
      <c r="E3" s="22">
        <f t="shared" ref="E3:E66" si="2">C3*D3</f>
        <v>10102500</v>
      </c>
      <c r="F3" s="22">
        <f t="shared" si="0"/>
        <v>24045000</v>
      </c>
      <c r="G3" s="22">
        <f t="shared" si="1"/>
        <v>44185932503.540001</v>
      </c>
      <c r="H3" s="23">
        <f t="shared" ref="H3:H66" si="3">F3/G3</f>
        <v>5.4417771986759833E-4</v>
      </c>
      <c r="I3" s="23"/>
      <c r="J3" s="23"/>
      <c r="K3" s="23"/>
      <c r="M3" t="s">
        <v>10</v>
      </c>
      <c r="N3" s="22">
        <v>53897831519.639999</v>
      </c>
      <c r="O3" s="22"/>
    </row>
    <row r="4" spans="1:15">
      <c r="A4" t="s">
        <v>41</v>
      </c>
      <c r="B4" t="s">
        <v>2223</v>
      </c>
      <c r="C4">
        <v>-155800</v>
      </c>
      <c r="D4">
        <v>1411.2</v>
      </c>
      <c r="E4" s="22">
        <f t="shared" si="2"/>
        <v>-219864960</v>
      </c>
      <c r="F4" s="22">
        <f t="shared" si="0"/>
        <v>-9376565731.5</v>
      </c>
      <c r="G4" s="22">
        <f t="shared" si="1"/>
        <v>35369358592.040001</v>
      </c>
      <c r="H4" s="23">
        <f t="shared" si="3"/>
        <v>-0.26510420614781038</v>
      </c>
      <c r="I4" s="23"/>
      <c r="J4" s="23"/>
      <c r="K4" s="23"/>
      <c r="M4" t="s">
        <v>4</v>
      </c>
      <c r="N4" s="22">
        <v>158612155854.78003</v>
      </c>
      <c r="O4" s="22"/>
    </row>
    <row r="5" spans="1:15">
      <c r="A5" t="s">
        <v>41</v>
      </c>
      <c r="B5" t="s">
        <v>2223</v>
      </c>
      <c r="C5">
        <v>-329200</v>
      </c>
      <c r="D5">
        <v>2004.9</v>
      </c>
      <c r="E5" s="22">
        <f t="shared" si="2"/>
        <v>-660013080</v>
      </c>
      <c r="F5" s="22">
        <f t="shared" si="0"/>
        <v>-9376565731.5</v>
      </c>
      <c r="G5" s="22">
        <f t="shared" si="1"/>
        <v>35369358592.040001</v>
      </c>
      <c r="H5" s="23">
        <f t="shared" si="3"/>
        <v>-0.26510420614781038</v>
      </c>
      <c r="I5" s="23"/>
      <c r="J5" s="23"/>
      <c r="K5" s="23"/>
      <c r="M5" t="s">
        <v>5</v>
      </c>
      <c r="N5" s="22">
        <v>191609713369.91</v>
      </c>
      <c r="O5" s="22"/>
    </row>
    <row r="6" spans="1:15">
      <c r="A6" t="s">
        <v>41</v>
      </c>
      <c r="B6" t="s">
        <v>2223</v>
      </c>
      <c r="C6">
        <v>-146300</v>
      </c>
      <c r="D6">
        <v>3680.4</v>
      </c>
      <c r="E6" s="22">
        <f t="shared" si="2"/>
        <v>-538442520</v>
      </c>
      <c r="F6" s="22">
        <f t="shared" si="0"/>
        <v>-9376565731.5</v>
      </c>
      <c r="G6" s="22">
        <f t="shared" si="1"/>
        <v>35369358592.040001</v>
      </c>
      <c r="H6" s="23">
        <f t="shared" si="3"/>
        <v>-0.26510420614781038</v>
      </c>
      <c r="I6" s="23"/>
      <c r="J6" s="23"/>
      <c r="K6" s="23"/>
      <c r="M6" t="s">
        <v>6</v>
      </c>
      <c r="N6" s="22">
        <v>66255122076.999992</v>
      </c>
      <c r="O6" s="22"/>
    </row>
    <row r="7" spans="1:15">
      <c r="A7" t="s">
        <v>41</v>
      </c>
      <c r="B7" t="s">
        <v>2223</v>
      </c>
      <c r="C7">
        <v>-471000</v>
      </c>
      <c r="D7">
        <v>876.95</v>
      </c>
      <c r="E7" s="22">
        <f t="shared" si="2"/>
        <v>-413043450</v>
      </c>
      <c r="F7" s="22">
        <f t="shared" si="0"/>
        <v>-9376565731.5</v>
      </c>
      <c r="G7" s="22">
        <f t="shared" si="1"/>
        <v>35369358592.040001</v>
      </c>
      <c r="H7" s="23">
        <f t="shared" si="3"/>
        <v>-0.26510420614781038</v>
      </c>
      <c r="I7" s="23"/>
      <c r="J7" s="23"/>
      <c r="K7" s="23"/>
      <c r="M7" t="s">
        <v>0</v>
      </c>
      <c r="N7" s="22">
        <v>167469605445.75</v>
      </c>
      <c r="O7" s="22"/>
    </row>
    <row r="8" spans="1:15">
      <c r="A8" t="s">
        <v>41</v>
      </c>
      <c r="B8" t="s">
        <v>2223</v>
      </c>
      <c r="C8">
        <v>-1050500</v>
      </c>
      <c r="D8">
        <v>170.07</v>
      </c>
      <c r="E8" s="22">
        <f t="shared" si="2"/>
        <v>-178658535</v>
      </c>
      <c r="F8" s="22">
        <f t="shared" si="0"/>
        <v>-9376565731.5</v>
      </c>
      <c r="G8" s="22">
        <f t="shared" si="1"/>
        <v>35369358592.040001</v>
      </c>
      <c r="H8" s="23">
        <f t="shared" si="3"/>
        <v>-0.26510420614781038</v>
      </c>
      <c r="I8" s="23"/>
      <c r="J8" s="23"/>
      <c r="K8" s="23"/>
      <c r="M8" t="s">
        <v>1</v>
      </c>
      <c r="N8" s="22">
        <v>164978845395.40002</v>
      </c>
      <c r="O8" s="22"/>
    </row>
    <row r="9" spans="1:15">
      <c r="A9" t="s">
        <v>41</v>
      </c>
      <c r="B9" t="s">
        <v>2223</v>
      </c>
      <c r="C9">
        <v>-50750</v>
      </c>
      <c r="D9">
        <v>2897.2</v>
      </c>
      <c r="E9" s="22">
        <f t="shared" si="2"/>
        <v>-147032900</v>
      </c>
      <c r="F9" s="22">
        <f t="shared" si="0"/>
        <v>-9376565731.5</v>
      </c>
      <c r="G9" s="22">
        <f t="shared" si="1"/>
        <v>35369358592.040001</v>
      </c>
      <c r="H9" s="23">
        <f t="shared" si="3"/>
        <v>-0.26510420614781038</v>
      </c>
      <c r="I9" s="23"/>
      <c r="J9" s="23"/>
      <c r="K9" s="23"/>
      <c r="M9" t="s">
        <v>2</v>
      </c>
      <c r="N9" s="22">
        <v>115689692823.78</v>
      </c>
      <c r="O9" s="22"/>
    </row>
    <row r="10" spans="1:15">
      <c r="A10" t="s">
        <v>41</v>
      </c>
      <c r="B10" t="s">
        <v>2223</v>
      </c>
      <c r="C10">
        <v>-432300</v>
      </c>
      <c r="D10">
        <v>2522</v>
      </c>
      <c r="E10" s="22">
        <f t="shared" si="2"/>
        <v>-1090260600</v>
      </c>
      <c r="F10" s="22">
        <f t="shared" si="0"/>
        <v>-9376565731.5</v>
      </c>
      <c r="G10" s="22">
        <f t="shared" si="1"/>
        <v>35369358592.040001</v>
      </c>
      <c r="H10" s="23">
        <f t="shared" si="3"/>
        <v>-0.26510420614781038</v>
      </c>
      <c r="I10" s="23"/>
      <c r="J10" s="23"/>
      <c r="K10" s="23"/>
      <c r="M10" t="s">
        <v>19</v>
      </c>
      <c r="N10" s="22">
        <v>14932008855.09</v>
      </c>
      <c r="O10" s="22"/>
    </row>
    <row r="11" spans="1:15">
      <c r="A11" t="s">
        <v>41</v>
      </c>
      <c r="B11" t="s">
        <v>2223</v>
      </c>
      <c r="C11">
        <v>-1920000</v>
      </c>
      <c r="D11">
        <v>113.72</v>
      </c>
      <c r="E11" s="22">
        <f t="shared" si="2"/>
        <v>-218342400</v>
      </c>
      <c r="F11" s="22">
        <f t="shared" si="0"/>
        <v>-9376565731.5</v>
      </c>
      <c r="G11" s="22">
        <f t="shared" si="1"/>
        <v>35369358592.040001</v>
      </c>
      <c r="H11" s="23">
        <f t="shared" si="3"/>
        <v>-0.26510420614781038</v>
      </c>
      <c r="I11" s="23"/>
      <c r="J11" s="23"/>
      <c r="K11" s="23"/>
      <c r="M11" t="s">
        <v>20</v>
      </c>
      <c r="N11" s="22">
        <v>68002678175.330002</v>
      </c>
      <c r="O11" s="22"/>
    </row>
    <row r="12" spans="1:15">
      <c r="A12" t="s">
        <v>41</v>
      </c>
      <c r="B12" t="s">
        <v>2223</v>
      </c>
      <c r="C12">
        <v>-3895200</v>
      </c>
      <c r="D12">
        <v>162.97</v>
      </c>
      <c r="E12" s="22">
        <f t="shared" si="2"/>
        <v>-634800744</v>
      </c>
      <c r="F12" s="22">
        <f t="shared" si="0"/>
        <v>-9376565731.5</v>
      </c>
      <c r="G12" s="22">
        <f t="shared" si="1"/>
        <v>35369358592.040001</v>
      </c>
      <c r="H12" s="23">
        <f t="shared" si="3"/>
        <v>-0.26510420614781038</v>
      </c>
      <c r="I12" s="23"/>
      <c r="J12" s="23"/>
      <c r="K12" s="23"/>
      <c r="M12" t="s">
        <v>2522</v>
      </c>
      <c r="N12" s="22">
        <v>11277961350.73</v>
      </c>
      <c r="O12" s="22"/>
    </row>
    <row r="13" spans="1:15">
      <c r="A13" t="s">
        <v>41</v>
      </c>
      <c r="B13" t="s">
        <v>2223</v>
      </c>
      <c r="C13">
        <v>-818800</v>
      </c>
      <c r="D13">
        <v>469.1</v>
      </c>
      <c r="E13" s="22">
        <f t="shared" si="2"/>
        <v>-384099080</v>
      </c>
      <c r="F13" s="22">
        <f t="shared" si="0"/>
        <v>-9376565731.5</v>
      </c>
      <c r="G13" s="22">
        <f t="shared" si="1"/>
        <v>35369358592.040001</v>
      </c>
      <c r="H13" s="23">
        <f t="shared" si="3"/>
        <v>-0.26510420614781038</v>
      </c>
      <c r="I13" s="23"/>
      <c r="J13" s="23"/>
      <c r="K13" s="23"/>
      <c r="M13" t="s">
        <v>2523</v>
      </c>
      <c r="N13" s="22">
        <v>372704823.5</v>
      </c>
      <c r="O13" s="22"/>
    </row>
    <row r="14" spans="1:15">
      <c r="A14" t="s">
        <v>41</v>
      </c>
      <c r="B14" t="s">
        <v>2223</v>
      </c>
      <c r="C14">
        <v>-1330875</v>
      </c>
      <c r="D14">
        <v>260.38</v>
      </c>
      <c r="E14" s="22">
        <f t="shared" si="2"/>
        <v>-346533232.5</v>
      </c>
      <c r="F14" s="22">
        <f t="shared" si="0"/>
        <v>-9376565731.5</v>
      </c>
      <c r="G14" s="22">
        <f t="shared" si="1"/>
        <v>35369358592.040001</v>
      </c>
      <c r="H14" s="23">
        <f t="shared" si="3"/>
        <v>-0.26510420614781038</v>
      </c>
      <c r="I14" s="23"/>
      <c r="J14" s="23"/>
      <c r="K14" s="23"/>
      <c r="M14" t="s">
        <v>2524</v>
      </c>
      <c r="N14" s="22">
        <v>4099970679.1599998</v>
      </c>
      <c r="O14" s="22"/>
    </row>
    <row r="15" spans="1:15">
      <c r="A15" t="s">
        <v>41</v>
      </c>
      <c r="B15" t="s">
        <v>2223</v>
      </c>
      <c r="C15">
        <v>-125475</v>
      </c>
      <c r="D15">
        <v>3391</v>
      </c>
      <c r="E15" s="22">
        <f t="shared" si="2"/>
        <v>-425485725</v>
      </c>
      <c r="F15" s="22">
        <f t="shared" si="0"/>
        <v>-9376565731.5</v>
      </c>
      <c r="G15" s="22">
        <f t="shared" si="1"/>
        <v>35369358592.040001</v>
      </c>
      <c r="H15" s="23">
        <f t="shared" si="3"/>
        <v>-0.26510420614781038</v>
      </c>
      <c r="I15" s="23"/>
      <c r="J15" s="23"/>
      <c r="K15" s="23"/>
      <c r="M15" t="s">
        <v>2525</v>
      </c>
      <c r="N15" s="22">
        <v>1477174114.1600001</v>
      </c>
      <c r="O15" s="22"/>
    </row>
    <row r="16" spans="1:15">
      <c r="A16" t="s">
        <v>41</v>
      </c>
      <c r="B16" t="s">
        <v>2223</v>
      </c>
      <c r="C16">
        <v>-1963500</v>
      </c>
      <c r="D16">
        <v>956.1</v>
      </c>
      <c r="E16" s="22">
        <f t="shared" si="2"/>
        <v>-1877302350</v>
      </c>
      <c r="F16" s="22">
        <f t="shared" si="0"/>
        <v>-9376565731.5</v>
      </c>
      <c r="G16" s="22">
        <f t="shared" si="1"/>
        <v>35369358592.040001</v>
      </c>
      <c r="H16" s="23">
        <f t="shared" si="3"/>
        <v>-0.26510420614781038</v>
      </c>
      <c r="I16" s="23"/>
      <c r="J16" s="23"/>
      <c r="K16" s="23"/>
      <c r="M16" t="s">
        <v>2526</v>
      </c>
      <c r="N16" s="22">
        <v>84692486.209999993</v>
      </c>
      <c r="O16" s="22"/>
    </row>
    <row r="17" spans="1:16">
      <c r="A17" t="s">
        <v>41</v>
      </c>
      <c r="B17" t="s">
        <v>2223</v>
      </c>
      <c r="C17">
        <v>-439600</v>
      </c>
      <c r="D17">
        <v>767.65</v>
      </c>
      <c r="E17" s="22">
        <f t="shared" si="2"/>
        <v>-337458940</v>
      </c>
      <c r="F17" s="22">
        <f t="shared" si="0"/>
        <v>-9376565731.5</v>
      </c>
      <c r="G17" s="22">
        <f t="shared" si="1"/>
        <v>35369358592.040001</v>
      </c>
      <c r="H17" s="23">
        <f t="shared" si="3"/>
        <v>-0.26510420614781038</v>
      </c>
      <c r="I17" s="23"/>
      <c r="J17" s="23"/>
      <c r="K17" s="23"/>
      <c r="M17" t="s">
        <v>2527</v>
      </c>
      <c r="N17" s="22">
        <v>44185932503.540001</v>
      </c>
      <c r="O17" s="22"/>
    </row>
    <row r="18" spans="1:16">
      <c r="A18" t="s">
        <v>41</v>
      </c>
      <c r="B18" t="s">
        <v>2223</v>
      </c>
      <c r="C18">
        <v>-435500</v>
      </c>
      <c r="D18">
        <v>1373.2</v>
      </c>
      <c r="E18" s="22">
        <f t="shared" si="2"/>
        <v>-598028600</v>
      </c>
      <c r="F18" s="22">
        <f t="shared" si="0"/>
        <v>-9376565731.5</v>
      </c>
      <c r="G18" s="22">
        <f t="shared" si="1"/>
        <v>35369358592.040001</v>
      </c>
      <c r="H18" s="23">
        <f t="shared" si="3"/>
        <v>-0.26510420614781038</v>
      </c>
      <c r="I18" s="23"/>
      <c r="J18" s="23"/>
      <c r="K18" s="23"/>
      <c r="M18" t="s">
        <v>2860</v>
      </c>
      <c r="N18" s="22">
        <v>1966728616.28</v>
      </c>
      <c r="O18" s="22"/>
    </row>
    <row r="19" spans="1:16">
      <c r="A19" t="s">
        <v>41</v>
      </c>
      <c r="B19" t="s">
        <v>2223</v>
      </c>
      <c r="C19">
        <v>-1806700</v>
      </c>
      <c r="D19">
        <v>391.25</v>
      </c>
      <c r="E19" s="22">
        <f t="shared" si="2"/>
        <v>-706871375</v>
      </c>
      <c r="F19" s="22">
        <f t="shared" si="0"/>
        <v>-9376565731.5</v>
      </c>
      <c r="G19" s="22">
        <f t="shared" si="1"/>
        <v>35369358592.040001</v>
      </c>
      <c r="H19" s="23">
        <f t="shared" si="3"/>
        <v>-0.26510420614781038</v>
      </c>
      <c r="I19" s="23"/>
      <c r="J19" s="23"/>
      <c r="K19" s="23"/>
      <c r="M19" t="s">
        <v>2861</v>
      </c>
      <c r="N19" s="22">
        <v>14204802383.940001</v>
      </c>
      <c r="O19" s="22"/>
    </row>
    <row r="20" spans="1:16">
      <c r="A20" t="s">
        <v>41</v>
      </c>
      <c r="B20" t="s">
        <v>2223</v>
      </c>
      <c r="C20">
        <v>-20900</v>
      </c>
      <c r="D20">
        <v>282.14999999999998</v>
      </c>
      <c r="E20" s="22">
        <f t="shared" si="2"/>
        <v>-5896934.9999999991</v>
      </c>
      <c r="F20" s="22">
        <f t="shared" si="0"/>
        <v>-9376565731.5</v>
      </c>
      <c r="G20" s="22">
        <f t="shared" si="1"/>
        <v>35369358592.040001</v>
      </c>
      <c r="H20" s="23">
        <f t="shared" si="3"/>
        <v>-0.26510420614781038</v>
      </c>
      <c r="I20" s="23"/>
      <c r="J20" s="23"/>
      <c r="K20" s="23"/>
      <c r="M20" t="s">
        <v>2862</v>
      </c>
      <c r="N20" s="22">
        <v>2756798332.75</v>
      </c>
      <c r="O20" s="22"/>
    </row>
    <row r="21" spans="1:16">
      <c r="A21" t="s">
        <v>41</v>
      </c>
      <c r="B21" t="s">
        <v>2223</v>
      </c>
      <c r="C21">
        <v>-124350</v>
      </c>
      <c r="D21">
        <v>4780.3</v>
      </c>
      <c r="E21" s="22">
        <f t="shared" si="2"/>
        <v>-594430305</v>
      </c>
      <c r="F21" s="22">
        <f t="shared" si="0"/>
        <v>-9376565731.5</v>
      </c>
      <c r="G21" s="22">
        <f t="shared" si="1"/>
        <v>35369358592.040001</v>
      </c>
      <c r="H21" s="23">
        <f t="shared" si="3"/>
        <v>-0.26510420614781038</v>
      </c>
      <c r="I21" s="23"/>
      <c r="J21" s="23"/>
      <c r="K21" s="23"/>
      <c r="M21" t="s">
        <v>2863</v>
      </c>
      <c r="N21" s="22">
        <v>25364943579.210003</v>
      </c>
      <c r="O21" s="22"/>
    </row>
    <row r="22" spans="1:16">
      <c r="A22" t="s">
        <v>61</v>
      </c>
      <c r="B22" t="s">
        <v>2223</v>
      </c>
      <c r="C22">
        <v>-283500</v>
      </c>
      <c r="D22">
        <v>572.9</v>
      </c>
      <c r="E22" s="22">
        <f t="shared" si="2"/>
        <v>-162417150</v>
      </c>
      <c r="F22" s="22">
        <f t="shared" si="0"/>
        <v>-14237419164.5</v>
      </c>
      <c r="G22" s="22">
        <f t="shared" si="1"/>
        <v>37733043328.919998</v>
      </c>
      <c r="H22" s="23">
        <f t="shared" si="3"/>
        <v>-0.37731966224913316</v>
      </c>
      <c r="I22" s="23"/>
      <c r="J22" s="23"/>
      <c r="K22" s="23"/>
      <c r="M22" t="s">
        <v>2864</v>
      </c>
      <c r="N22" s="22">
        <v>106346998.25</v>
      </c>
      <c r="O22" s="22"/>
    </row>
    <row r="23" spans="1:16">
      <c r="A23" t="s">
        <v>61</v>
      </c>
      <c r="B23" t="s">
        <v>2223</v>
      </c>
      <c r="C23">
        <v>-976950</v>
      </c>
      <c r="D23">
        <v>260.38</v>
      </c>
      <c r="E23" s="22">
        <f t="shared" si="2"/>
        <v>-254378241</v>
      </c>
      <c r="F23" s="22">
        <f t="shared" si="0"/>
        <v>-14237419164.5</v>
      </c>
      <c r="G23" s="22">
        <f t="shared" si="1"/>
        <v>37733043328.919998</v>
      </c>
      <c r="H23" s="23">
        <f t="shared" si="3"/>
        <v>-0.37731966224913316</v>
      </c>
      <c r="I23" s="23"/>
      <c r="J23" s="23"/>
      <c r="K23" s="23"/>
      <c r="M23" t="s">
        <v>2865</v>
      </c>
      <c r="N23" s="22">
        <v>642344994.45999992</v>
      </c>
      <c r="O23" s="22"/>
    </row>
    <row r="24" spans="1:16">
      <c r="A24" t="s">
        <v>61</v>
      </c>
      <c r="B24" t="s">
        <v>2223</v>
      </c>
      <c r="C24">
        <v>-4500</v>
      </c>
      <c r="D24">
        <v>7848</v>
      </c>
      <c r="E24" s="22">
        <f t="shared" si="2"/>
        <v>-35316000</v>
      </c>
      <c r="F24" s="22">
        <f t="shared" si="0"/>
        <v>-14237419164.5</v>
      </c>
      <c r="G24" s="22">
        <f t="shared" si="1"/>
        <v>37733043328.919998</v>
      </c>
      <c r="H24" s="23">
        <f t="shared" si="3"/>
        <v>-0.37731966224913316</v>
      </c>
      <c r="I24" s="23"/>
      <c r="J24" s="23"/>
      <c r="K24" s="23"/>
      <c r="M24" t="s">
        <v>2866</v>
      </c>
      <c r="N24" s="22">
        <v>23246112477.82</v>
      </c>
      <c r="O24" s="22"/>
    </row>
    <row r="25" spans="1:16">
      <c r="A25" t="s">
        <v>61</v>
      </c>
      <c r="B25" t="s">
        <v>2223</v>
      </c>
      <c r="C25">
        <v>-68200</v>
      </c>
      <c r="D25">
        <v>294.2</v>
      </c>
      <c r="E25" s="22">
        <f t="shared" si="2"/>
        <v>-20064440</v>
      </c>
      <c r="F25" s="22">
        <f t="shared" si="0"/>
        <v>-14237419164.5</v>
      </c>
      <c r="G25" s="22">
        <f t="shared" si="1"/>
        <v>37733043328.919998</v>
      </c>
      <c r="H25" s="23">
        <f t="shared" si="3"/>
        <v>-0.37731966224913316</v>
      </c>
      <c r="I25" s="23"/>
      <c r="J25" s="23"/>
      <c r="K25" s="23"/>
      <c r="M25" t="s">
        <v>2941</v>
      </c>
      <c r="N25" s="22">
        <v>512282585.77000004</v>
      </c>
      <c r="O25" s="22"/>
    </row>
    <row r="26" spans="1:16">
      <c r="A26" t="s">
        <v>61</v>
      </c>
      <c r="B26" t="s">
        <v>2223</v>
      </c>
      <c r="C26">
        <v>-463500</v>
      </c>
      <c r="D26">
        <v>1004.6</v>
      </c>
      <c r="E26" s="22">
        <f t="shared" si="2"/>
        <v>-465632100</v>
      </c>
      <c r="F26" s="22">
        <f t="shared" si="0"/>
        <v>-14237419164.5</v>
      </c>
      <c r="G26" s="22">
        <f t="shared" si="1"/>
        <v>37733043328.919998</v>
      </c>
      <c r="H26" s="23">
        <f t="shared" si="3"/>
        <v>-0.37731966224913316</v>
      </c>
      <c r="I26" s="23"/>
      <c r="J26" s="23"/>
      <c r="K26" s="23"/>
      <c r="M26" t="s">
        <v>2942</v>
      </c>
      <c r="N26" s="22">
        <v>13787968316.82</v>
      </c>
      <c r="O26" s="22"/>
    </row>
    <row r="27" spans="1:16">
      <c r="A27" t="s">
        <v>61</v>
      </c>
      <c r="B27" t="s">
        <v>2223</v>
      </c>
      <c r="C27">
        <v>-83025</v>
      </c>
      <c r="D27">
        <v>446.4</v>
      </c>
      <c r="E27" s="22">
        <f t="shared" si="2"/>
        <v>-37062360</v>
      </c>
      <c r="F27" s="22">
        <f t="shared" si="0"/>
        <v>-14237419164.5</v>
      </c>
      <c r="G27" s="22">
        <f t="shared" si="1"/>
        <v>37733043328.919998</v>
      </c>
      <c r="H27" s="23">
        <f t="shared" si="3"/>
        <v>-0.37731966224913316</v>
      </c>
      <c r="I27" s="23"/>
      <c r="J27" s="23"/>
      <c r="K27" s="23"/>
      <c r="M27" t="s">
        <v>2943</v>
      </c>
      <c r="N27" s="22">
        <v>7165970059.8699999</v>
      </c>
      <c r="O27" s="22"/>
    </row>
    <row r="28" spans="1:16">
      <c r="A28" t="s">
        <v>61</v>
      </c>
      <c r="B28" t="s">
        <v>2223</v>
      </c>
      <c r="C28">
        <v>-30600</v>
      </c>
      <c r="D28">
        <v>2531.6</v>
      </c>
      <c r="E28" s="22">
        <f t="shared" si="2"/>
        <v>-77466960</v>
      </c>
      <c r="F28" s="22">
        <f t="shared" si="0"/>
        <v>-14237419164.5</v>
      </c>
      <c r="G28" s="22">
        <f t="shared" si="1"/>
        <v>37733043328.919998</v>
      </c>
      <c r="H28" s="23">
        <f t="shared" si="3"/>
        <v>-0.37731966224913316</v>
      </c>
      <c r="I28" s="23"/>
      <c r="J28" s="23"/>
      <c r="K28" s="23"/>
      <c r="M28" t="s">
        <v>2977</v>
      </c>
      <c r="N28" s="22">
        <v>11381155441.460001</v>
      </c>
      <c r="O28" s="22"/>
    </row>
    <row r="29" spans="1:16">
      <c r="A29" t="s">
        <v>61</v>
      </c>
      <c r="B29" t="s">
        <v>2223</v>
      </c>
      <c r="C29">
        <v>-50000</v>
      </c>
      <c r="D29">
        <v>569.1</v>
      </c>
      <c r="E29" s="22">
        <f t="shared" si="2"/>
        <v>-28455000</v>
      </c>
      <c r="F29" s="22">
        <f t="shared" si="0"/>
        <v>-14237419164.5</v>
      </c>
      <c r="G29" s="22">
        <f t="shared" si="1"/>
        <v>37733043328.919998</v>
      </c>
      <c r="H29" s="23">
        <f t="shared" si="3"/>
        <v>-0.37731966224913316</v>
      </c>
      <c r="I29" s="23"/>
      <c r="J29" s="23"/>
      <c r="K29" s="23"/>
      <c r="M29" t="s">
        <v>2978</v>
      </c>
      <c r="N29" s="22">
        <v>119717685.15000001</v>
      </c>
      <c r="O29" s="22"/>
    </row>
    <row r="30" spans="1:16">
      <c r="A30" t="s">
        <v>61</v>
      </c>
      <c r="B30" t="s">
        <v>2223</v>
      </c>
      <c r="C30">
        <v>-1116800</v>
      </c>
      <c r="D30">
        <v>404.4</v>
      </c>
      <c r="E30" s="22">
        <f t="shared" si="2"/>
        <v>-451633920</v>
      </c>
      <c r="F30" s="22">
        <f t="shared" si="0"/>
        <v>-14237419164.5</v>
      </c>
      <c r="G30" s="22">
        <f t="shared" si="1"/>
        <v>37733043328.919998</v>
      </c>
      <c r="H30" s="23">
        <f t="shared" si="3"/>
        <v>-0.37731966224913316</v>
      </c>
      <c r="I30" s="23"/>
      <c r="J30" s="23"/>
      <c r="K30" s="23"/>
      <c r="M30" t="s">
        <v>2979</v>
      </c>
      <c r="N30" s="22">
        <v>330230226.16000003</v>
      </c>
      <c r="O30" s="22"/>
    </row>
    <row r="31" spans="1:16">
      <c r="A31" t="s">
        <v>61</v>
      </c>
      <c r="B31" t="s">
        <v>2223</v>
      </c>
      <c r="C31">
        <v>-375</v>
      </c>
      <c r="D31">
        <v>1802</v>
      </c>
      <c r="E31" s="22">
        <f t="shared" si="2"/>
        <v>-675750</v>
      </c>
      <c r="F31" s="22">
        <f t="shared" si="0"/>
        <v>-14237419164.5</v>
      </c>
      <c r="G31" s="22">
        <f t="shared" si="1"/>
        <v>37733043328.919998</v>
      </c>
      <c r="H31" s="23">
        <f t="shared" si="3"/>
        <v>-0.37731966224913316</v>
      </c>
      <c r="I31" s="23"/>
      <c r="J31" s="23"/>
      <c r="K31" s="23"/>
      <c r="M31" t="s">
        <v>2980</v>
      </c>
      <c r="N31" s="22">
        <v>397898923.87</v>
      </c>
      <c r="O31" s="22"/>
    </row>
    <row r="32" spans="1:16">
      <c r="A32" t="s">
        <v>61</v>
      </c>
      <c r="B32" t="s">
        <v>2223</v>
      </c>
      <c r="C32">
        <v>-823200</v>
      </c>
      <c r="D32">
        <v>683.3</v>
      </c>
      <c r="E32" s="22">
        <f t="shared" si="2"/>
        <v>-562492560</v>
      </c>
      <c r="F32" s="22">
        <f t="shared" si="0"/>
        <v>-14237419164.5</v>
      </c>
      <c r="G32" s="22">
        <f t="shared" si="1"/>
        <v>37733043328.919998</v>
      </c>
      <c r="H32" s="23">
        <f t="shared" si="3"/>
        <v>-0.37731966224913316</v>
      </c>
      <c r="I32" s="23"/>
      <c r="J32" s="23"/>
      <c r="K32" s="23"/>
      <c r="M32" t="s">
        <v>3002</v>
      </c>
      <c r="N32" s="22">
        <v>3639857303.2599998</v>
      </c>
      <c r="O32" s="22"/>
      <c r="P32" s="3"/>
    </row>
    <row r="33" spans="1:16">
      <c r="A33" t="s">
        <v>61</v>
      </c>
      <c r="B33" t="s">
        <v>2223</v>
      </c>
      <c r="C33">
        <v>-361050</v>
      </c>
      <c r="D33">
        <v>391.25</v>
      </c>
      <c r="E33" s="22">
        <f t="shared" si="2"/>
        <v>-141260812.5</v>
      </c>
      <c r="F33" s="22">
        <f t="shared" si="0"/>
        <v>-14237419164.5</v>
      </c>
      <c r="G33" s="22">
        <f t="shared" si="1"/>
        <v>37733043328.919998</v>
      </c>
      <c r="H33" s="23">
        <f t="shared" si="3"/>
        <v>-0.37731966224913316</v>
      </c>
      <c r="I33" s="23"/>
      <c r="J33" s="23"/>
      <c r="K33" s="23"/>
      <c r="M33" t="s">
        <v>3003</v>
      </c>
      <c r="N33" s="22">
        <v>144972476.49000001</v>
      </c>
      <c r="O33" s="22"/>
      <c r="P33" s="3"/>
    </row>
    <row r="34" spans="1:16">
      <c r="A34" t="s">
        <v>61</v>
      </c>
      <c r="B34" t="s">
        <v>2223</v>
      </c>
      <c r="C34">
        <v>-1353600</v>
      </c>
      <c r="D34">
        <v>162.97</v>
      </c>
      <c r="E34" s="22">
        <f t="shared" si="2"/>
        <v>-220596192</v>
      </c>
      <c r="F34" s="22">
        <f t="shared" si="0"/>
        <v>-14237419164.5</v>
      </c>
      <c r="G34" s="22">
        <f t="shared" si="1"/>
        <v>37733043328.919998</v>
      </c>
      <c r="H34" s="23">
        <f t="shared" si="3"/>
        <v>-0.37731966224913316</v>
      </c>
      <c r="I34" s="23"/>
      <c r="J34" s="23"/>
      <c r="K34" s="23"/>
      <c r="M34" t="s">
        <v>3004</v>
      </c>
      <c r="N34" s="22">
        <v>129317203.30999999</v>
      </c>
      <c r="O34" s="22"/>
      <c r="P34" s="3"/>
    </row>
    <row r="35" spans="1:16">
      <c r="A35" t="s">
        <v>61</v>
      </c>
      <c r="B35" t="s">
        <v>2223</v>
      </c>
      <c r="C35">
        <v>-344850</v>
      </c>
      <c r="D35">
        <v>405.65</v>
      </c>
      <c r="E35" s="22">
        <f t="shared" si="2"/>
        <v>-139888402.5</v>
      </c>
      <c r="F35" s="22">
        <f t="shared" si="0"/>
        <v>-14237419164.5</v>
      </c>
      <c r="G35" s="22">
        <f t="shared" si="1"/>
        <v>37733043328.919998</v>
      </c>
      <c r="H35" s="23">
        <f t="shared" si="3"/>
        <v>-0.37731966224913316</v>
      </c>
      <c r="I35" s="23"/>
      <c r="J35" s="23"/>
      <c r="K35" s="23"/>
      <c r="M35" t="s">
        <v>3005</v>
      </c>
      <c r="N35" s="22">
        <v>623602991.22000003</v>
      </c>
      <c r="O35" s="22"/>
      <c r="P35" s="3"/>
    </row>
    <row r="36" spans="1:16">
      <c r="A36" t="s">
        <v>61</v>
      </c>
      <c r="B36" t="s">
        <v>2223</v>
      </c>
      <c r="C36">
        <v>-28800</v>
      </c>
      <c r="D36">
        <v>292.85000000000002</v>
      </c>
      <c r="E36" s="22">
        <f t="shared" si="2"/>
        <v>-8434080</v>
      </c>
      <c r="F36" s="22">
        <f t="shared" si="0"/>
        <v>-14237419164.5</v>
      </c>
      <c r="G36" s="22">
        <f t="shared" si="1"/>
        <v>37733043328.919998</v>
      </c>
      <c r="H36" s="23">
        <f t="shared" si="3"/>
        <v>-0.37731966224913316</v>
      </c>
      <c r="I36" s="23"/>
      <c r="J36" s="23"/>
      <c r="K36" s="23"/>
      <c r="M36" t="s">
        <v>11</v>
      </c>
      <c r="N36" s="22">
        <v>1780436261.6500001</v>
      </c>
      <c r="O36" s="22"/>
    </row>
    <row r="37" spans="1:16">
      <c r="A37" t="s">
        <v>61</v>
      </c>
      <c r="B37" t="s">
        <v>2223</v>
      </c>
      <c r="C37">
        <v>-105700</v>
      </c>
      <c r="D37">
        <v>3680.4</v>
      </c>
      <c r="E37" s="22">
        <f t="shared" si="2"/>
        <v>-389018280</v>
      </c>
      <c r="F37" s="22">
        <f t="shared" si="0"/>
        <v>-14237419164.5</v>
      </c>
      <c r="G37" s="22">
        <f t="shared" si="1"/>
        <v>37733043328.919998</v>
      </c>
      <c r="H37" s="23">
        <f t="shared" si="3"/>
        <v>-0.37731966224913316</v>
      </c>
      <c r="I37" s="23"/>
      <c r="J37" s="23"/>
      <c r="K37" s="23"/>
      <c r="M37" t="s">
        <v>3</v>
      </c>
      <c r="N37" s="22">
        <v>13919187494.369999</v>
      </c>
      <c r="O37" s="22"/>
    </row>
    <row r="38" spans="1:16">
      <c r="A38" t="s">
        <v>61</v>
      </c>
      <c r="B38" t="s">
        <v>2223</v>
      </c>
      <c r="C38">
        <v>-1000</v>
      </c>
      <c r="D38">
        <v>1479.6</v>
      </c>
      <c r="E38" s="22">
        <f t="shared" si="2"/>
        <v>-1479600</v>
      </c>
      <c r="F38" s="22">
        <f t="shared" si="0"/>
        <v>-14237419164.5</v>
      </c>
      <c r="G38" s="22">
        <f t="shared" si="1"/>
        <v>37733043328.919998</v>
      </c>
      <c r="H38" s="23">
        <f t="shared" si="3"/>
        <v>-0.37731966224913316</v>
      </c>
      <c r="I38" s="23"/>
      <c r="J38" s="23"/>
      <c r="K38" s="23"/>
      <c r="M38" t="s">
        <v>12</v>
      </c>
      <c r="N38" s="22">
        <v>3176125313.7999997</v>
      </c>
      <c r="O38" s="22"/>
    </row>
    <row r="39" spans="1:16">
      <c r="A39" t="s">
        <v>61</v>
      </c>
      <c r="B39" t="s">
        <v>2223</v>
      </c>
      <c r="C39">
        <v>-12600</v>
      </c>
      <c r="D39">
        <v>988.95</v>
      </c>
      <c r="E39" s="22">
        <f t="shared" si="2"/>
        <v>-12460770</v>
      </c>
      <c r="F39" s="22">
        <f t="shared" si="0"/>
        <v>-14237419164.5</v>
      </c>
      <c r="G39" s="22">
        <f t="shared" si="1"/>
        <v>37733043328.919998</v>
      </c>
      <c r="H39" s="23">
        <f t="shared" si="3"/>
        <v>-0.37731966224913316</v>
      </c>
      <c r="I39" s="23"/>
      <c r="J39" s="23"/>
      <c r="K39" s="23"/>
      <c r="M39" t="s">
        <v>13</v>
      </c>
      <c r="N39" s="22">
        <v>36690762328.209999</v>
      </c>
      <c r="O39" s="22"/>
    </row>
    <row r="40" spans="1:16">
      <c r="A40" t="s">
        <v>61</v>
      </c>
      <c r="B40" t="s">
        <v>2223</v>
      </c>
      <c r="C40">
        <v>-14300</v>
      </c>
      <c r="D40">
        <v>1089</v>
      </c>
      <c r="E40" s="22">
        <f t="shared" si="2"/>
        <v>-15572700</v>
      </c>
      <c r="F40" s="22">
        <f t="shared" si="0"/>
        <v>-14237419164.5</v>
      </c>
      <c r="G40" s="22">
        <f t="shared" si="1"/>
        <v>37733043328.919998</v>
      </c>
      <c r="H40" s="23">
        <f t="shared" si="3"/>
        <v>-0.37731966224913316</v>
      </c>
      <c r="I40" s="23"/>
      <c r="J40" s="23"/>
      <c r="K40" s="23"/>
      <c r="M40" t="s">
        <v>14</v>
      </c>
      <c r="N40" s="22">
        <v>14663634065.480001</v>
      </c>
      <c r="O40" s="22"/>
    </row>
    <row r="41" spans="1:16">
      <c r="A41" t="s">
        <v>61</v>
      </c>
      <c r="B41" t="s">
        <v>2223</v>
      </c>
      <c r="C41">
        <v>-3361500</v>
      </c>
      <c r="D41">
        <v>124.6</v>
      </c>
      <c r="E41" s="22">
        <f t="shared" si="2"/>
        <v>-418842900</v>
      </c>
      <c r="F41" s="22">
        <f t="shared" si="0"/>
        <v>-14237419164.5</v>
      </c>
      <c r="G41" s="22">
        <f t="shared" si="1"/>
        <v>37733043328.919998</v>
      </c>
      <c r="H41" s="23">
        <f t="shared" si="3"/>
        <v>-0.37731966224913316</v>
      </c>
      <c r="I41" s="23"/>
      <c r="J41" s="23"/>
      <c r="K41" s="23"/>
      <c r="M41" t="s">
        <v>15</v>
      </c>
      <c r="N41" s="22">
        <v>34522364075.980003</v>
      </c>
      <c r="O41" s="22"/>
    </row>
    <row r="42" spans="1:16">
      <c r="A42" t="s">
        <v>61</v>
      </c>
      <c r="B42" t="s">
        <v>2223</v>
      </c>
      <c r="C42">
        <v>-31325</v>
      </c>
      <c r="D42">
        <v>7057</v>
      </c>
      <c r="E42" s="22">
        <f t="shared" si="2"/>
        <v>-221060525</v>
      </c>
      <c r="F42" s="22">
        <f t="shared" si="0"/>
        <v>-14237419164.5</v>
      </c>
      <c r="G42" s="22">
        <f t="shared" si="1"/>
        <v>37733043328.919998</v>
      </c>
      <c r="H42" s="23">
        <f t="shared" si="3"/>
        <v>-0.37731966224913316</v>
      </c>
      <c r="I42" s="23"/>
      <c r="J42" s="23"/>
      <c r="K42" s="23"/>
      <c r="M42" t="s">
        <v>16</v>
      </c>
      <c r="N42" s="22">
        <v>2079109611.3900001</v>
      </c>
      <c r="O42" s="22"/>
    </row>
    <row r="43" spans="1:16">
      <c r="A43" t="s">
        <v>61</v>
      </c>
      <c r="B43" t="s">
        <v>2223</v>
      </c>
      <c r="C43">
        <v>-823050</v>
      </c>
      <c r="D43">
        <v>87.68</v>
      </c>
      <c r="E43" s="22">
        <f t="shared" si="2"/>
        <v>-72165024</v>
      </c>
      <c r="F43" s="22">
        <f t="shared" si="0"/>
        <v>-14237419164.5</v>
      </c>
      <c r="G43" s="22">
        <f t="shared" si="1"/>
        <v>37733043328.919998</v>
      </c>
      <c r="H43" s="23">
        <f t="shared" si="3"/>
        <v>-0.37731966224913316</v>
      </c>
      <c r="I43" s="23"/>
      <c r="J43" s="23"/>
      <c r="K43" s="23"/>
      <c r="M43" t="s">
        <v>17</v>
      </c>
      <c r="N43" s="22">
        <v>176802350365.37</v>
      </c>
      <c r="O43" s="22"/>
    </row>
    <row r="44" spans="1:16">
      <c r="A44" t="s">
        <v>61</v>
      </c>
      <c r="B44" t="s">
        <v>2223</v>
      </c>
      <c r="C44">
        <v>-124575</v>
      </c>
      <c r="D44">
        <v>718.3</v>
      </c>
      <c r="E44" s="22">
        <f t="shared" si="2"/>
        <v>-89482222.5</v>
      </c>
      <c r="F44" s="22">
        <f t="shared" si="0"/>
        <v>-14237419164.5</v>
      </c>
      <c r="G44" s="22">
        <f t="shared" si="1"/>
        <v>37733043328.919998</v>
      </c>
      <c r="H44" s="23">
        <f t="shared" si="3"/>
        <v>-0.37731966224913316</v>
      </c>
      <c r="I44" s="23"/>
      <c r="J44" s="23"/>
      <c r="K44" s="23"/>
      <c r="M44" t="s">
        <v>18</v>
      </c>
      <c r="N44" s="22">
        <v>16760087041.470001</v>
      </c>
      <c r="O44" s="22"/>
    </row>
    <row r="45" spans="1:16">
      <c r="A45" t="s">
        <v>61</v>
      </c>
      <c r="B45" t="s">
        <v>2223</v>
      </c>
      <c r="C45">
        <v>-6000</v>
      </c>
      <c r="D45">
        <v>1317.4</v>
      </c>
      <c r="E45" s="22">
        <f t="shared" si="2"/>
        <v>-7904400.0000000009</v>
      </c>
      <c r="F45" s="22">
        <f t="shared" si="0"/>
        <v>-14237419164.5</v>
      </c>
      <c r="G45" s="22">
        <f t="shared" si="1"/>
        <v>37733043328.919998</v>
      </c>
      <c r="H45" s="23">
        <f t="shared" si="3"/>
        <v>-0.37731966224913316</v>
      </c>
      <c r="I45" s="23"/>
      <c r="J45" s="23"/>
      <c r="K45" s="23"/>
      <c r="M45" t="s">
        <v>21</v>
      </c>
      <c r="N45" s="22">
        <v>1031141911.72</v>
      </c>
      <c r="O45" s="22"/>
    </row>
    <row r="46" spans="1:16">
      <c r="A46" t="s">
        <v>61</v>
      </c>
      <c r="B46" t="s">
        <v>2223</v>
      </c>
      <c r="C46">
        <v>-56400</v>
      </c>
      <c r="D46">
        <v>135.4</v>
      </c>
      <c r="E46" s="22">
        <f t="shared" si="2"/>
        <v>-7636560</v>
      </c>
      <c r="F46" s="22">
        <f t="shared" si="0"/>
        <v>-14237419164.5</v>
      </c>
      <c r="G46" s="22">
        <f t="shared" si="1"/>
        <v>37733043328.919998</v>
      </c>
      <c r="H46" s="23">
        <f t="shared" si="3"/>
        <v>-0.37731966224913316</v>
      </c>
      <c r="I46" s="23"/>
      <c r="J46" s="23"/>
      <c r="K46" s="23"/>
      <c r="M46" t="s">
        <v>22</v>
      </c>
      <c r="N46" s="22">
        <v>1683273791.4599998</v>
      </c>
      <c r="O46" s="22"/>
    </row>
    <row r="47" spans="1:16">
      <c r="A47" t="s">
        <v>61</v>
      </c>
      <c r="B47" t="s">
        <v>2223</v>
      </c>
      <c r="C47">
        <v>-297850</v>
      </c>
      <c r="D47">
        <v>1605.6</v>
      </c>
      <c r="E47" s="22">
        <f t="shared" si="2"/>
        <v>-478227960</v>
      </c>
      <c r="F47" s="22">
        <f t="shared" si="0"/>
        <v>-14237419164.5</v>
      </c>
      <c r="G47" s="22">
        <f t="shared" si="1"/>
        <v>37733043328.919998</v>
      </c>
      <c r="H47" s="23">
        <f t="shared" si="3"/>
        <v>-0.37731966224913316</v>
      </c>
      <c r="I47" s="23"/>
      <c r="J47" s="23"/>
      <c r="K47" s="23"/>
      <c r="M47" t="s">
        <v>7</v>
      </c>
      <c r="N47" s="22">
        <v>25702308555.670002</v>
      </c>
      <c r="O47" s="22"/>
    </row>
    <row r="48" spans="1:16">
      <c r="A48" t="s">
        <v>61</v>
      </c>
      <c r="B48" t="s">
        <v>2223</v>
      </c>
      <c r="C48">
        <v>-104500</v>
      </c>
      <c r="D48">
        <v>170.07</v>
      </c>
      <c r="E48" s="22">
        <f t="shared" si="2"/>
        <v>-17772315</v>
      </c>
      <c r="F48" s="22">
        <f t="shared" si="0"/>
        <v>-14237419164.5</v>
      </c>
      <c r="G48" s="22">
        <f t="shared" si="1"/>
        <v>37733043328.919998</v>
      </c>
      <c r="H48" s="23">
        <f t="shared" si="3"/>
        <v>-0.37731966224913316</v>
      </c>
      <c r="I48" s="23"/>
      <c r="J48" s="23"/>
      <c r="K48" s="23"/>
      <c r="M48" t="s">
        <v>24</v>
      </c>
      <c r="N48" s="22">
        <v>10453594651.1</v>
      </c>
      <c r="O48" s="22"/>
    </row>
    <row r="49" spans="1:15">
      <c r="A49" t="s">
        <v>61</v>
      </c>
      <c r="B49" t="s">
        <v>2223</v>
      </c>
      <c r="C49">
        <v>-76650</v>
      </c>
      <c r="D49">
        <v>3391</v>
      </c>
      <c r="E49" s="22">
        <f t="shared" si="2"/>
        <v>-259920150</v>
      </c>
      <c r="F49" s="22">
        <f t="shared" si="0"/>
        <v>-14237419164.5</v>
      </c>
      <c r="G49" s="22">
        <f t="shared" si="1"/>
        <v>37733043328.919998</v>
      </c>
      <c r="H49" s="23">
        <f t="shared" si="3"/>
        <v>-0.37731966224913316</v>
      </c>
      <c r="I49" s="23"/>
      <c r="J49" s="23"/>
      <c r="K49" s="23"/>
      <c r="M49" t="s">
        <v>40</v>
      </c>
      <c r="N49" s="22">
        <v>42820935926.979996</v>
      </c>
      <c r="O49" s="22"/>
    </row>
    <row r="50" spans="1:15">
      <c r="A50" t="s">
        <v>61</v>
      </c>
      <c r="B50" t="s">
        <v>2223</v>
      </c>
      <c r="C50">
        <v>-792350</v>
      </c>
      <c r="D50">
        <v>469.1</v>
      </c>
      <c r="E50" s="22">
        <f t="shared" si="2"/>
        <v>-371691385</v>
      </c>
      <c r="F50" s="22">
        <f t="shared" si="0"/>
        <v>-14237419164.5</v>
      </c>
      <c r="G50" s="22">
        <f t="shared" si="1"/>
        <v>37733043328.919998</v>
      </c>
      <c r="H50" s="23">
        <f t="shared" si="3"/>
        <v>-0.37731966224913316</v>
      </c>
      <c r="I50" s="23"/>
      <c r="J50" s="23"/>
      <c r="K50" s="23"/>
      <c r="M50" t="s">
        <v>41</v>
      </c>
      <c r="N50" s="22">
        <v>35369358592.040001</v>
      </c>
      <c r="O50" s="22"/>
    </row>
    <row r="51" spans="1:15">
      <c r="A51" t="s">
        <v>61</v>
      </c>
      <c r="B51" t="s">
        <v>2223</v>
      </c>
      <c r="C51">
        <v>-334500</v>
      </c>
      <c r="D51">
        <v>2522</v>
      </c>
      <c r="E51" s="22">
        <f t="shared" si="2"/>
        <v>-843609000</v>
      </c>
      <c r="F51" s="22">
        <f t="shared" si="0"/>
        <v>-14237419164.5</v>
      </c>
      <c r="G51" s="22">
        <f t="shared" si="1"/>
        <v>37733043328.919998</v>
      </c>
      <c r="H51" s="23">
        <f t="shared" si="3"/>
        <v>-0.37731966224913316</v>
      </c>
      <c r="I51" s="23"/>
      <c r="J51" s="23"/>
      <c r="K51" s="23"/>
      <c r="M51" s="3" t="s">
        <v>44</v>
      </c>
      <c r="N51" s="22">
        <v>16888814282.679998</v>
      </c>
      <c r="O51" s="22"/>
    </row>
    <row r="52" spans="1:15">
      <c r="A52" t="s">
        <v>61</v>
      </c>
      <c r="B52" t="s">
        <v>2221</v>
      </c>
      <c r="C52">
        <v>194700</v>
      </c>
      <c r="D52">
        <v>204.8</v>
      </c>
      <c r="E52" s="22">
        <f t="shared" si="2"/>
        <v>39874560</v>
      </c>
      <c r="F52" s="22">
        <f t="shared" si="0"/>
        <v>-14237419164.5</v>
      </c>
      <c r="G52" s="22">
        <f t="shared" si="1"/>
        <v>37733043328.919998</v>
      </c>
      <c r="H52" s="23">
        <f t="shared" si="3"/>
        <v>-0.37731966224913316</v>
      </c>
      <c r="I52" s="23"/>
      <c r="J52" s="23"/>
      <c r="K52" s="23"/>
      <c r="M52" s="3" t="s">
        <v>45</v>
      </c>
      <c r="N52" s="22">
        <v>561029322.4000001</v>
      </c>
      <c r="O52" s="22"/>
    </row>
    <row r="53" spans="1:15">
      <c r="A53" t="s">
        <v>61</v>
      </c>
      <c r="B53" t="s">
        <v>2223</v>
      </c>
      <c r="C53">
        <v>-4875</v>
      </c>
      <c r="D53">
        <v>7463</v>
      </c>
      <c r="E53" s="22">
        <f t="shared" si="2"/>
        <v>-36382125</v>
      </c>
      <c r="F53" s="22">
        <f t="shared" si="0"/>
        <v>-14237419164.5</v>
      </c>
      <c r="G53" s="22">
        <f t="shared" si="1"/>
        <v>37733043328.919998</v>
      </c>
      <c r="H53" s="23">
        <f t="shared" si="3"/>
        <v>-0.37731966224913316</v>
      </c>
      <c r="I53" s="23"/>
      <c r="J53" s="23"/>
      <c r="K53" s="23"/>
      <c r="M53" t="s">
        <v>47</v>
      </c>
      <c r="N53" s="22">
        <v>53478767727.5</v>
      </c>
      <c r="O53" s="22"/>
    </row>
    <row r="54" spans="1:15">
      <c r="A54" t="s">
        <v>61</v>
      </c>
      <c r="B54" t="s">
        <v>2223</v>
      </c>
      <c r="C54">
        <v>-278350</v>
      </c>
      <c r="D54">
        <v>1891.8</v>
      </c>
      <c r="E54" s="22">
        <f t="shared" si="2"/>
        <v>-526582530</v>
      </c>
      <c r="F54" s="22">
        <f t="shared" si="0"/>
        <v>-14237419164.5</v>
      </c>
      <c r="G54" s="22">
        <f t="shared" si="1"/>
        <v>37733043328.919998</v>
      </c>
      <c r="H54" s="23">
        <f t="shared" si="3"/>
        <v>-0.37731966224913316</v>
      </c>
      <c r="I54" s="23"/>
      <c r="J54" s="23"/>
      <c r="K54" s="23"/>
      <c r="M54" t="s">
        <v>61</v>
      </c>
      <c r="N54" s="22">
        <v>37733043328.919998</v>
      </c>
      <c r="O54" s="22"/>
    </row>
    <row r="55" spans="1:15">
      <c r="A55" t="s">
        <v>61</v>
      </c>
      <c r="B55" t="s">
        <v>2223</v>
      </c>
      <c r="C55">
        <v>-50100</v>
      </c>
      <c r="D55">
        <v>4780.3</v>
      </c>
      <c r="E55" s="22">
        <f t="shared" si="2"/>
        <v>-239493030</v>
      </c>
      <c r="F55" s="22">
        <f t="shared" si="0"/>
        <v>-14237419164.5</v>
      </c>
      <c r="G55" s="22">
        <f t="shared" si="1"/>
        <v>37733043328.919998</v>
      </c>
      <c r="H55" s="23">
        <f t="shared" si="3"/>
        <v>-0.37731966224913316</v>
      </c>
      <c r="I55" s="23"/>
      <c r="J55" s="23"/>
      <c r="K55" s="23"/>
      <c r="M55" t="s">
        <v>79</v>
      </c>
      <c r="N55" s="22">
        <v>22855669514.489998</v>
      </c>
      <c r="O55" s="22"/>
    </row>
    <row r="56" spans="1:15">
      <c r="A56" t="s">
        <v>61</v>
      </c>
      <c r="B56" t="s">
        <v>2223</v>
      </c>
      <c r="C56">
        <v>-82500</v>
      </c>
      <c r="D56">
        <v>761.7</v>
      </c>
      <c r="E56" s="22">
        <f t="shared" si="2"/>
        <v>-62840250.000000007</v>
      </c>
      <c r="F56" s="22">
        <f t="shared" si="0"/>
        <v>-14237419164.5</v>
      </c>
      <c r="G56" s="22">
        <f t="shared" si="1"/>
        <v>37733043328.919998</v>
      </c>
      <c r="H56" s="23">
        <f t="shared" si="3"/>
        <v>-0.37731966224913316</v>
      </c>
      <c r="I56" s="23"/>
      <c r="J56" s="23"/>
      <c r="K56" s="23"/>
      <c r="M56" t="s">
        <v>83</v>
      </c>
      <c r="N56" s="22">
        <v>59872692489.770004</v>
      </c>
      <c r="O56" s="22"/>
    </row>
    <row r="57" spans="1:15">
      <c r="A57" t="s">
        <v>61</v>
      </c>
      <c r="B57" t="s">
        <v>2223</v>
      </c>
      <c r="C57">
        <v>-114000</v>
      </c>
      <c r="D57">
        <v>2004.9</v>
      </c>
      <c r="E57" s="22">
        <f t="shared" si="2"/>
        <v>-228558600</v>
      </c>
      <c r="F57" s="22">
        <f t="shared" si="0"/>
        <v>-14237419164.5</v>
      </c>
      <c r="G57" s="22">
        <f t="shared" si="1"/>
        <v>37733043328.919998</v>
      </c>
      <c r="H57" s="23">
        <f t="shared" si="3"/>
        <v>-0.37731966224913316</v>
      </c>
      <c r="I57" s="23"/>
      <c r="J57" s="23"/>
      <c r="K57" s="23"/>
      <c r="M57" t="s">
        <v>88</v>
      </c>
      <c r="N57" s="22">
        <v>3945679426.6799998</v>
      </c>
      <c r="O57" s="22"/>
    </row>
    <row r="58" spans="1:15">
      <c r="A58" t="s">
        <v>61</v>
      </c>
      <c r="B58" t="s">
        <v>2223</v>
      </c>
      <c r="C58">
        <v>-10450</v>
      </c>
      <c r="D58">
        <v>3089</v>
      </c>
      <c r="E58" s="22">
        <f t="shared" si="2"/>
        <v>-32280050</v>
      </c>
      <c r="F58" s="22">
        <f t="shared" si="0"/>
        <v>-14237419164.5</v>
      </c>
      <c r="G58" s="22">
        <f t="shared" si="1"/>
        <v>37733043328.919998</v>
      </c>
      <c r="H58" s="23">
        <f t="shared" si="3"/>
        <v>-0.37731966224913316</v>
      </c>
      <c r="I58" s="23"/>
      <c r="J58" s="23"/>
      <c r="K58" s="23"/>
      <c r="M58" t="s">
        <v>166</v>
      </c>
      <c r="N58" s="22">
        <v>26768908037.970001</v>
      </c>
      <c r="O58" s="22"/>
    </row>
    <row r="59" spans="1:15">
      <c r="A59" t="s">
        <v>61</v>
      </c>
      <c r="B59" t="s">
        <v>2223</v>
      </c>
      <c r="C59">
        <v>-558000</v>
      </c>
      <c r="D59">
        <v>342.65</v>
      </c>
      <c r="E59" s="22">
        <f t="shared" si="2"/>
        <v>-191198700</v>
      </c>
      <c r="F59" s="22">
        <f t="shared" si="0"/>
        <v>-14237419164.5</v>
      </c>
      <c r="G59" s="22">
        <f t="shared" si="1"/>
        <v>37733043328.919998</v>
      </c>
      <c r="H59" s="23">
        <f t="shared" si="3"/>
        <v>-0.37731966224913316</v>
      </c>
      <c r="I59" s="23"/>
      <c r="J59" s="23"/>
      <c r="K59" s="23"/>
      <c r="M59" t="s">
        <v>189</v>
      </c>
      <c r="N59" s="22">
        <v>30749718932.459995</v>
      </c>
      <c r="O59" s="22"/>
    </row>
    <row r="60" spans="1:15">
      <c r="A60" t="s">
        <v>61</v>
      </c>
      <c r="B60" t="s">
        <v>2223</v>
      </c>
      <c r="C60">
        <v>-52200</v>
      </c>
      <c r="D60">
        <v>280.25</v>
      </c>
      <c r="E60" s="22">
        <f t="shared" si="2"/>
        <v>-14629050</v>
      </c>
      <c r="F60" s="22">
        <f t="shared" si="0"/>
        <v>-14237419164.5</v>
      </c>
      <c r="G60" s="22">
        <f t="shared" si="1"/>
        <v>37733043328.919998</v>
      </c>
      <c r="H60" s="23">
        <f t="shared" si="3"/>
        <v>-0.37731966224913316</v>
      </c>
      <c r="I60" s="23"/>
      <c r="J60" s="23"/>
      <c r="K60" s="23"/>
      <c r="M60" t="s">
        <v>190</v>
      </c>
      <c r="N60" s="22">
        <v>26778738102.040001</v>
      </c>
      <c r="O60" s="22"/>
    </row>
    <row r="61" spans="1:15">
      <c r="A61" t="s">
        <v>61</v>
      </c>
      <c r="B61" t="s">
        <v>2223</v>
      </c>
      <c r="C61">
        <v>-742000</v>
      </c>
      <c r="D61">
        <v>1373.2</v>
      </c>
      <c r="E61" s="22">
        <f t="shared" si="2"/>
        <v>-1018914400</v>
      </c>
      <c r="F61" s="22">
        <f t="shared" si="0"/>
        <v>-14237419164.5</v>
      </c>
      <c r="G61" s="22">
        <f t="shared" si="1"/>
        <v>37733043328.919998</v>
      </c>
      <c r="H61" s="23">
        <f t="shared" si="3"/>
        <v>-0.37731966224913316</v>
      </c>
      <c r="I61" s="23"/>
      <c r="J61" s="23"/>
      <c r="K61" s="23"/>
      <c r="M61" t="s">
        <v>191</v>
      </c>
      <c r="N61" s="22">
        <v>8373203418.5900002</v>
      </c>
      <c r="O61" s="22"/>
    </row>
    <row r="62" spans="1:15">
      <c r="A62" t="s">
        <v>61</v>
      </c>
      <c r="B62" t="s">
        <v>2223</v>
      </c>
      <c r="C62">
        <v>-762000</v>
      </c>
      <c r="D62">
        <v>876.95</v>
      </c>
      <c r="E62" s="22">
        <f t="shared" si="2"/>
        <v>-668235900</v>
      </c>
      <c r="F62" s="22">
        <f t="shared" si="0"/>
        <v>-14237419164.5</v>
      </c>
      <c r="G62" s="22">
        <f t="shared" si="1"/>
        <v>37733043328.919998</v>
      </c>
      <c r="H62" s="23">
        <f t="shared" si="3"/>
        <v>-0.37731966224913316</v>
      </c>
      <c r="I62" s="23"/>
      <c r="J62" s="23"/>
      <c r="K62" s="23"/>
      <c r="M62" t="s">
        <v>192</v>
      </c>
      <c r="N62" s="22">
        <v>11341100501.92</v>
      </c>
      <c r="O62" s="22"/>
    </row>
    <row r="63" spans="1:15">
      <c r="A63" t="s">
        <v>61</v>
      </c>
      <c r="B63" t="s">
        <v>2223</v>
      </c>
      <c r="C63">
        <v>-18200</v>
      </c>
      <c r="D63">
        <v>3463.8</v>
      </c>
      <c r="E63" s="22">
        <f t="shared" si="2"/>
        <v>-63041160</v>
      </c>
      <c r="F63" s="22">
        <f t="shared" si="0"/>
        <v>-14237419164.5</v>
      </c>
      <c r="G63" s="22">
        <f t="shared" si="1"/>
        <v>37733043328.919998</v>
      </c>
      <c r="H63" s="23">
        <f t="shared" si="3"/>
        <v>-0.37731966224913316</v>
      </c>
      <c r="I63" s="23"/>
      <c r="J63" s="23"/>
      <c r="K63" s="23"/>
      <c r="M63" t="s">
        <v>711</v>
      </c>
      <c r="N63" s="22">
        <v>8955454823.2199993</v>
      </c>
      <c r="O63" s="22"/>
    </row>
    <row r="64" spans="1:15">
      <c r="A64" t="s">
        <v>61</v>
      </c>
      <c r="B64" t="s">
        <v>2223</v>
      </c>
      <c r="C64">
        <v>-100</v>
      </c>
      <c r="D64">
        <v>12283</v>
      </c>
      <c r="E64" s="22">
        <f t="shared" si="2"/>
        <v>-1228300</v>
      </c>
      <c r="F64" s="22">
        <f t="shared" si="0"/>
        <v>-14237419164.5</v>
      </c>
      <c r="G64" s="22">
        <f t="shared" si="1"/>
        <v>37733043328.919998</v>
      </c>
      <c r="H64" s="23">
        <f t="shared" si="3"/>
        <v>-0.37731966224913316</v>
      </c>
      <c r="I64" s="23"/>
      <c r="J64" s="23"/>
      <c r="K64" s="23"/>
      <c r="M64" t="s">
        <v>1052</v>
      </c>
      <c r="N64" s="22">
        <v>11261305514.220001</v>
      </c>
      <c r="O64" s="22"/>
    </row>
    <row r="65" spans="1:15">
      <c r="A65" t="s">
        <v>61</v>
      </c>
      <c r="B65" t="s">
        <v>2223</v>
      </c>
      <c r="C65">
        <v>-74900</v>
      </c>
      <c r="D65">
        <v>2915.4</v>
      </c>
      <c r="E65" s="22">
        <f t="shared" si="2"/>
        <v>-218363460</v>
      </c>
      <c r="F65" s="22">
        <f t="shared" si="0"/>
        <v>-14237419164.5</v>
      </c>
      <c r="G65" s="22">
        <f t="shared" si="1"/>
        <v>37733043328.919998</v>
      </c>
      <c r="H65" s="23">
        <f t="shared" si="3"/>
        <v>-0.37731966224913316</v>
      </c>
      <c r="I65" s="23"/>
      <c r="J65" s="23"/>
      <c r="K65" s="23"/>
      <c r="M65" t="s">
        <v>1053</v>
      </c>
      <c r="N65" s="22">
        <v>5206897748.5299997</v>
      </c>
      <c r="O65" s="22"/>
    </row>
    <row r="66" spans="1:15">
      <c r="A66" t="s">
        <v>61</v>
      </c>
      <c r="B66" t="s">
        <v>2221</v>
      </c>
      <c r="C66">
        <v>248325</v>
      </c>
      <c r="D66">
        <v>67.599999999999994</v>
      </c>
      <c r="E66" s="22">
        <f t="shared" si="2"/>
        <v>16786770</v>
      </c>
      <c r="F66" s="22">
        <f t="shared" ref="F66:F129" si="4">SUMIFS(E:E,A:A,A66)</f>
        <v>-14237419164.5</v>
      </c>
      <c r="G66" s="22">
        <f t="shared" ref="G66:G129" si="5">VLOOKUP(A66,M:N,2,0)</f>
        <v>37733043328.919998</v>
      </c>
      <c r="H66" s="23">
        <f t="shared" si="3"/>
        <v>-0.37731966224913316</v>
      </c>
      <c r="I66" s="23"/>
      <c r="J66" s="23"/>
      <c r="K66" s="23"/>
      <c r="M66" t="s">
        <v>1991</v>
      </c>
      <c r="N66" s="22">
        <v>523808634.93000001</v>
      </c>
      <c r="O66" s="22"/>
    </row>
    <row r="67" spans="1:15">
      <c r="A67" t="s">
        <v>61</v>
      </c>
      <c r="B67" t="s">
        <v>2223</v>
      </c>
      <c r="C67">
        <v>-145000</v>
      </c>
      <c r="D67">
        <v>342.65</v>
      </c>
      <c r="E67" s="22">
        <f t="shared" ref="E67:E130" si="6">C67*D67</f>
        <v>-49684250</v>
      </c>
      <c r="F67" s="22">
        <f t="shared" si="4"/>
        <v>-14237419164.5</v>
      </c>
      <c r="G67" s="22">
        <f t="shared" si="5"/>
        <v>37733043328.919998</v>
      </c>
      <c r="H67" s="23">
        <f t="shared" ref="H67:H130" si="7">F67/G67</f>
        <v>-0.37731966224913316</v>
      </c>
      <c r="I67" s="23"/>
      <c r="J67" s="23"/>
      <c r="K67" s="23"/>
      <c r="M67" t="s">
        <v>1999</v>
      </c>
      <c r="N67" s="22">
        <v>6096894637.4700003</v>
      </c>
      <c r="O67" s="22"/>
    </row>
    <row r="68" spans="1:15">
      <c r="A68" t="s">
        <v>61</v>
      </c>
      <c r="B68" t="s">
        <v>2223</v>
      </c>
      <c r="C68">
        <v>-127875</v>
      </c>
      <c r="D68">
        <v>1512.8</v>
      </c>
      <c r="E68" s="22">
        <f t="shared" si="6"/>
        <v>-193449300</v>
      </c>
      <c r="F68" s="22">
        <f t="shared" si="4"/>
        <v>-14237419164.5</v>
      </c>
      <c r="G68" s="22">
        <f t="shared" si="5"/>
        <v>37733043328.919998</v>
      </c>
      <c r="H68" s="23">
        <f t="shared" si="7"/>
        <v>-0.37731966224913316</v>
      </c>
      <c r="I68" s="23"/>
      <c r="J68" s="23"/>
      <c r="K68" s="23"/>
      <c r="M68" t="s">
        <v>2001</v>
      </c>
      <c r="N68" s="22">
        <v>1544060434.6600001</v>
      </c>
      <c r="O68" s="22"/>
    </row>
    <row r="69" spans="1:15">
      <c r="A69" t="s">
        <v>61</v>
      </c>
      <c r="B69" t="s">
        <v>2223</v>
      </c>
      <c r="C69">
        <v>-174800</v>
      </c>
      <c r="D69">
        <v>1441.5</v>
      </c>
      <c r="E69" s="22">
        <f t="shared" si="6"/>
        <v>-251974200</v>
      </c>
      <c r="F69" s="22">
        <f t="shared" si="4"/>
        <v>-14237419164.5</v>
      </c>
      <c r="G69" s="22">
        <f t="shared" si="5"/>
        <v>37733043328.919998</v>
      </c>
      <c r="H69" s="23">
        <f t="shared" si="7"/>
        <v>-0.37731966224913316</v>
      </c>
      <c r="I69" s="23"/>
      <c r="J69" s="23"/>
      <c r="K69" s="23"/>
      <c r="M69" t="s">
        <v>2003</v>
      </c>
      <c r="N69" s="22">
        <v>1011930187.67</v>
      </c>
      <c r="O69" s="22"/>
    </row>
    <row r="70" spans="1:15">
      <c r="A70" t="s">
        <v>61</v>
      </c>
      <c r="B70" t="s">
        <v>2223</v>
      </c>
      <c r="C70">
        <v>-1750</v>
      </c>
      <c r="D70">
        <v>705.45</v>
      </c>
      <c r="E70" s="22">
        <f t="shared" si="6"/>
        <v>-1234537.5</v>
      </c>
      <c r="F70" s="22">
        <f t="shared" si="4"/>
        <v>-14237419164.5</v>
      </c>
      <c r="G70" s="22">
        <f t="shared" si="5"/>
        <v>37733043328.919998</v>
      </c>
      <c r="H70" s="23">
        <f t="shared" si="7"/>
        <v>-0.37731966224913316</v>
      </c>
      <c r="I70" s="23"/>
      <c r="J70" s="23"/>
      <c r="K70" s="23"/>
      <c r="M70" t="s">
        <v>1997</v>
      </c>
      <c r="N70" s="22">
        <v>11672264997.570002</v>
      </c>
      <c r="O70" s="22"/>
    </row>
    <row r="71" spans="1:15">
      <c r="A71" t="s">
        <v>61</v>
      </c>
      <c r="B71" t="s">
        <v>2223</v>
      </c>
      <c r="C71">
        <v>-6075</v>
      </c>
      <c r="D71">
        <v>1149.0999999999999</v>
      </c>
      <c r="E71" s="22">
        <f t="shared" si="6"/>
        <v>-6980782.4999999991</v>
      </c>
      <c r="F71" s="22">
        <f t="shared" si="4"/>
        <v>-14237419164.5</v>
      </c>
      <c r="G71" s="22">
        <f t="shared" si="5"/>
        <v>37733043328.919998</v>
      </c>
      <c r="H71" s="23">
        <f t="shared" si="7"/>
        <v>-0.37731966224913316</v>
      </c>
      <c r="I71" s="23"/>
      <c r="J71" s="23"/>
      <c r="K71" s="23"/>
      <c r="M71" t="s">
        <v>2005</v>
      </c>
      <c r="N71" s="22">
        <v>20612595693.470001</v>
      </c>
      <c r="O71" s="22"/>
    </row>
    <row r="72" spans="1:15">
      <c r="A72" t="s">
        <v>61</v>
      </c>
      <c r="B72" t="s">
        <v>2223</v>
      </c>
      <c r="C72">
        <v>-119000</v>
      </c>
      <c r="D72">
        <v>3452.4</v>
      </c>
      <c r="E72" s="22">
        <f t="shared" si="6"/>
        <v>-410835600</v>
      </c>
      <c r="F72" s="22">
        <f t="shared" si="4"/>
        <v>-14237419164.5</v>
      </c>
      <c r="G72" s="22">
        <f t="shared" si="5"/>
        <v>37733043328.919998</v>
      </c>
      <c r="H72" s="23">
        <f t="shared" si="7"/>
        <v>-0.37731966224913316</v>
      </c>
      <c r="I72" s="23"/>
      <c r="J72" s="23"/>
      <c r="K72" s="23"/>
      <c r="M72" t="s">
        <v>2064</v>
      </c>
      <c r="N72" s="22">
        <v>4642812708.8800001</v>
      </c>
      <c r="O72" s="22"/>
    </row>
    <row r="73" spans="1:15">
      <c r="A73" t="s">
        <v>61</v>
      </c>
      <c r="B73" t="s">
        <v>2223</v>
      </c>
      <c r="C73">
        <v>-229900</v>
      </c>
      <c r="D73">
        <v>282.14999999999998</v>
      </c>
      <c r="E73" s="22">
        <f t="shared" si="6"/>
        <v>-64866284.999999993</v>
      </c>
      <c r="F73" s="22">
        <f t="shared" si="4"/>
        <v>-14237419164.5</v>
      </c>
      <c r="G73" s="22">
        <f t="shared" si="5"/>
        <v>37733043328.919998</v>
      </c>
      <c r="H73" s="23">
        <f t="shared" si="7"/>
        <v>-0.37731966224913316</v>
      </c>
      <c r="I73" s="23"/>
      <c r="J73" s="23"/>
      <c r="K73" s="23"/>
      <c r="M73" t="s">
        <v>2065</v>
      </c>
      <c r="N73" s="22">
        <v>14497624669.58</v>
      </c>
      <c r="O73" s="22"/>
    </row>
    <row r="74" spans="1:15">
      <c r="A74" t="s">
        <v>61</v>
      </c>
      <c r="B74" t="s">
        <v>2223</v>
      </c>
      <c r="C74">
        <v>-2625</v>
      </c>
      <c r="D74">
        <v>7339.5</v>
      </c>
      <c r="E74" s="22">
        <f t="shared" si="6"/>
        <v>-19266187.5</v>
      </c>
      <c r="F74" s="22">
        <f t="shared" si="4"/>
        <v>-14237419164.5</v>
      </c>
      <c r="G74" s="22">
        <f t="shared" si="5"/>
        <v>37733043328.919998</v>
      </c>
      <c r="H74" s="23">
        <f t="shared" si="7"/>
        <v>-0.37731966224913316</v>
      </c>
      <c r="I74" s="23"/>
      <c r="J74" s="23"/>
      <c r="K74" s="23"/>
      <c r="M74" t="s">
        <v>2340</v>
      </c>
      <c r="N74" s="22">
        <v>7009978423.1700001</v>
      </c>
      <c r="O74" s="22"/>
    </row>
    <row r="75" spans="1:15">
      <c r="A75" t="s">
        <v>61</v>
      </c>
      <c r="B75" t="s">
        <v>2223</v>
      </c>
      <c r="C75">
        <v>-36300</v>
      </c>
      <c r="D75">
        <v>620.6</v>
      </c>
      <c r="E75" s="22">
        <f t="shared" si="6"/>
        <v>-22527780</v>
      </c>
      <c r="F75" s="22">
        <f t="shared" si="4"/>
        <v>-14237419164.5</v>
      </c>
      <c r="G75" s="22">
        <f t="shared" si="5"/>
        <v>37733043328.919998</v>
      </c>
      <c r="H75" s="23">
        <f t="shared" si="7"/>
        <v>-0.37731966224913316</v>
      </c>
      <c r="I75" s="23"/>
      <c r="J75" s="23"/>
      <c r="K75" s="23"/>
      <c r="M75" t="s">
        <v>2341</v>
      </c>
      <c r="N75" s="22">
        <v>1293838860.95</v>
      </c>
      <c r="O75" s="22"/>
    </row>
    <row r="76" spans="1:15">
      <c r="A76" t="s">
        <v>61</v>
      </c>
      <c r="B76" t="s">
        <v>2223</v>
      </c>
      <c r="C76">
        <v>-221550</v>
      </c>
      <c r="D76">
        <v>2897.2</v>
      </c>
      <c r="E76" s="22">
        <f t="shared" si="6"/>
        <v>-641874660</v>
      </c>
      <c r="F76" s="22">
        <f t="shared" si="4"/>
        <v>-14237419164.5</v>
      </c>
      <c r="G76" s="22">
        <f t="shared" si="5"/>
        <v>37733043328.919998</v>
      </c>
      <c r="H76" s="23">
        <f t="shared" si="7"/>
        <v>-0.37731966224913316</v>
      </c>
      <c r="I76" s="23"/>
      <c r="J76" s="23"/>
      <c r="K76" s="23"/>
      <c r="M76" t="s">
        <v>2343</v>
      </c>
      <c r="N76">
        <v>6460587670.5600004</v>
      </c>
      <c r="O76" s="22"/>
    </row>
    <row r="77" spans="1:15">
      <c r="A77" t="s">
        <v>61</v>
      </c>
      <c r="B77" t="s">
        <v>2223</v>
      </c>
      <c r="C77">
        <v>-41125</v>
      </c>
      <c r="D77">
        <v>707.7</v>
      </c>
      <c r="E77" s="22">
        <f t="shared" si="6"/>
        <v>-29104162.500000004</v>
      </c>
      <c r="F77" s="22">
        <f t="shared" si="4"/>
        <v>-14237419164.5</v>
      </c>
      <c r="G77" s="22">
        <f t="shared" si="5"/>
        <v>37733043328.919998</v>
      </c>
      <c r="H77" s="23">
        <f t="shared" si="7"/>
        <v>-0.37731966224913316</v>
      </c>
      <c r="I77" s="23"/>
      <c r="J77" s="23"/>
      <c r="K77" s="23"/>
      <c r="M77" t="s">
        <v>2344</v>
      </c>
      <c r="N77">
        <v>3480367409.2200003</v>
      </c>
      <c r="O77" s="22"/>
    </row>
    <row r="78" spans="1:15">
      <c r="A78" t="s">
        <v>61</v>
      </c>
      <c r="B78" t="s">
        <v>2223</v>
      </c>
      <c r="C78">
        <v>-1900</v>
      </c>
      <c r="D78">
        <v>1411.2</v>
      </c>
      <c r="E78" s="22">
        <f t="shared" si="6"/>
        <v>-2681280</v>
      </c>
      <c r="F78" s="22">
        <f t="shared" si="4"/>
        <v>-14237419164.5</v>
      </c>
      <c r="G78" s="22">
        <f t="shared" si="5"/>
        <v>37733043328.919998</v>
      </c>
      <c r="H78" s="23">
        <f t="shared" si="7"/>
        <v>-0.37731966224913316</v>
      </c>
      <c r="I78" s="23"/>
      <c r="J78" s="23"/>
      <c r="K78" s="23"/>
      <c r="M78" t="s">
        <v>2345</v>
      </c>
      <c r="N78" s="22">
        <v>870301872.38999999</v>
      </c>
      <c r="O78" s="22"/>
    </row>
    <row r="79" spans="1:15">
      <c r="A79" t="s">
        <v>61</v>
      </c>
      <c r="B79" t="s">
        <v>2223</v>
      </c>
      <c r="C79">
        <v>-9000</v>
      </c>
      <c r="D79">
        <v>2020.7</v>
      </c>
      <c r="E79" s="22">
        <f t="shared" si="6"/>
        <v>-18186300</v>
      </c>
      <c r="F79" s="22">
        <f t="shared" si="4"/>
        <v>-14237419164.5</v>
      </c>
      <c r="G79" s="22">
        <f t="shared" si="5"/>
        <v>37733043328.919998</v>
      </c>
      <c r="H79" s="23">
        <f t="shared" si="7"/>
        <v>-0.37731966224913316</v>
      </c>
      <c r="I79" s="23"/>
      <c r="J79" s="23"/>
      <c r="K79" s="23"/>
      <c r="M79" t="s">
        <v>2346</v>
      </c>
      <c r="N79" s="22">
        <v>1903442067.77</v>
      </c>
      <c r="O79" s="22"/>
    </row>
    <row r="80" spans="1:15">
      <c r="A80" t="s">
        <v>61</v>
      </c>
      <c r="B80" t="s">
        <v>2223</v>
      </c>
      <c r="C80">
        <v>-740625</v>
      </c>
      <c r="D80">
        <v>1137.2</v>
      </c>
      <c r="E80" s="22">
        <f t="shared" si="6"/>
        <v>-842238750</v>
      </c>
      <c r="F80" s="22">
        <f t="shared" si="4"/>
        <v>-14237419164.5</v>
      </c>
      <c r="G80" s="22">
        <f t="shared" si="5"/>
        <v>37733043328.919998</v>
      </c>
      <c r="H80" s="23">
        <f t="shared" si="7"/>
        <v>-0.37731966224913316</v>
      </c>
      <c r="I80" s="23"/>
      <c r="J80" s="23"/>
      <c r="K80" s="23"/>
    </row>
    <row r="81" spans="1:11">
      <c r="A81" t="s">
        <v>61</v>
      </c>
      <c r="B81" t="s">
        <v>2223</v>
      </c>
      <c r="C81">
        <v>-1170400</v>
      </c>
      <c r="D81">
        <v>956.1</v>
      </c>
      <c r="E81" s="22">
        <f t="shared" si="6"/>
        <v>-1119019440</v>
      </c>
      <c r="F81" s="22">
        <f t="shared" si="4"/>
        <v>-14237419164.5</v>
      </c>
      <c r="G81" s="22">
        <f t="shared" si="5"/>
        <v>37733043328.919998</v>
      </c>
      <c r="H81" s="23">
        <f t="shared" si="7"/>
        <v>-0.37731966224913316</v>
      </c>
      <c r="I81" s="23"/>
      <c r="J81" s="23"/>
      <c r="K81" s="23"/>
    </row>
    <row r="82" spans="1:11">
      <c r="A82" t="s">
        <v>61</v>
      </c>
      <c r="B82" t="s">
        <v>2223</v>
      </c>
      <c r="C82">
        <v>-369600</v>
      </c>
      <c r="D82">
        <v>767.65</v>
      </c>
      <c r="E82" s="22">
        <f t="shared" si="6"/>
        <v>-283723440</v>
      </c>
      <c r="F82" s="22">
        <f t="shared" si="4"/>
        <v>-14237419164.5</v>
      </c>
      <c r="G82" s="22">
        <f t="shared" si="5"/>
        <v>37733043328.919998</v>
      </c>
      <c r="H82" s="23">
        <f t="shared" si="7"/>
        <v>-0.37731966224913316</v>
      </c>
      <c r="I82" s="23"/>
      <c r="J82" s="23"/>
      <c r="K82" s="23"/>
    </row>
    <row r="83" spans="1:11">
      <c r="A83" t="s">
        <v>61</v>
      </c>
      <c r="B83" t="s">
        <v>2223</v>
      </c>
      <c r="C83">
        <v>-1222300</v>
      </c>
      <c r="D83">
        <v>345.1</v>
      </c>
      <c r="E83" s="22">
        <f t="shared" si="6"/>
        <v>-421815730</v>
      </c>
      <c r="F83" s="22">
        <f t="shared" si="4"/>
        <v>-14237419164.5</v>
      </c>
      <c r="G83" s="22">
        <f t="shared" si="5"/>
        <v>37733043328.919998</v>
      </c>
      <c r="H83" s="23">
        <f t="shared" si="7"/>
        <v>-0.37731966224913316</v>
      </c>
      <c r="I83" s="23"/>
      <c r="J83" s="23"/>
      <c r="K83" s="23"/>
    </row>
    <row r="84" spans="1:11">
      <c r="A84" t="s">
        <v>61</v>
      </c>
      <c r="B84" t="s">
        <v>2223</v>
      </c>
      <c r="C84">
        <v>-1836000</v>
      </c>
      <c r="D84">
        <v>76.87</v>
      </c>
      <c r="E84" s="22">
        <f t="shared" si="6"/>
        <v>-141133320</v>
      </c>
      <c r="F84" s="22">
        <f t="shared" si="4"/>
        <v>-14237419164.5</v>
      </c>
      <c r="G84" s="22">
        <f t="shared" si="5"/>
        <v>37733043328.919998</v>
      </c>
      <c r="H84" s="23">
        <f t="shared" si="7"/>
        <v>-0.37731966224913316</v>
      </c>
      <c r="I84" s="23"/>
      <c r="J84" s="23"/>
      <c r="K84" s="23"/>
    </row>
    <row r="85" spans="1:11">
      <c r="A85" t="s">
        <v>61</v>
      </c>
      <c r="B85" t="s">
        <v>2223</v>
      </c>
      <c r="C85">
        <v>-47250</v>
      </c>
      <c r="D85">
        <v>240.72</v>
      </c>
      <c r="E85" s="22">
        <f t="shared" si="6"/>
        <v>-11374020</v>
      </c>
      <c r="F85" s="22">
        <f t="shared" si="4"/>
        <v>-14237419164.5</v>
      </c>
      <c r="G85" s="22">
        <f t="shared" si="5"/>
        <v>37733043328.919998</v>
      </c>
      <c r="H85" s="23">
        <f t="shared" si="7"/>
        <v>-0.37731966224913316</v>
      </c>
      <c r="I85" s="23"/>
      <c r="J85" s="23"/>
      <c r="K85" s="23"/>
    </row>
    <row r="86" spans="1:11">
      <c r="A86" t="s">
        <v>61</v>
      </c>
      <c r="B86" t="s">
        <v>2223</v>
      </c>
      <c r="C86">
        <v>-1024000</v>
      </c>
      <c r="D86">
        <v>113.72</v>
      </c>
      <c r="E86" s="22">
        <f t="shared" si="6"/>
        <v>-116449280</v>
      </c>
      <c r="F86" s="22">
        <f t="shared" si="4"/>
        <v>-14237419164.5</v>
      </c>
      <c r="G86" s="22">
        <f t="shared" si="5"/>
        <v>37733043328.919998</v>
      </c>
      <c r="H86" s="23">
        <f t="shared" si="7"/>
        <v>-0.37731966224913316</v>
      </c>
      <c r="I86" s="23"/>
      <c r="J86" s="23"/>
      <c r="K86" s="23"/>
    </row>
    <row r="87" spans="1:11">
      <c r="A87" t="s">
        <v>61</v>
      </c>
      <c r="B87" t="s">
        <v>2223</v>
      </c>
      <c r="C87">
        <v>-4500</v>
      </c>
      <c r="D87">
        <v>1597.5</v>
      </c>
      <c r="E87" s="22">
        <f t="shared" si="6"/>
        <v>-7188750</v>
      </c>
      <c r="F87" s="22">
        <f t="shared" si="4"/>
        <v>-14237419164.5</v>
      </c>
      <c r="G87" s="22">
        <f t="shared" si="5"/>
        <v>37733043328.919998</v>
      </c>
      <c r="H87" s="23">
        <f t="shared" si="7"/>
        <v>-0.37731966224913316</v>
      </c>
      <c r="I87" s="23"/>
      <c r="J87" s="23"/>
      <c r="K87" s="23"/>
    </row>
    <row r="88" spans="1:11">
      <c r="A88" t="s">
        <v>61</v>
      </c>
      <c r="B88" t="s">
        <v>2223</v>
      </c>
      <c r="C88">
        <v>-230000</v>
      </c>
      <c r="D88">
        <v>193.92</v>
      </c>
      <c r="E88" s="22">
        <f t="shared" si="6"/>
        <v>-44601600</v>
      </c>
      <c r="F88" s="22">
        <f t="shared" si="4"/>
        <v>-14237419164.5</v>
      </c>
      <c r="G88" s="22">
        <f t="shared" si="5"/>
        <v>37733043328.919998</v>
      </c>
      <c r="H88" s="23">
        <f t="shared" si="7"/>
        <v>-0.37731966224913316</v>
      </c>
      <c r="I88" s="23"/>
      <c r="J88" s="23"/>
      <c r="K88" s="23"/>
    </row>
    <row r="89" spans="1:11">
      <c r="A89" t="s">
        <v>61</v>
      </c>
      <c r="B89" t="s">
        <v>2223</v>
      </c>
      <c r="C89">
        <v>-53391825</v>
      </c>
      <c r="D89">
        <v>8.1999999999999993</v>
      </c>
      <c r="E89" s="22">
        <f t="shared" si="6"/>
        <v>-437812964.99999994</v>
      </c>
      <c r="F89" s="22">
        <f t="shared" si="4"/>
        <v>-14237419164.5</v>
      </c>
      <c r="G89" s="22">
        <f t="shared" si="5"/>
        <v>37733043328.919998</v>
      </c>
      <c r="H89" s="23">
        <f t="shared" si="7"/>
        <v>-0.37731966224913316</v>
      </c>
      <c r="I89" s="23"/>
      <c r="J89" s="23"/>
      <c r="K89" s="23"/>
    </row>
    <row r="90" spans="1:11">
      <c r="A90" t="s">
        <v>61</v>
      </c>
      <c r="B90" t="s">
        <v>2223</v>
      </c>
      <c r="C90">
        <v>-31200</v>
      </c>
      <c r="D90">
        <v>1336.3</v>
      </c>
      <c r="E90" s="22">
        <f t="shared" si="6"/>
        <v>-41692560</v>
      </c>
      <c r="F90" s="22">
        <f t="shared" si="4"/>
        <v>-14237419164.5</v>
      </c>
      <c r="G90" s="22">
        <f t="shared" si="5"/>
        <v>37733043328.919998</v>
      </c>
      <c r="H90" s="23">
        <f t="shared" si="7"/>
        <v>-0.37731966224913316</v>
      </c>
      <c r="I90" s="23"/>
      <c r="J90" s="23"/>
      <c r="K90" s="23"/>
    </row>
    <row r="91" spans="1:11">
      <c r="A91" t="s">
        <v>83</v>
      </c>
      <c r="B91" t="s">
        <v>2223</v>
      </c>
      <c r="C91">
        <v>-7016850</v>
      </c>
      <c r="D91">
        <v>87.68</v>
      </c>
      <c r="E91" s="22">
        <f t="shared" si="6"/>
        <v>-615237408</v>
      </c>
      <c r="F91" s="22">
        <f t="shared" si="4"/>
        <v>-41661441768</v>
      </c>
      <c r="G91" s="22">
        <f t="shared" si="5"/>
        <v>59872692489.770004</v>
      </c>
      <c r="H91" s="23">
        <f t="shared" si="7"/>
        <v>-0.69583377722854833</v>
      </c>
      <c r="I91" s="23"/>
      <c r="J91" s="23"/>
      <c r="K91" s="23"/>
    </row>
    <row r="92" spans="1:11">
      <c r="A92" t="s">
        <v>83</v>
      </c>
      <c r="B92" t="s">
        <v>2223</v>
      </c>
      <c r="C92">
        <v>-857850</v>
      </c>
      <c r="D92">
        <v>73.239999999999995</v>
      </c>
      <c r="E92" s="22">
        <f t="shared" si="6"/>
        <v>-62828933.999999993</v>
      </c>
      <c r="F92" s="22">
        <f t="shared" si="4"/>
        <v>-41661441768</v>
      </c>
      <c r="G92" s="22">
        <f t="shared" si="5"/>
        <v>59872692489.770004</v>
      </c>
      <c r="H92" s="23">
        <f t="shared" si="7"/>
        <v>-0.69583377722854833</v>
      </c>
      <c r="I92" s="23"/>
      <c r="J92" s="23"/>
      <c r="K92" s="23"/>
    </row>
    <row r="93" spans="1:11">
      <c r="A93" t="s">
        <v>83</v>
      </c>
      <c r="B93" t="s">
        <v>2223</v>
      </c>
      <c r="C93">
        <v>-781900</v>
      </c>
      <c r="D93">
        <v>1357.5</v>
      </c>
      <c r="E93" s="22">
        <f t="shared" si="6"/>
        <v>-1061429250</v>
      </c>
      <c r="F93" s="22">
        <f t="shared" si="4"/>
        <v>-41661441768</v>
      </c>
      <c r="G93" s="22">
        <f t="shared" si="5"/>
        <v>59872692489.770004</v>
      </c>
      <c r="H93" s="23">
        <f t="shared" si="7"/>
        <v>-0.69583377722854833</v>
      </c>
      <c r="I93" s="23"/>
      <c r="J93" s="23"/>
      <c r="K93" s="23"/>
    </row>
    <row r="94" spans="1:11">
      <c r="A94" t="s">
        <v>83</v>
      </c>
      <c r="B94" t="s">
        <v>2223</v>
      </c>
      <c r="C94">
        <v>-13088</v>
      </c>
      <c r="D94">
        <v>141.15</v>
      </c>
      <c r="E94" s="22">
        <f t="shared" si="6"/>
        <v>-1847371.2000000002</v>
      </c>
      <c r="F94" s="22">
        <f t="shared" si="4"/>
        <v>-41661441768</v>
      </c>
      <c r="G94" s="22">
        <f t="shared" si="5"/>
        <v>59872692489.770004</v>
      </c>
      <c r="H94" s="23">
        <f t="shared" si="7"/>
        <v>-0.69583377722854833</v>
      </c>
      <c r="I94" s="23"/>
      <c r="J94" s="23"/>
      <c r="K94" s="23"/>
    </row>
    <row r="95" spans="1:11">
      <c r="A95" t="s">
        <v>83</v>
      </c>
      <c r="B95" t="s">
        <v>2223</v>
      </c>
      <c r="C95">
        <v>-1883200</v>
      </c>
      <c r="D95">
        <v>404.4</v>
      </c>
      <c r="E95" s="22">
        <f t="shared" si="6"/>
        <v>-761566080</v>
      </c>
      <c r="F95" s="22">
        <f t="shared" si="4"/>
        <v>-41661441768</v>
      </c>
      <c r="G95" s="22">
        <f t="shared" si="5"/>
        <v>59872692489.770004</v>
      </c>
      <c r="H95" s="23">
        <f t="shared" si="7"/>
        <v>-0.69583377722854833</v>
      </c>
      <c r="I95" s="23"/>
      <c r="J95" s="23"/>
      <c r="K95" s="23"/>
    </row>
    <row r="96" spans="1:11">
      <c r="A96" t="s">
        <v>83</v>
      </c>
      <c r="B96" t="s">
        <v>2223</v>
      </c>
      <c r="C96">
        <v>-148750</v>
      </c>
      <c r="D96">
        <v>1926.5</v>
      </c>
      <c r="E96" s="22">
        <f t="shared" si="6"/>
        <v>-286566875</v>
      </c>
      <c r="F96" s="22">
        <f t="shared" si="4"/>
        <v>-41661441768</v>
      </c>
      <c r="G96" s="22">
        <f t="shared" si="5"/>
        <v>59872692489.770004</v>
      </c>
      <c r="H96" s="23">
        <f t="shared" si="7"/>
        <v>-0.69583377722854833</v>
      </c>
      <c r="I96" s="23"/>
      <c r="J96" s="23"/>
      <c r="K96" s="23"/>
    </row>
    <row r="97" spans="1:11">
      <c r="A97" t="s">
        <v>83</v>
      </c>
      <c r="B97" t="s">
        <v>2223</v>
      </c>
      <c r="C97">
        <v>-71000</v>
      </c>
      <c r="D97">
        <v>3452.4</v>
      </c>
      <c r="E97" s="22">
        <f t="shared" si="6"/>
        <v>-245120400</v>
      </c>
      <c r="F97" s="22">
        <f t="shared" si="4"/>
        <v>-41661441768</v>
      </c>
      <c r="G97" s="22">
        <f t="shared" si="5"/>
        <v>59872692489.770004</v>
      </c>
      <c r="H97" s="23">
        <f t="shared" si="7"/>
        <v>-0.69583377722854833</v>
      </c>
      <c r="I97" s="23"/>
      <c r="J97" s="23"/>
      <c r="K97" s="23"/>
    </row>
    <row r="98" spans="1:11">
      <c r="A98" t="s">
        <v>83</v>
      </c>
      <c r="B98" t="s">
        <v>2223</v>
      </c>
      <c r="C98">
        <v>-792000</v>
      </c>
      <c r="D98">
        <v>702.55</v>
      </c>
      <c r="E98" s="22">
        <f t="shared" si="6"/>
        <v>-556419600</v>
      </c>
      <c r="F98" s="22">
        <f t="shared" si="4"/>
        <v>-41661441768</v>
      </c>
      <c r="G98" s="22">
        <f t="shared" si="5"/>
        <v>59872692489.770004</v>
      </c>
      <c r="H98" s="23">
        <f t="shared" si="7"/>
        <v>-0.69583377722854833</v>
      </c>
      <c r="I98" s="23"/>
      <c r="J98" s="23"/>
      <c r="K98" s="23"/>
    </row>
    <row r="99" spans="1:11">
      <c r="A99" t="s">
        <v>83</v>
      </c>
      <c r="B99" t="s">
        <v>2223</v>
      </c>
      <c r="C99">
        <v>-243200</v>
      </c>
      <c r="D99">
        <v>282.14999999999998</v>
      </c>
      <c r="E99" s="22">
        <f t="shared" si="6"/>
        <v>-68618880</v>
      </c>
      <c r="F99" s="22">
        <f t="shared" si="4"/>
        <v>-41661441768</v>
      </c>
      <c r="G99" s="22">
        <f t="shared" si="5"/>
        <v>59872692489.770004</v>
      </c>
      <c r="H99" s="23">
        <f t="shared" si="7"/>
        <v>-0.69583377722854833</v>
      </c>
      <c r="I99" s="23"/>
      <c r="J99" s="23"/>
      <c r="K99" s="23"/>
    </row>
    <row r="100" spans="1:11">
      <c r="A100" t="s">
        <v>83</v>
      </c>
      <c r="B100" t="s">
        <v>2223</v>
      </c>
      <c r="C100">
        <v>-31000</v>
      </c>
      <c r="D100">
        <v>1025.5999999999999</v>
      </c>
      <c r="E100" s="22">
        <f t="shared" si="6"/>
        <v>-31793599.999999996</v>
      </c>
      <c r="F100" s="22">
        <f t="shared" si="4"/>
        <v>-41661441768</v>
      </c>
      <c r="G100" s="22">
        <f t="shared" si="5"/>
        <v>59872692489.770004</v>
      </c>
      <c r="H100" s="23">
        <f t="shared" si="7"/>
        <v>-0.69583377722854833</v>
      </c>
      <c r="I100" s="23"/>
      <c r="J100" s="23"/>
      <c r="K100" s="23"/>
    </row>
    <row r="101" spans="1:11">
      <c r="A101" t="s">
        <v>83</v>
      </c>
      <c r="B101" t="s">
        <v>2223</v>
      </c>
      <c r="C101">
        <v>-335500</v>
      </c>
      <c r="D101">
        <v>1136.4000000000001</v>
      </c>
      <c r="E101" s="22">
        <f t="shared" si="6"/>
        <v>-381262200.00000006</v>
      </c>
      <c r="F101" s="22">
        <f t="shared" si="4"/>
        <v>-41661441768</v>
      </c>
      <c r="G101" s="22">
        <f t="shared" si="5"/>
        <v>59872692489.770004</v>
      </c>
      <c r="H101" s="23">
        <f t="shared" si="7"/>
        <v>-0.69583377722854833</v>
      </c>
      <c r="I101" s="23"/>
      <c r="J101" s="23"/>
      <c r="K101" s="23"/>
    </row>
    <row r="102" spans="1:11">
      <c r="A102" t="s">
        <v>83</v>
      </c>
      <c r="B102" t="s">
        <v>2223</v>
      </c>
      <c r="C102">
        <v>-1528300</v>
      </c>
      <c r="D102">
        <v>391.25</v>
      </c>
      <c r="E102" s="22">
        <f t="shared" si="6"/>
        <v>-597947375</v>
      </c>
      <c r="F102" s="22">
        <f t="shared" si="4"/>
        <v>-41661441768</v>
      </c>
      <c r="G102" s="22">
        <f t="shared" si="5"/>
        <v>59872692489.770004</v>
      </c>
      <c r="H102" s="23">
        <f t="shared" si="7"/>
        <v>-0.69583377722854833</v>
      </c>
      <c r="I102" s="23"/>
      <c r="J102" s="23"/>
      <c r="K102" s="23"/>
    </row>
    <row r="103" spans="1:11">
      <c r="A103" t="s">
        <v>83</v>
      </c>
      <c r="B103" t="s">
        <v>2223</v>
      </c>
      <c r="C103">
        <v>-214550</v>
      </c>
      <c r="D103">
        <v>2897.2</v>
      </c>
      <c r="E103" s="22">
        <f t="shared" si="6"/>
        <v>-621594260</v>
      </c>
      <c r="F103" s="22">
        <f t="shared" si="4"/>
        <v>-41661441768</v>
      </c>
      <c r="G103" s="22">
        <f t="shared" si="5"/>
        <v>59872692489.770004</v>
      </c>
      <c r="H103" s="23">
        <f t="shared" si="7"/>
        <v>-0.69583377722854833</v>
      </c>
      <c r="I103" s="23"/>
      <c r="J103" s="23"/>
      <c r="K103" s="23"/>
    </row>
    <row r="104" spans="1:11">
      <c r="A104" t="s">
        <v>83</v>
      </c>
      <c r="B104" t="s">
        <v>2223</v>
      </c>
      <c r="C104">
        <v>-79950</v>
      </c>
      <c r="D104">
        <v>446.95</v>
      </c>
      <c r="E104" s="22">
        <f t="shared" si="6"/>
        <v>-35733652.5</v>
      </c>
      <c r="F104" s="22">
        <f t="shared" si="4"/>
        <v>-41661441768</v>
      </c>
      <c r="G104" s="22">
        <f t="shared" si="5"/>
        <v>59872692489.770004</v>
      </c>
      <c r="H104" s="23">
        <f t="shared" si="7"/>
        <v>-0.69583377722854833</v>
      </c>
      <c r="I104" s="23"/>
      <c r="J104" s="23"/>
      <c r="K104" s="23"/>
    </row>
    <row r="105" spans="1:11">
      <c r="A105" t="s">
        <v>83</v>
      </c>
      <c r="B105" t="s">
        <v>2223</v>
      </c>
      <c r="C105">
        <v>-208000</v>
      </c>
      <c r="D105">
        <v>1381.1</v>
      </c>
      <c r="E105" s="22">
        <f t="shared" si="6"/>
        <v>-287268800</v>
      </c>
      <c r="F105" s="22">
        <f t="shared" si="4"/>
        <v>-41661441768</v>
      </c>
      <c r="G105" s="22">
        <f t="shared" si="5"/>
        <v>59872692489.770004</v>
      </c>
      <c r="H105" s="23">
        <f t="shared" si="7"/>
        <v>-0.69583377722854833</v>
      </c>
      <c r="I105" s="23"/>
      <c r="J105" s="23"/>
      <c r="K105" s="23"/>
    </row>
    <row r="106" spans="1:11">
      <c r="A106" t="s">
        <v>83</v>
      </c>
      <c r="B106" t="s">
        <v>2223</v>
      </c>
      <c r="C106">
        <v>-274550</v>
      </c>
      <c r="D106">
        <v>1891.8</v>
      </c>
      <c r="E106" s="22">
        <f t="shared" si="6"/>
        <v>-519393690</v>
      </c>
      <c r="F106" s="22">
        <f t="shared" si="4"/>
        <v>-41661441768</v>
      </c>
      <c r="G106" s="22">
        <f t="shared" si="5"/>
        <v>59872692489.770004</v>
      </c>
      <c r="H106" s="23">
        <f t="shared" si="7"/>
        <v>-0.69583377722854833</v>
      </c>
      <c r="I106" s="23"/>
      <c r="J106" s="23"/>
      <c r="K106" s="23"/>
    </row>
    <row r="107" spans="1:11">
      <c r="A107" t="s">
        <v>83</v>
      </c>
      <c r="B107" t="s">
        <v>2223</v>
      </c>
      <c r="C107">
        <v>-26350</v>
      </c>
      <c r="D107">
        <v>746.45</v>
      </c>
      <c r="E107" s="22">
        <f t="shared" si="6"/>
        <v>-19668957.5</v>
      </c>
      <c r="F107" s="22">
        <f t="shared" si="4"/>
        <v>-41661441768</v>
      </c>
      <c r="G107" s="22">
        <f t="shared" si="5"/>
        <v>59872692489.770004</v>
      </c>
      <c r="H107" s="23">
        <f t="shared" si="7"/>
        <v>-0.69583377722854833</v>
      </c>
      <c r="I107" s="23"/>
      <c r="J107" s="23"/>
      <c r="K107" s="23"/>
    </row>
    <row r="108" spans="1:11">
      <c r="A108" t="s">
        <v>83</v>
      </c>
      <c r="B108" t="s">
        <v>2223</v>
      </c>
      <c r="C108">
        <v>-4950</v>
      </c>
      <c r="D108">
        <v>722.15</v>
      </c>
      <c r="E108" s="22">
        <f t="shared" si="6"/>
        <v>-3574642.5</v>
      </c>
      <c r="F108" s="22">
        <f t="shared" si="4"/>
        <v>-41661441768</v>
      </c>
      <c r="G108" s="22">
        <f t="shared" si="5"/>
        <v>59872692489.770004</v>
      </c>
      <c r="H108" s="23">
        <f t="shared" si="7"/>
        <v>-0.69583377722854833</v>
      </c>
      <c r="I108" s="23"/>
      <c r="J108" s="23"/>
      <c r="K108" s="23"/>
    </row>
    <row r="109" spans="1:11">
      <c r="A109" t="s">
        <v>83</v>
      </c>
      <c r="B109" t="s">
        <v>2223</v>
      </c>
      <c r="C109">
        <v>-48500</v>
      </c>
      <c r="D109">
        <v>329.9</v>
      </c>
      <c r="E109" s="22">
        <f t="shared" si="6"/>
        <v>-16000149.999999998</v>
      </c>
      <c r="F109" s="22">
        <f t="shared" si="4"/>
        <v>-41661441768</v>
      </c>
      <c r="G109" s="22">
        <f t="shared" si="5"/>
        <v>59872692489.770004</v>
      </c>
      <c r="H109" s="23">
        <f t="shared" si="7"/>
        <v>-0.69583377722854833</v>
      </c>
      <c r="I109" s="23"/>
      <c r="J109" s="23"/>
      <c r="K109" s="23"/>
    </row>
    <row r="110" spans="1:11">
      <c r="A110" t="s">
        <v>83</v>
      </c>
      <c r="B110" t="s">
        <v>2223</v>
      </c>
      <c r="C110">
        <v>-1210075</v>
      </c>
      <c r="D110">
        <v>327.9</v>
      </c>
      <c r="E110" s="22">
        <f t="shared" si="6"/>
        <v>-396783592.5</v>
      </c>
      <c r="F110" s="22">
        <f t="shared" si="4"/>
        <v>-41661441768</v>
      </c>
      <c r="G110" s="22">
        <f t="shared" si="5"/>
        <v>59872692489.770004</v>
      </c>
      <c r="H110" s="23">
        <f t="shared" si="7"/>
        <v>-0.69583377722854833</v>
      </c>
      <c r="I110" s="23"/>
      <c r="J110" s="23"/>
      <c r="K110" s="23"/>
    </row>
    <row r="111" spans="1:11">
      <c r="A111" t="s">
        <v>83</v>
      </c>
      <c r="B111" t="s">
        <v>2223</v>
      </c>
      <c r="C111">
        <v>-45300</v>
      </c>
      <c r="D111">
        <v>5728</v>
      </c>
      <c r="E111" s="22">
        <f t="shared" si="6"/>
        <v>-259478400</v>
      </c>
      <c r="F111" s="22">
        <f t="shared" si="4"/>
        <v>-41661441768</v>
      </c>
      <c r="G111" s="22">
        <f t="shared" si="5"/>
        <v>59872692489.770004</v>
      </c>
      <c r="H111" s="23">
        <f t="shared" si="7"/>
        <v>-0.69583377722854833</v>
      </c>
      <c r="I111" s="23"/>
      <c r="J111" s="23"/>
      <c r="K111" s="23"/>
    </row>
    <row r="112" spans="1:11">
      <c r="A112" t="s">
        <v>83</v>
      </c>
      <c r="B112" t="s">
        <v>2223</v>
      </c>
      <c r="C112">
        <v>-4000</v>
      </c>
      <c r="D112">
        <v>729.45</v>
      </c>
      <c r="E112" s="22">
        <f t="shared" si="6"/>
        <v>-2917800</v>
      </c>
      <c r="F112" s="22">
        <f t="shared" si="4"/>
        <v>-41661441768</v>
      </c>
      <c r="G112" s="22">
        <f t="shared" si="5"/>
        <v>59872692489.770004</v>
      </c>
      <c r="H112" s="23">
        <f t="shared" si="7"/>
        <v>-0.69583377722854833</v>
      </c>
      <c r="I112" s="23"/>
      <c r="J112" s="23"/>
      <c r="K112" s="23"/>
    </row>
    <row r="113" spans="1:11">
      <c r="A113" t="s">
        <v>83</v>
      </c>
      <c r="B113" t="s">
        <v>2223</v>
      </c>
      <c r="C113">
        <v>-101250</v>
      </c>
      <c r="D113">
        <v>2771.1</v>
      </c>
      <c r="E113" s="22">
        <f t="shared" si="6"/>
        <v>-280573875</v>
      </c>
      <c r="F113" s="22">
        <f t="shared" si="4"/>
        <v>-41661441768</v>
      </c>
      <c r="G113" s="22">
        <f t="shared" si="5"/>
        <v>59872692489.770004</v>
      </c>
      <c r="H113" s="23">
        <f t="shared" si="7"/>
        <v>-0.69583377722854833</v>
      </c>
      <c r="I113" s="23"/>
      <c r="J113" s="23"/>
      <c r="K113" s="23"/>
    </row>
    <row r="114" spans="1:11">
      <c r="A114" t="s">
        <v>83</v>
      </c>
      <c r="B114" t="s">
        <v>2223</v>
      </c>
      <c r="C114">
        <v>-388800</v>
      </c>
      <c r="D114">
        <v>446.4</v>
      </c>
      <c r="E114" s="22">
        <f t="shared" si="6"/>
        <v>-173560320</v>
      </c>
      <c r="F114" s="22">
        <f t="shared" si="4"/>
        <v>-41661441768</v>
      </c>
      <c r="G114" s="22">
        <f t="shared" si="5"/>
        <v>59872692489.770004</v>
      </c>
      <c r="H114" s="23">
        <f t="shared" si="7"/>
        <v>-0.69583377722854833</v>
      </c>
      <c r="I114" s="23"/>
      <c r="J114" s="23"/>
      <c r="K114" s="23"/>
    </row>
    <row r="115" spans="1:11">
      <c r="A115" t="s">
        <v>83</v>
      </c>
      <c r="B115" t="s">
        <v>2223</v>
      </c>
      <c r="C115">
        <v>-2175</v>
      </c>
      <c r="D115">
        <v>1135</v>
      </c>
      <c r="E115" s="22">
        <f t="shared" si="6"/>
        <v>-2468625</v>
      </c>
      <c r="F115" s="22">
        <f t="shared" si="4"/>
        <v>-41661441768</v>
      </c>
      <c r="G115" s="22">
        <f t="shared" si="5"/>
        <v>59872692489.770004</v>
      </c>
      <c r="H115" s="23">
        <f t="shared" si="7"/>
        <v>-0.69583377722854833</v>
      </c>
      <c r="I115" s="23"/>
      <c r="J115" s="23"/>
      <c r="K115" s="23"/>
    </row>
    <row r="116" spans="1:11">
      <c r="A116" t="s">
        <v>83</v>
      </c>
      <c r="B116" t="s">
        <v>2223</v>
      </c>
      <c r="C116">
        <v>-1584000</v>
      </c>
      <c r="D116">
        <v>114.35</v>
      </c>
      <c r="E116" s="22">
        <f t="shared" si="6"/>
        <v>-181130400</v>
      </c>
      <c r="F116" s="22">
        <f t="shared" si="4"/>
        <v>-41661441768</v>
      </c>
      <c r="G116" s="22">
        <f t="shared" si="5"/>
        <v>59872692489.770004</v>
      </c>
      <c r="H116" s="23">
        <f t="shared" si="7"/>
        <v>-0.69583377722854833</v>
      </c>
      <c r="I116" s="23"/>
      <c r="J116" s="23"/>
      <c r="K116" s="23"/>
    </row>
    <row r="117" spans="1:11">
      <c r="A117" t="s">
        <v>83</v>
      </c>
      <c r="B117" t="s">
        <v>2223</v>
      </c>
      <c r="C117">
        <v>-2000</v>
      </c>
      <c r="D117">
        <v>631.15</v>
      </c>
      <c r="E117" s="22">
        <f t="shared" si="6"/>
        <v>-1262300</v>
      </c>
      <c r="F117" s="22">
        <f t="shared" si="4"/>
        <v>-41661441768</v>
      </c>
      <c r="G117" s="22">
        <f t="shared" si="5"/>
        <v>59872692489.770004</v>
      </c>
      <c r="H117" s="23">
        <f t="shared" si="7"/>
        <v>-0.69583377722854833</v>
      </c>
      <c r="I117" s="23"/>
      <c r="J117" s="23"/>
      <c r="K117" s="23"/>
    </row>
    <row r="118" spans="1:11">
      <c r="A118" t="s">
        <v>83</v>
      </c>
      <c r="B118" t="s">
        <v>2223</v>
      </c>
      <c r="C118">
        <v>-2000</v>
      </c>
      <c r="D118">
        <v>12353</v>
      </c>
      <c r="E118" s="22">
        <f t="shared" si="6"/>
        <v>-24706000</v>
      </c>
      <c r="F118" s="22">
        <f t="shared" si="4"/>
        <v>-41661441768</v>
      </c>
      <c r="G118" s="22">
        <f t="shared" si="5"/>
        <v>59872692489.770004</v>
      </c>
      <c r="H118" s="23">
        <f t="shared" si="7"/>
        <v>-0.69583377722854833</v>
      </c>
      <c r="I118" s="23"/>
      <c r="J118" s="23"/>
      <c r="K118" s="23"/>
    </row>
    <row r="119" spans="1:11">
      <c r="A119" t="s">
        <v>83</v>
      </c>
      <c r="B119" t="s">
        <v>2223</v>
      </c>
      <c r="C119">
        <v>-4447300</v>
      </c>
      <c r="D119">
        <v>21.49</v>
      </c>
      <c r="E119" s="22">
        <f t="shared" si="6"/>
        <v>-95572477</v>
      </c>
      <c r="F119" s="22">
        <f t="shared" si="4"/>
        <v>-41661441768</v>
      </c>
      <c r="G119" s="22">
        <f t="shared" si="5"/>
        <v>59872692489.770004</v>
      </c>
      <c r="H119" s="23">
        <f t="shared" si="7"/>
        <v>-0.69583377722854833</v>
      </c>
      <c r="I119" s="23"/>
      <c r="J119" s="23"/>
      <c r="K119" s="23"/>
    </row>
    <row r="120" spans="1:11">
      <c r="A120" t="s">
        <v>83</v>
      </c>
      <c r="B120" t="s">
        <v>2223</v>
      </c>
      <c r="C120">
        <v>-6372600</v>
      </c>
      <c r="D120">
        <v>161.29</v>
      </c>
      <c r="E120" s="22">
        <f t="shared" si="6"/>
        <v>-1027836654</v>
      </c>
      <c r="F120" s="22">
        <f t="shared" si="4"/>
        <v>-41661441768</v>
      </c>
      <c r="G120" s="22">
        <f t="shared" si="5"/>
        <v>59872692489.770004</v>
      </c>
      <c r="H120" s="23">
        <f t="shared" si="7"/>
        <v>-0.69583377722854833</v>
      </c>
      <c r="I120" s="23"/>
      <c r="J120" s="23"/>
      <c r="K120" s="23"/>
    </row>
    <row r="121" spans="1:11">
      <c r="A121" t="s">
        <v>83</v>
      </c>
      <c r="B121" t="s">
        <v>2223</v>
      </c>
      <c r="C121">
        <v>-7800275</v>
      </c>
      <c r="D121">
        <v>70.239999999999995</v>
      </c>
      <c r="E121" s="22">
        <f t="shared" si="6"/>
        <v>-547891316</v>
      </c>
      <c r="F121" s="22">
        <f t="shared" si="4"/>
        <v>-41661441768</v>
      </c>
      <c r="G121" s="22">
        <f t="shared" si="5"/>
        <v>59872692489.770004</v>
      </c>
      <c r="H121" s="23">
        <f t="shared" si="7"/>
        <v>-0.69583377722854833</v>
      </c>
      <c r="I121" s="23"/>
      <c r="J121" s="23"/>
      <c r="K121" s="23"/>
    </row>
    <row r="122" spans="1:11">
      <c r="A122" t="s">
        <v>83</v>
      </c>
      <c r="B122" t="s">
        <v>2223</v>
      </c>
      <c r="C122">
        <v>-258400</v>
      </c>
      <c r="D122">
        <v>345.1</v>
      </c>
      <c r="E122" s="22">
        <f t="shared" si="6"/>
        <v>-89173840</v>
      </c>
      <c r="F122" s="22">
        <f t="shared" si="4"/>
        <v>-41661441768</v>
      </c>
      <c r="G122" s="22">
        <f t="shared" si="5"/>
        <v>59872692489.770004</v>
      </c>
      <c r="H122" s="23">
        <f t="shared" si="7"/>
        <v>-0.69583377722854833</v>
      </c>
      <c r="I122" s="23"/>
      <c r="J122" s="23"/>
      <c r="K122" s="23"/>
    </row>
    <row r="123" spans="1:11">
      <c r="A123" t="s">
        <v>83</v>
      </c>
      <c r="B123" t="s">
        <v>2223</v>
      </c>
      <c r="C123">
        <v>-100000</v>
      </c>
      <c r="D123">
        <v>622.1</v>
      </c>
      <c r="E123" s="22">
        <f t="shared" si="6"/>
        <v>-62210000</v>
      </c>
      <c r="F123" s="22">
        <f t="shared" si="4"/>
        <v>-41661441768</v>
      </c>
      <c r="G123" s="22">
        <f t="shared" si="5"/>
        <v>59872692489.770004</v>
      </c>
      <c r="H123" s="23">
        <f t="shared" si="7"/>
        <v>-0.69583377722854833</v>
      </c>
      <c r="I123" s="23"/>
      <c r="J123" s="23"/>
      <c r="K123" s="23"/>
    </row>
    <row r="124" spans="1:11">
      <c r="A124" t="s">
        <v>83</v>
      </c>
      <c r="B124" t="s">
        <v>2223</v>
      </c>
      <c r="C124">
        <v>-563600</v>
      </c>
      <c r="D124">
        <v>2004.9</v>
      </c>
      <c r="E124" s="22">
        <f t="shared" si="6"/>
        <v>-1129961640</v>
      </c>
      <c r="F124" s="22">
        <f t="shared" si="4"/>
        <v>-41661441768</v>
      </c>
      <c r="G124" s="22">
        <f t="shared" si="5"/>
        <v>59872692489.770004</v>
      </c>
      <c r="H124" s="23">
        <f t="shared" si="7"/>
        <v>-0.69583377722854833</v>
      </c>
      <c r="I124" s="23"/>
      <c r="J124" s="23"/>
      <c r="K124" s="23"/>
    </row>
    <row r="125" spans="1:11">
      <c r="A125" t="s">
        <v>83</v>
      </c>
      <c r="B125" t="s">
        <v>2223</v>
      </c>
      <c r="C125">
        <v>-78200</v>
      </c>
      <c r="D125">
        <v>847.6</v>
      </c>
      <c r="E125" s="22">
        <f t="shared" si="6"/>
        <v>-66282320</v>
      </c>
      <c r="F125" s="22">
        <f t="shared" si="4"/>
        <v>-41661441768</v>
      </c>
      <c r="G125" s="22">
        <f t="shared" si="5"/>
        <v>59872692489.770004</v>
      </c>
      <c r="H125" s="23">
        <f t="shared" si="7"/>
        <v>-0.69583377722854833</v>
      </c>
      <c r="I125" s="23"/>
      <c r="J125" s="23"/>
      <c r="K125" s="23"/>
    </row>
    <row r="126" spans="1:11">
      <c r="A126" t="s">
        <v>83</v>
      </c>
      <c r="B126" t="s">
        <v>2223</v>
      </c>
      <c r="C126">
        <v>-1108000</v>
      </c>
      <c r="D126">
        <v>569.1</v>
      </c>
      <c r="E126" s="22">
        <f t="shared" si="6"/>
        <v>-630562800</v>
      </c>
      <c r="F126" s="22">
        <f t="shared" si="4"/>
        <v>-41661441768</v>
      </c>
      <c r="G126" s="22">
        <f t="shared" si="5"/>
        <v>59872692489.770004</v>
      </c>
      <c r="H126" s="23">
        <f t="shared" si="7"/>
        <v>-0.69583377722854833</v>
      </c>
      <c r="I126" s="23"/>
      <c r="J126" s="23"/>
      <c r="K126" s="23"/>
    </row>
    <row r="127" spans="1:11">
      <c r="A127" t="s">
        <v>83</v>
      </c>
      <c r="B127" t="s">
        <v>2223</v>
      </c>
      <c r="C127">
        <v>-112950</v>
      </c>
      <c r="D127">
        <v>1143.9000000000001</v>
      </c>
      <c r="E127" s="22">
        <f t="shared" si="6"/>
        <v>-129203505.00000001</v>
      </c>
      <c r="F127" s="22">
        <f t="shared" si="4"/>
        <v>-41661441768</v>
      </c>
      <c r="G127" s="22">
        <f t="shared" si="5"/>
        <v>59872692489.770004</v>
      </c>
      <c r="H127" s="23">
        <f t="shared" si="7"/>
        <v>-0.69583377722854833</v>
      </c>
      <c r="I127" s="23"/>
      <c r="J127" s="23"/>
      <c r="K127" s="23"/>
    </row>
    <row r="128" spans="1:11">
      <c r="A128" t="s">
        <v>83</v>
      </c>
      <c r="B128" t="s">
        <v>2223</v>
      </c>
      <c r="C128">
        <v>-8600</v>
      </c>
      <c r="D128">
        <v>16109</v>
      </c>
      <c r="E128" s="22">
        <f t="shared" si="6"/>
        <v>-138537400</v>
      </c>
      <c r="F128" s="22">
        <f t="shared" si="4"/>
        <v>-41661441768</v>
      </c>
      <c r="G128" s="22">
        <f t="shared" si="5"/>
        <v>59872692489.770004</v>
      </c>
      <c r="H128" s="23">
        <f t="shared" si="7"/>
        <v>-0.69583377722854833</v>
      </c>
      <c r="I128" s="23"/>
      <c r="J128" s="23"/>
      <c r="K128" s="23"/>
    </row>
    <row r="129" spans="1:11">
      <c r="A129" t="s">
        <v>83</v>
      </c>
      <c r="B129" t="s">
        <v>2223</v>
      </c>
      <c r="C129">
        <v>-885600</v>
      </c>
      <c r="D129">
        <v>106.35</v>
      </c>
      <c r="E129" s="22">
        <f t="shared" si="6"/>
        <v>-94183560</v>
      </c>
      <c r="F129" s="22">
        <f t="shared" si="4"/>
        <v>-41661441768</v>
      </c>
      <c r="G129" s="22">
        <f t="shared" si="5"/>
        <v>59872692489.770004</v>
      </c>
      <c r="H129" s="23">
        <f t="shared" si="7"/>
        <v>-0.69583377722854833</v>
      </c>
      <c r="I129" s="23"/>
      <c r="J129" s="23"/>
      <c r="K129" s="23"/>
    </row>
    <row r="130" spans="1:11">
      <c r="A130" t="s">
        <v>83</v>
      </c>
      <c r="B130" t="s">
        <v>2223</v>
      </c>
      <c r="C130">
        <v>-1076250</v>
      </c>
      <c r="D130">
        <v>215.13</v>
      </c>
      <c r="E130" s="22">
        <f t="shared" si="6"/>
        <v>-231533662.5</v>
      </c>
      <c r="F130" s="22">
        <f t="shared" ref="F130:F193" si="8">SUMIFS(E:E,A:A,A130)</f>
        <v>-41661441768</v>
      </c>
      <c r="G130" s="22">
        <f t="shared" ref="G130:G193" si="9">VLOOKUP(A130,M:N,2,0)</f>
        <v>59872692489.770004</v>
      </c>
      <c r="H130" s="23">
        <f t="shared" si="7"/>
        <v>-0.69583377722854833</v>
      </c>
      <c r="I130" s="23"/>
      <c r="J130" s="23"/>
      <c r="K130" s="23"/>
    </row>
    <row r="131" spans="1:11">
      <c r="A131" t="s">
        <v>83</v>
      </c>
      <c r="B131" t="s">
        <v>2223</v>
      </c>
      <c r="C131">
        <v>-224000</v>
      </c>
      <c r="D131">
        <v>1161.7</v>
      </c>
      <c r="E131" s="22">
        <f t="shared" ref="E131:E194" si="10">C131*D131</f>
        <v>-260220800</v>
      </c>
      <c r="F131" s="22">
        <f t="shared" si="8"/>
        <v>-41661441768</v>
      </c>
      <c r="G131" s="22">
        <f t="shared" si="9"/>
        <v>59872692489.770004</v>
      </c>
      <c r="H131" s="23">
        <f t="shared" ref="H131:H194" si="11">F131/G131</f>
        <v>-0.69583377722854833</v>
      </c>
      <c r="I131" s="23"/>
      <c r="J131" s="23"/>
      <c r="K131" s="23"/>
    </row>
    <row r="132" spans="1:11">
      <c r="A132" t="s">
        <v>83</v>
      </c>
      <c r="B132" t="s">
        <v>2223</v>
      </c>
      <c r="C132">
        <v>-691500</v>
      </c>
      <c r="D132">
        <v>342.65</v>
      </c>
      <c r="E132" s="22">
        <f t="shared" si="10"/>
        <v>-236942474.99999997</v>
      </c>
      <c r="F132" s="22">
        <f t="shared" si="8"/>
        <v>-41661441768</v>
      </c>
      <c r="G132" s="22">
        <f t="shared" si="9"/>
        <v>59872692489.770004</v>
      </c>
      <c r="H132" s="23">
        <f t="shared" si="11"/>
        <v>-0.69583377722854833</v>
      </c>
      <c r="I132" s="23"/>
      <c r="J132" s="23"/>
      <c r="K132" s="23"/>
    </row>
    <row r="133" spans="1:11">
      <c r="A133" t="s">
        <v>83</v>
      </c>
      <c r="B133" t="s">
        <v>2223</v>
      </c>
      <c r="C133">
        <v>-12250</v>
      </c>
      <c r="D133">
        <v>1709.1</v>
      </c>
      <c r="E133" s="22">
        <f t="shared" si="10"/>
        <v>-20936475</v>
      </c>
      <c r="F133" s="22">
        <f t="shared" si="8"/>
        <v>-41661441768</v>
      </c>
      <c r="G133" s="22">
        <f t="shared" si="9"/>
        <v>59872692489.770004</v>
      </c>
      <c r="H133" s="23">
        <f t="shared" si="11"/>
        <v>-0.69583377722854833</v>
      </c>
      <c r="I133" s="23"/>
      <c r="J133" s="23"/>
      <c r="K133" s="23"/>
    </row>
    <row r="134" spans="1:11">
      <c r="A134" t="s">
        <v>83</v>
      </c>
      <c r="B134" t="s">
        <v>2223</v>
      </c>
      <c r="C134">
        <v>-1750</v>
      </c>
      <c r="D134">
        <v>7339.5</v>
      </c>
      <c r="E134" s="22">
        <f t="shared" si="10"/>
        <v>-12844125</v>
      </c>
      <c r="F134" s="22">
        <f t="shared" si="8"/>
        <v>-41661441768</v>
      </c>
      <c r="G134" s="22">
        <f t="shared" si="9"/>
        <v>59872692489.770004</v>
      </c>
      <c r="H134" s="23">
        <f t="shared" si="11"/>
        <v>-0.69583377722854833</v>
      </c>
      <c r="I134" s="23"/>
      <c r="J134" s="23"/>
      <c r="K134" s="23"/>
    </row>
    <row r="135" spans="1:11">
      <c r="A135" t="s">
        <v>83</v>
      </c>
      <c r="B135" t="s">
        <v>2223</v>
      </c>
      <c r="C135">
        <v>-28250</v>
      </c>
      <c r="D135">
        <v>2140.3000000000002</v>
      </c>
      <c r="E135" s="22">
        <f t="shared" si="10"/>
        <v>-60463475.000000007</v>
      </c>
      <c r="F135" s="22">
        <f t="shared" si="8"/>
        <v>-41661441768</v>
      </c>
      <c r="G135" s="22">
        <f t="shared" si="9"/>
        <v>59872692489.770004</v>
      </c>
      <c r="H135" s="23">
        <f t="shared" si="11"/>
        <v>-0.69583377722854833</v>
      </c>
      <c r="I135" s="23"/>
      <c r="J135" s="23"/>
      <c r="K135" s="23"/>
    </row>
    <row r="136" spans="1:11">
      <c r="A136" t="s">
        <v>83</v>
      </c>
      <c r="B136" t="s">
        <v>2223</v>
      </c>
      <c r="C136">
        <v>-38600</v>
      </c>
      <c r="D136">
        <v>2835</v>
      </c>
      <c r="E136" s="22">
        <f t="shared" si="10"/>
        <v>-109431000</v>
      </c>
      <c r="F136" s="22">
        <f t="shared" si="8"/>
        <v>-41661441768</v>
      </c>
      <c r="G136" s="22">
        <f t="shared" si="9"/>
        <v>59872692489.770004</v>
      </c>
      <c r="H136" s="23">
        <f t="shared" si="11"/>
        <v>-0.69583377722854833</v>
      </c>
      <c r="I136" s="23"/>
      <c r="J136" s="23"/>
      <c r="K136" s="23"/>
    </row>
    <row r="137" spans="1:11">
      <c r="A137" t="s">
        <v>83</v>
      </c>
      <c r="B137" t="s">
        <v>2223</v>
      </c>
      <c r="C137">
        <v>-182000</v>
      </c>
      <c r="D137">
        <v>1696.4</v>
      </c>
      <c r="E137" s="22">
        <f t="shared" si="10"/>
        <v>-308744800</v>
      </c>
      <c r="F137" s="22">
        <f t="shared" si="8"/>
        <v>-41661441768</v>
      </c>
      <c r="G137" s="22">
        <f t="shared" si="9"/>
        <v>59872692489.770004</v>
      </c>
      <c r="H137" s="23">
        <f t="shared" si="11"/>
        <v>-0.69583377722854833</v>
      </c>
      <c r="I137" s="23"/>
      <c r="J137" s="23"/>
      <c r="K137" s="23"/>
    </row>
    <row r="138" spans="1:11">
      <c r="A138" t="s">
        <v>83</v>
      </c>
      <c r="B138" t="s">
        <v>2223</v>
      </c>
      <c r="C138">
        <v>-3625</v>
      </c>
      <c r="D138">
        <v>5249.1</v>
      </c>
      <c r="E138" s="22">
        <f t="shared" si="10"/>
        <v>-19027987.5</v>
      </c>
      <c r="F138" s="22">
        <f t="shared" si="8"/>
        <v>-41661441768</v>
      </c>
      <c r="G138" s="22">
        <f t="shared" si="9"/>
        <v>59872692489.770004</v>
      </c>
      <c r="H138" s="23">
        <f t="shared" si="11"/>
        <v>-0.69583377722854833</v>
      </c>
      <c r="I138" s="23"/>
      <c r="J138" s="23"/>
      <c r="K138" s="23"/>
    </row>
    <row r="139" spans="1:11">
      <c r="A139" t="s">
        <v>83</v>
      </c>
      <c r="B139" t="s">
        <v>2223</v>
      </c>
      <c r="C139">
        <v>-33800</v>
      </c>
      <c r="D139">
        <v>1502</v>
      </c>
      <c r="E139" s="22">
        <f t="shared" si="10"/>
        <v>-50767600</v>
      </c>
      <c r="F139" s="22">
        <f t="shared" si="8"/>
        <v>-41661441768</v>
      </c>
      <c r="G139" s="22">
        <f t="shared" si="9"/>
        <v>59872692489.770004</v>
      </c>
      <c r="H139" s="23">
        <f t="shared" si="11"/>
        <v>-0.69583377722854833</v>
      </c>
      <c r="I139" s="23"/>
      <c r="J139" s="23"/>
      <c r="K139" s="23"/>
    </row>
    <row r="140" spans="1:11">
      <c r="A140" t="s">
        <v>83</v>
      </c>
      <c r="B140" t="s">
        <v>2223</v>
      </c>
      <c r="C140">
        <v>-325875</v>
      </c>
      <c r="D140">
        <v>341.45</v>
      </c>
      <c r="E140" s="22">
        <f t="shared" si="10"/>
        <v>-111270018.75</v>
      </c>
      <c r="F140" s="22">
        <f t="shared" si="8"/>
        <v>-41661441768</v>
      </c>
      <c r="G140" s="22">
        <f t="shared" si="9"/>
        <v>59872692489.770004</v>
      </c>
      <c r="H140" s="23">
        <f t="shared" si="11"/>
        <v>-0.69583377722854833</v>
      </c>
      <c r="I140" s="23"/>
      <c r="J140" s="23"/>
      <c r="K140" s="23"/>
    </row>
    <row r="141" spans="1:11">
      <c r="A141" t="s">
        <v>83</v>
      </c>
      <c r="B141" t="s">
        <v>2223</v>
      </c>
      <c r="C141">
        <v>-6581250</v>
      </c>
      <c r="D141">
        <v>124.6</v>
      </c>
      <c r="E141" s="22">
        <f t="shared" si="10"/>
        <v>-820023750</v>
      </c>
      <c r="F141" s="22">
        <f t="shared" si="8"/>
        <v>-41661441768</v>
      </c>
      <c r="G141" s="22">
        <f t="shared" si="9"/>
        <v>59872692489.770004</v>
      </c>
      <c r="H141" s="23">
        <f t="shared" si="11"/>
        <v>-0.69583377722854833</v>
      </c>
      <c r="I141" s="23"/>
      <c r="J141" s="23"/>
      <c r="K141" s="23"/>
    </row>
    <row r="142" spans="1:11">
      <c r="A142" t="s">
        <v>83</v>
      </c>
      <c r="B142" t="s">
        <v>2223</v>
      </c>
      <c r="C142">
        <v>-45150</v>
      </c>
      <c r="D142">
        <v>3783.8</v>
      </c>
      <c r="E142" s="22">
        <f t="shared" si="10"/>
        <v>-170838570</v>
      </c>
      <c r="F142" s="22">
        <f t="shared" si="8"/>
        <v>-41661441768</v>
      </c>
      <c r="G142" s="22">
        <f t="shared" si="9"/>
        <v>59872692489.770004</v>
      </c>
      <c r="H142" s="23">
        <f t="shared" si="11"/>
        <v>-0.69583377722854833</v>
      </c>
      <c r="I142" s="23"/>
      <c r="J142" s="23"/>
      <c r="K142" s="23"/>
    </row>
    <row r="143" spans="1:11">
      <c r="A143" t="s">
        <v>83</v>
      </c>
      <c r="B143" t="s">
        <v>2223</v>
      </c>
      <c r="C143">
        <v>-38625</v>
      </c>
      <c r="D143">
        <v>1512.8</v>
      </c>
      <c r="E143" s="22">
        <f t="shared" si="10"/>
        <v>-58431900</v>
      </c>
      <c r="F143" s="22">
        <f t="shared" si="8"/>
        <v>-41661441768</v>
      </c>
      <c r="G143" s="22">
        <f t="shared" si="9"/>
        <v>59872692489.770004</v>
      </c>
      <c r="H143" s="23">
        <f t="shared" si="11"/>
        <v>-0.69583377722854833</v>
      </c>
      <c r="I143" s="23"/>
      <c r="J143" s="23"/>
      <c r="K143" s="23"/>
    </row>
    <row r="144" spans="1:11">
      <c r="A144" t="s">
        <v>83</v>
      </c>
      <c r="B144" t="s">
        <v>2223</v>
      </c>
      <c r="C144">
        <v>-23250</v>
      </c>
      <c r="D144">
        <v>1009.4</v>
      </c>
      <c r="E144" s="22">
        <f t="shared" si="10"/>
        <v>-23468550</v>
      </c>
      <c r="F144" s="22">
        <f t="shared" si="8"/>
        <v>-41661441768</v>
      </c>
      <c r="G144" s="22">
        <f t="shared" si="9"/>
        <v>59872692489.770004</v>
      </c>
      <c r="H144" s="23">
        <f t="shared" si="11"/>
        <v>-0.69583377722854833</v>
      </c>
      <c r="I144" s="23"/>
      <c r="J144" s="23"/>
      <c r="K144" s="23"/>
    </row>
    <row r="145" spans="1:11">
      <c r="A145" t="s">
        <v>83</v>
      </c>
      <c r="B145" t="s">
        <v>2223</v>
      </c>
      <c r="C145">
        <v>-55575</v>
      </c>
      <c r="D145">
        <v>261.88</v>
      </c>
      <c r="E145" s="22">
        <f t="shared" si="10"/>
        <v>-14553981</v>
      </c>
      <c r="F145" s="22">
        <f t="shared" si="8"/>
        <v>-41661441768</v>
      </c>
      <c r="G145" s="22">
        <f t="shared" si="9"/>
        <v>59872692489.770004</v>
      </c>
      <c r="H145" s="23">
        <f t="shared" si="11"/>
        <v>-0.69583377722854833</v>
      </c>
      <c r="I145" s="23"/>
      <c r="J145" s="23"/>
      <c r="K145" s="23"/>
    </row>
    <row r="146" spans="1:11">
      <c r="A146" t="s">
        <v>83</v>
      </c>
      <c r="B146" t="s">
        <v>2223</v>
      </c>
      <c r="C146">
        <v>-123375</v>
      </c>
      <c r="D146">
        <v>241.22</v>
      </c>
      <c r="E146" s="22">
        <f t="shared" si="10"/>
        <v>-29760517.5</v>
      </c>
      <c r="F146" s="22">
        <f t="shared" si="8"/>
        <v>-41661441768</v>
      </c>
      <c r="G146" s="22">
        <f t="shared" si="9"/>
        <v>59872692489.770004</v>
      </c>
      <c r="H146" s="23">
        <f t="shared" si="11"/>
        <v>-0.69583377722854833</v>
      </c>
      <c r="I146" s="23"/>
      <c r="J146" s="23"/>
      <c r="K146" s="23"/>
    </row>
    <row r="147" spans="1:11">
      <c r="A147" t="s">
        <v>83</v>
      </c>
      <c r="B147" t="s">
        <v>2223</v>
      </c>
      <c r="C147">
        <v>-65000</v>
      </c>
      <c r="D147">
        <v>344.3</v>
      </c>
      <c r="E147" s="22">
        <f t="shared" si="10"/>
        <v>-22379500</v>
      </c>
      <c r="F147" s="22">
        <f t="shared" si="8"/>
        <v>-41661441768</v>
      </c>
      <c r="G147" s="22">
        <f t="shared" si="9"/>
        <v>59872692489.770004</v>
      </c>
      <c r="H147" s="23">
        <f t="shared" si="11"/>
        <v>-0.69583377722854833</v>
      </c>
      <c r="I147" s="23"/>
      <c r="J147" s="23"/>
      <c r="K147" s="23"/>
    </row>
    <row r="148" spans="1:11">
      <c r="A148" t="s">
        <v>83</v>
      </c>
      <c r="B148" t="s">
        <v>2223</v>
      </c>
      <c r="C148">
        <v>-1800</v>
      </c>
      <c r="D148">
        <v>2232</v>
      </c>
      <c r="E148" s="22">
        <f t="shared" si="10"/>
        <v>-4017600</v>
      </c>
      <c r="F148" s="22">
        <f t="shared" si="8"/>
        <v>-41661441768</v>
      </c>
      <c r="G148" s="22">
        <f t="shared" si="9"/>
        <v>59872692489.770004</v>
      </c>
      <c r="H148" s="23">
        <f t="shared" si="11"/>
        <v>-0.69583377722854833</v>
      </c>
      <c r="I148" s="23"/>
      <c r="J148" s="23"/>
      <c r="K148" s="23"/>
    </row>
    <row r="149" spans="1:11">
      <c r="A149" t="s">
        <v>83</v>
      </c>
      <c r="B149" t="s">
        <v>2223</v>
      </c>
      <c r="C149">
        <v>-86400</v>
      </c>
      <c r="D149">
        <v>395.8</v>
      </c>
      <c r="E149" s="22">
        <f t="shared" si="10"/>
        <v>-34197120</v>
      </c>
      <c r="F149" s="22">
        <f t="shared" si="8"/>
        <v>-41661441768</v>
      </c>
      <c r="G149" s="22">
        <f t="shared" si="9"/>
        <v>59872692489.770004</v>
      </c>
      <c r="H149" s="23">
        <f t="shared" si="11"/>
        <v>-0.69583377722854833</v>
      </c>
      <c r="I149" s="23"/>
      <c r="J149" s="23"/>
      <c r="K149" s="23"/>
    </row>
    <row r="150" spans="1:11">
      <c r="A150" t="s">
        <v>83</v>
      </c>
      <c r="B150" t="s">
        <v>2223</v>
      </c>
      <c r="C150">
        <v>-271700</v>
      </c>
      <c r="D150">
        <v>961.4</v>
      </c>
      <c r="E150" s="22">
        <f t="shared" si="10"/>
        <v>-261212380</v>
      </c>
      <c r="F150" s="22">
        <f t="shared" si="8"/>
        <v>-41661441768</v>
      </c>
      <c r="G150" s="22">
        <f t="shared" si="9"/>
        <v>59872692489.770004</v>
      </c>
      <c r="H150" s="23">
        <f t="shared" si="11"/>
        <v>-0.69583377722854833</v>
      </c>
      <c r="I150" s="23"/>
      <c r="J150" s="23"/>
      <c r="K150" s="23"/>
    </row>
    <row r="151" spans="1:11">
      <c r="A151" t="s">
        <v>83</v>
      </c>
      <c r="B151" t="s">
        <v>2223</v>
      </c>
      <c r="C151">
        <v>-34650</v>
      </c>
      <c r="D151">
        <v>1983</v>
      </c>
      <c r="E151" s="22">
        <f t="shared" si="10"/>
        <v>-68710950</v>
      </c>
      <c r="F151" s="22">
        <f t="shared" si="8"/>
        <v>-41661441768</v>
      </c>
      <c r="G151" s="22">
        <f t="shared" si="9"/>
        <v>59872692489.770004</v>
      </c>
      <c r="H151" s="23">
        <f t="shared" si="11"/>
        <v>-0.69583377722854833</v>
      </c>
      <c r="I151" s="23"/>
      <c r="J151" s="23"/>
      <c r="K151" s="23"/>
    </row>
    <row r="152" spans="1:11">
      <c r="A152" t="s">
        <v>83</v>
      </c>
      <c r="B152" t="s">
        <v>2223</v>
      </c>
      <c r="C152">
        <v>-312375</v>
      </c>
      <c r="D152">
        <v>2915.4</v>
      </c>
      <c r="E152" s="22">
        <f t="shared" si="10"/>
        <v>-910698075</v>
      </c>
      <c r="F152" s="22">
        <f t="shared" si="8"/>
        <v>-41661441768</v>
      </c>
      <c r="G152" s="22">
        <f t="shared" si="9"/>
        <v>59872692489.770004</v>
      </c>
      <c r="H152" s="23">
        <f t="shared" si="11"/>
        <v>-0.69583377722854833</v>
      </c>
      <c r="I152" s="23"/>
      <c r="J152" s="23"/>
      <c r="K152" s="23"/>
    </row>
    <row r="153" spans="1:11">
      <c r="A153" t="s">
        <v>83</v>
      </c>
      <c r="B153" t="s">
        <v>2223</v>
      </c>
      <c r="C153">
        <v>-95000</v>
      </c>
      <c r="D153">
        <v>725.1</v>
      </c>
      <c r="E153" s="22">
        <f t="shared" si="10"/>
        <v>-68884500</v>
      </c>
      <c r="F153" s="22">
        <f t="shared" si="8"/>
        <v>-41661441768</v>
      </c>
      <c r="G153" s="22">
        <f t="shared" si="9"/>
        <v>59872692489.770004</v>
      </c>
      <c r="H153" s="23">
        <f t="shared" si="11"/>
        <v>-0.69583377722854833</v>
      </c>
      <c r="I153" s="23"/>
      <c r="J153" s="23"/>
      <c r="K153" s="23"/>
    </row>
    <row r="154" spans="1:11">
      <c r="A154" t="s">
        <v>83</v>
      </c>
      <c r="B154" t="s">
        <v>2223</v>
      </c>
      <c r="C154">
        <v>-97750</v>
      </c>
      <c r="D154">
        <v>124.22</v>
      </c>
      <c r="E154" s="22">
        <f t="shared" si="10"/>
        <v>-12142505</v>
      </c>
      <c r="F154" s="22">
        <f t="shared" si="8"/>
        <v>-41661441768</v>
      </c>
      <c r="G154" s="22">
        <f t="shared" si="9"/>
        <v>59872692489.770004</v>
      </c>
      <c r="H154" s="23">
        <f t="shared" si="11"/>
        <v>-0.69583377722854833</v>
      </c>
      <c r="I154" s="23"/>
      <c r="J154" s="23"/>
      <c r="K154" s="23"/>
    </row>
    <row r="155" spans="1:11">
      <c r="A155" t="s">
        <v>83</v>
      </c>
      <c r="B155" t="s">
        <v>2223</v>
      </c>
      <c r="C155">
        <v>-1250</v>
      </c>
      <c r="D155">
        <v>1068.2</v>
      </c>
      <c r="E155" s="22">
        <f t="shared" si="10"/>
        <v>-1335250</v>
      </c>
      <c r="F155" s="22">
        <f t="shared" si="8"/>
        <v>-41661441768</v>
      </c>
      <c r="G155" s="22">
        <f t="shared" si="9"/>
        <v>59872692489.770004</v>
      </c>
      <c r="H155" s="23">
        <f t="shared" si="11"/>
        <v>-0.69583377722854833</v>
      </c>
      <c r="I155" s="23"/>
      <c r="J155" s="23"/>
      <c r="K155" s="23"/>
    </row>
    <row r="156" spans="1:11">
      <c r="A156" t="s">
        <v>83</v>
      </c>
      <c r="B156" t="s">
        <v>2223</v>
      </c>
      <c r="C156">
        <v>-8925</v>
      </c>
      <c r="D156">
        <v>4084.7</v>
      </c>
      <c r="E156" s="22">
        <f t="shared" si="10"/>
        <v>-36455947.5</v>
      </c>
      <c r="F156" s="22">
        <f t="shared" si="8"/>
        <v>-41661441768</v>
      </c>
      <c r="G156" s="22">
        <f t="shared" si="9"/>
        <v>59872692489.770004</v>
      </c>
      <c r="H156" s="23">
        <f t="shared" si="11"/>
        <v>-0.69583377722854833</v>
      </c>
      <c r="I156" s="23"/>
      <c r="J156" s="23"/>
      <c r="K156" s="23"/>
    </row>
    <row r="157" spans="1:11">
      <c r="A157" t="s">
        <v>83</v>
      </c>
      <c r="B157" t="s">
        <v>2223</v>
      </c>
      <c r="C157">
        <v>-1050</v>
      </c>
      <c r="D157">
        <v>1590.6</v>
      </c>
      <c r="E157" s="22">
        <f t="shared" si="10"/>
        <v>-1670130</v>
      </c>
      <c r="F157" s="22">
        <f t="shared" si="8"/>
        <v>-41661441768</v>
      </c>
      <c r="G157" s="22">
        <f t="shared" si="9"/>
        <v>59872692489.770004</v>
      </c>
      <c r="H157" s="23">
        <f t="shared" si="11"/>
        <v>-0.69583377722854833</v>
      </c>
      <c r="I157" s="23"/>
      <c r="J157" s="23"/>
      <c r="K157" s="23"/>
    </row>
    <row r="158" spans="1:11">
      <c r="A158" t="s">
        <v>83</v>
      </c>
      <c r="B158" t="s">
        <v>2223</v>
      </c>
      <c r="C158">
        <v>-413250</v>
      </c>
      <c r="D158">
        <v>1129.4000000000001</v>
      </c>
      <c r="E158" s="22">
        <f t="shared" si="10"/>
        <v>-466724550.00000006</v>
      </c>
      <c r="F158" s="22">
        <f t="shared" si="8"/>
        <v>-41661441768</v>
      </c>
      <c r="G158" s="22">
        <f t="shared" si="9"/>
        <v>59872692489.770004</v>
      </c>
      <c r="H158" s="23">
        <f t="shared" si="11"/>
        <v>-0.69583377722854833</v>
      </c>
      <c r="I158" s="23"/>
      <c r="J158" s="23"/>
      <c r="K158" s="23"/>
    </row>
    <row r="159" spans="1:11">
      <c r="A159" t="s">
        <v>83</v>
      </c>
      <c r="B159" t="s">
        <v>2223</v>
      </c>
      <c r="C159">
        <v>-150</v>
      </c>
      <c r="D159">
        <v>8435</v>
      </c>
      <c r="E159" s="22">
        <f t="shared" si="10"/>
        <v>-1265250</v>
      </c>
      <c r="F159" s="22">
        <f t="shared" si="8"/>
        <v>-41661441768</v>
      </c>
      <c r="G159" s="22">
        <f t="shared" si="9"/>
        <v>59872692489.770004</v>
      </c>
      <c r="H159" s="23">
        <f t="shared" si="11"/>
        <v>-0.69583377722854833</v>
      </c>
      <c r="I159" s="23"/>
      <c r="J159" s="23"/>
      <c r="K159" s="23"/>
    </row>
    <row r="160" spans="1:11">
      <c r="A160" t="s">
        <v>83</v>
      </c>
      <c r="B160" t="s">
        <v>2223</v>
      </c>
      <c r="C160">
        <v>-1258400</v>
      </c>
      <c r="D160">
        <v>412.25</v>
      </c>
      <c r="E160" s="22">
        <f t="shared" si="10"/>
        <v>-518775400</v>
      </c>
      <c r="F160" s="22">
        <f t="shared" si="8"/>
        <v>-41661441768</v>
      </c>
      <c r="G160" s="22">
        <f t="shared" si="9"/>
        <v>59872692489.770004</v>
      </c>
      <c r="H160" s="23">
        <f t="shared" si="11"/>
        <v>-0.69583377722854833</v>
      </c>
      <c r="I160" s="23"/>
      <c r="J160" s="23"/>
      <c r="K160" s="23"/>
    </row>
    <row r="161" spans="1:11">
      <c r="A161" t="s">
        <v>83</v>
      </c>
      <c r="B161" t="s">
        <v>2223</v>
      </c>
      <c r="C161">
        <v>-3456000</v>
      </c>
      <c r="D161">
        <v>113.72</v>
      </c>
      <c r="E161" s="22">
        <f t="shared" si="10"/>
        <v>-393016320</v>
      </c>
      <c r="F161" s="22">
        <f t="shared" si="8"/>
        <v>-41661441768</v>
      </c>
      <c r="G161" s="22">
        <f t="shared" si="9"/>
        <v>59872692489.770004</v>
      </c>
      <c r="H161" s="23">
        <f t="shared" si="11"/>
        <v>-0.69583377722854833</v>
      </c>
      <c r="I161" s="23"/>
      <c r="J161" s="23"/>
      <c r="K161" s="23"/>
    </row>
    <row r="162" spans="1:11">
      <c r="A162" t="s">
        <v>83</v>
      </c>
      <c r="B162" t="s">
        <v>2223</v>
      </c>
      <c r="C162">
        <v>-882650</v>
      </c>
      <c r="D162">
        <v>279.8</v>
      </c>
      <c r="E162" s="22">
        <f t="shared" si="10"/>
        <v>-246965470</v>
      </c>
      <c r="F162" s="22">
        <f t="shared" si="8"/>
        <v>-41661441768</v>
      </c>
      <c r="G162" s="22">
        <f t="shared" si="9"/>
        <v>59872692489.770004</v>
      </c>
      <c r="H162" s="23">
        <f t="shared" si="11"/>
        <v>-0.69583377722854833</v>
      </c>
      <c r="I162" s="23"/>
      <c r="J162" s="23"/>
      <c r="K162" s="23"/>
    </row>
    <row r="163" spans="1:11">
      <c r="A163" t="s">
        <v>83</v>
      </c>
      <c r="B163" t="s">
        <v>2223</v>
      </c>
      <c r="C163">
        <v>-61200</v>
      </c>
      <c r="D163">
        <v>1034.75</v>
      </c>
      <c r="E163" s="22">
        <f t="shared" si="10"/>
        <v>-63326700</v>
      </c>
      <c r="F163" s="22">
        <f t="shared" si="8"/>
        <v>-41661441768</v>
      </c>
      <c r="G163" s="22">
        <f t="shared" si="9"/>
        <v>59872692489.770004</v>
      </c>
      <c r="H163" s="23">
        <f t="shared" si="11"/>
        <v>-0.69583377722854833</v>
      </c>
      <c r="I163" s="23"/>
      <c r="J163" s="23"/>
      <c r="K163" s="23"/>
    </row>
    <row r="164" spans="1:11">
      <c r="A164" t="s">
        <v>83</v>
      </c>
      <c r="B164" t="s">
        <v>2223</v>
      </c>
      <c r="C164">
        <v>-442400</v>
      </c>
      <c r="D164">
        <v>683.3</v>
      </c>
      <c r="E164" s="22">
        <f t="shared" si="10"/>
        <v>-302291920</v>
      </c>
      <c r="F164" s="22">
        <f t="shared" si="8"/>
        <v>-41661441768</v>
      </c>
      <c r="G164" s="22">
        <f t="shared" si="9"/>
        <v>59872692489.770004</v>
      </c>
      <c r="H164" s="23">
        <f t="shared" si="11"/>
        <v>-0.69583377722854833</v>
      </c>
      <c r="I164" s="23"/>
      <c r="J164" s="23"/>
      <c r="K164" s="23"/>
    </row>
    <row r="165" spans="1:11">
      <c r="A165" t="s">
        <v>83</v>
      </c>
      <c r="B165" t="s">
        <v>2223</v>
      </c>
      <c r="C165">
        <v>-12250</v>
      </c>
      <c r="D165">
        <v>3623.6</v>
      </c>
      <c r="E165" s="22">
        <f t="shared" si="10"/>
        <v>-44389100</v>
      </c>
      <c r="F165" s="22">
        <f t="shared" si="8"/>
        <v>-41661441768</v>
      </c>
      <c r="G165" s="22">
        <f t="shared" si="9"/>
        <v>59872692489.770004</v>
      </c>
      <c r="H165" s="23">
        <f t="shared" si="11"/>
        <v>-0.69583377722854833</v>
      </c>
      <c r="I165" s="23"/>
      <c r="J165" s="23"/>
      <c r="K165" s="23"/>
    </row>
    <row r="166" spans="1:11">
      <c r="A166" t="s">
        <v>83</v>
      </c>
      <c r="B166" t="s">
        <v>2223</v>
      </c>
      <c r="C166">
        <v>-458000</v>
      </c>
      <c r="D166">
        <v>736.75</v>
      </c>
      <c r="E166" s="22">
        <f t="shared" si="10"/>
        <v>-337431500</v>
      </c>
      <c r="F166" s="22">
        <f t="shared" si="8"/>
        <v>-41661441768</v>
      </c>
      <c r="G166" s="22">
        <f t="shared" si="9"/>
        <v>59872692489.770004</v>
      </c>
      <c r="H166" s="23">
        <f t="shared" si="11"/>
        <v>-0.69583377722854833</v>
      </c>
      <c r="I166" s="23"/>
      <c r="J166" s="23"/>
      <c r="K166" s="23"/>
    </row>
    <row r="167" spans="1:11">
      <c r="A167" t="s">
        <v>83</v>
      </c>
      <c r="B167" t="s">
        <v>2223</v>
      </c>
      <c r="C167">
        <v>-402500</v>
      </c>
      <c r="D167">
        <v>342.65</v>
      </c>
      <c r="E167" s="22">
        <f t="shared" si="10"/>
        <v>-137916625</v>
      </c>
      <c r="F167" s="22">
        <f t="shared" si="8"/>
        <v>-41661441768</v>
      </c>
      <c r="G167" s="22">
        <f t="shared" si="9"/>
        <v>59872692489.770004</v>
      </c>
      <c r="H167" s="23">
        <f t="shared" si="11"/>
        <v>-0.69583377722854833</v>
      </c>
      <c r="I167" s="23"/>
      <c r="J167" s="23"/>
      <c r="K167" s="23"/>
    </row>
    <row r="168" spans="1:11">
      <c r="A168" t="s">
        <v>83</v>
      </c>
      <c r="B168" t="s">
        <v>2223</v>
      </c>
      <c r="C168">
        <v>-250</v>
      </c>
      <c r="D168">
        <v>7504</v>
      </c>
      <c r="E168" s="22">
        <f t="shared" si="10"/>
        <v>-1876000</v>
      </c>
      <c r="F168" s="22">
        <f t="shared" si="8"/>
        <v>-41661441768</v>
      </c>
      <c r="G168" s="22">
        <f t="shared" si="9"/>
        <v>59872692489.770004</v>
      </c>
      <c r="H168" s="23">
        <f t="shared" si="11"/>
        <v>-0.69583377722854833</v>
      </c>
      <c r="I168" s="23"/>
      <c r="J168" s="23"/>
      <c r="K168" s="23"/>
    </row>
    <row r="169" spans="1:11">
      <c r="A169" t="s">
        <v>83</v>
      </c>
      <c r="B169" t="s">
        <v>2223</v>
      </c>
      <c r="C169">
        <v>-15200</v>
      </c>
      <c r="D169">
        <v>1903</v>
      </c>
      <c r="E169" s="22">
        <f t="shared" si="10"/>
        <v>-28925600</v>
      </c>
      <c r="F169" s="22">
        <f t="shared" si="8"/>
        <v>-41661441768</v>
      </c>
      <c r="G169" s="22">
        <f t="shared" si="9"/>
        <v>59872692489.770004</v>
      </c>
      <c r="H169" s="23">
        <f t="shared" si="11"/>
        <v>-0.69583377722854833</v>
      </c>
      <c r="I169" s="23"/>
      <c r="J169" s="23"/>
      <c r="K169" s="23"/>
    </row>
    <row r="170" spans="1:11">
      <c r="A170" t="s">
        <v>83</v>
      </c>
      <c r="B170" t="s">
        <v>2223</v>
      </c>
      <c r="C170">
        <v>-11250</v>
      </c>
      <c r="D170">
        <v>494.5</v>
      </c>
      <c r="E170" s="22">
        <f t="shared" si="10"/>
        <v>-5563125</v>
      </c>
      <c r="F170" s="22">
        <f t="shared" si="8"/>
        <v>-41661441768</v>
      </c>
      <c r="G170" s="22">
        <f t="shared" si="9"/>
        <v>59872692489.770004</v>
      </c>
      <c r="H170" s="23">
        <f t="shared" si="11"/>
        <v>-0.69583377722854833</v>
      </c>
      <c r="I170" s="23"/>
      <c r="J170" s="23"/>
      <c r="K170" s="23"/>
    </row>
    <row r="171" spans="1:11">
      <c r="A171" t="s">
        <v>83</v>
      </c>
      <c r="B171" t="s">
        <v>2223</v>
      </c>
      <c r="C171">
        <v>-264450</v>
      </c>
      <c r="D171">
        <v>73.67</v>
      </c>
      <c r="E171" s="22">
        <f t="shared" si="10"/>
        <v>-19482031.5</v>
      </c>
      <c r="F171" s="22">
        <f t="shared" si="8"/>
        <v>-41661441768</v>
      </c>
      <c r="G171" s="22">
        <f t="shared" si="9"/>
        <v>59872692489.770004</v>
      </c>
      <c r="H171" s="23">
        <f t="shared" si="11"/>
        <v>-0.69583377722854833</v>
      </c>
      <c r="I171" s="23"/>
      <c r="J171" s="23"/>
      <c r="K171" s="23"/>
    </row>
    <row r="172" spans="1:11">
      <c r="A172" t="s">
        <v>83</v>
      </c>
      <c r="B172" t="s">
        <v>2223</v>
      </c>
      <c r="C172">
        <v>-27000</v>
      </c>
      <c r="D172">
        <v>1961.1</v>
      </c>
      <c r="E172" s="22">
        <f t="shared" si="10"/>
        <v>-52949700</v>
      </c>
      <c r="F172" s="22">
        <f t="shared" si="8"/>
        <v>-41661441768</v>
      </c>
      <c r="G172" s="22">
        <f t="shared" si="9"/>
        <v>59872692489.770004</v>
      </c>
      <c r="H172" s="23">
        <f t="shared" si="11"/>
        <v>-0.69583377722854833</v>
      </c>
      <c r="I172" s="23"/>
      <c r="J172" s="23"/>
      <c r="K172" s="23"/>
    </row>
    <row r="173" spans="1:11">
      <c r="A173" t="s">
        <v>83</v>
      </c>
      <c r="B173" t="s">
        <v>2223</v>
      </c>
      <c r="C173">
        <v>-119350</v>
      </c>
      <c r="D173">
        <v>1382.6</v>
      </c>
      <c r="E173" s="22">
        <f t="shared" si="10"/>
        <v>-165013310</v>
      </c>
      <c r="F173" s="22">
        <f t="shared" si="8"/>
        <v>-41661441768</v>
      </c>
      <c r="G173" s="22">
        <f t="shared" si="9"/>
        <v>59872692489.770004</v>
      </c>
      <c r="H173" s="23">
        <f t="shared" si="11"/>
        <v>-0.69583377722854833</v>
      </c>
      <c r="I173" s="23"/>
      <c r="J173" s="23"/>
      <c r="K173" s="23"/>
    </row>
    <row r="174" spans="1:11">
      <c r="A174" t="s">
        <v>83</v>
      </c>
      <c r="B174" t="s">
        <v>2223</v>
      </c>
      <c r="C174">
        <v>-1179200</v>
      </c>
      <c r="D174">
        <v>956.1</v>
      </c>
      <c r="E174" s="22">
        <f t="shared" si="10"/>
        <v>-1127433120</v>
      </c>
      <c r="F174" s="22">
        <f t="shared" si="8"/>
        <v>-41661441768</v>
      </c>
      <c r="G174" s="22">
        <f t="shared" si="9"/>
        <v>59872692489.770004</v>
      </c>
      <c r="H174" s="23">
        <f t="shared" si="11"/>
        <v>-0.69583377722854833</v>
      </c>
      <c r="I174" s="23"/>
      <c r="J174" s="23"/>
      <c r="K174" s="23"/>
    </row>
    <row r="175" spans="1:11">
      <c r="A175" t="s">
        <v>83</v>
      </c>
      <c r="B175" t="s">
        <v>2223</v>
      </c>
      <c r="C175">
        <v>-3850</v>
      </c>
      <c r="D175">
        <v>3699.5</v>
      </c>
      <c r="E175" s="22">
        <f t="shared" si="10"/>
        <v>-14243075</v>
      </c>
      <c r="F175" s="22">
        <f t="shared" si="8"/>
        <v>-41661441768</v>
      </c>
      <c r="G175" s="22">
        <f t="shared" si="9"/>
        <v>59872692489.770004</v>
      </c>
      <c r="H175" s="23">
        <f t="shared" si="11"/>
        <v>-0.69583377722854833</v>
      </c>
      <c r="I175" s="23"/>
      <c r="J175" s="23"/>
      <c r="K175" s="23"/>
    </row>
    <row r="176" spans="1:11">
      <c r="A176" t="s">
        <v>83</v>
      </c>
      <c r="B176" t="s">
        <v>2223</v>
      </c>
      <c r="C176">
        <v>-109500</v>
      </c>
      <c r="D176">
        <v>881.8</v>
      </c>
      <c r="E176" s="22">
        <f t="shared" si="10"/>
        <v>-96557100</v>
      </c>
      <c r="F176" s="22">
        <f t="shared" si="8"/>
        <v>-41661441768</v>
      </c>
      <c r="G176" s="22">
        <f t="shared" si="9"/>
        <v>59872692489.770004</v>
      </c>
      <c r="H176" s="23">
        <f t="shared" si="11"/>
        <v>-0.69583377722854833</v>
      </c>
      <c r="I176" s="23"/>
      <c r="J176" s="23"/>
      <c r="K176" s="23"/>
    </row>
    <row r="177" spans="1:11">
      <c r="A177" t="s">
        <v>83</v>
      </c>
      <c r="B177" t="s">
        <v>2223</v>
      </c>
      <c r="C177">
        <v>-14850</v>
      </c>
      <c r="D177">
        <v>1142.9000000000001</v>
      </c>
      <c r="E177" s="22">
        <f t="shared" si="10"/>
        <v>-16972065</v>
      </c>
      <c r="F177" s="22">
        <f t="shared" si="8"/>
        <v>-41661441768</v>
      </c>
      <c r="G177" s="22">
        <f t="shared" si="9"/>
        <v>59872692489.770004</v>
      </c>
      <c r="H177" s="23">
        <f t="shared" si="11"/>
        <v>-0.69583377722854833</v>
      </c>
      <c r="I177" s="23"/>
      <c r="J177" s="23"/>
      <c r="K177" s="23"/>
    </row>
    <row r="178" spans="1:11">
      <c r="A178" t="s">
        <v>83</v>
      </c>
      <c r="B178" t="s">
        <v>2223</v>
      </c>
      <c r="C178">
        <v>-2400</v>
      </c>
      <c r="D178">
        <v>677</v>
      </c>
      <c r="E178" s="22">
        <f t="shared" si="10"/>
        <v>-1624800</v>
      </c>
      <c r="F178" s="22">
        <f t="shared" si="8"/>
        <v>-41661441768</v>
      </c>
      <c r="G178" s="22">
        <f t="shared" si="9"/>
        <v>59872692489.770004</v>
      </c>
      <c r="H178" s="23">
        <f t="shared" si="11"/>
        <v>-0.69583377722854833</v>
      </c>
      <c r="I178" s="23"/>
      <c r="J178" s="23"/>
      <c r="K178" s="23"/>
    </row>
    <row r="179" spans="1:11">
      <c r="A179" t="s">
        <v>83</v>
      </c>
      <c r="B179" t="s">
        <v>2223</v>
      </c>
      <c r="C179">
        <v>-23400</v>
      </c>
      <c r="D179">
        <v>1403.4</v>
      </c>
      <c r="E179" s="22">
        <f t="shared" si="10"/>
        <v>-32839560.000000004</v>
      </c>
      <c r="F179" s="22">
        <f t="shared" si="8"/>
        <v>-41661441768</v>
      </c>
      <c r="G179" s="22">
        <f t="shared" si="9"/>
        <v>59872692489.770004</v>
      </c>
      <c r="H179" s="23">
        <f t="shared" si="11"/>
        <v>-0.69583377722854833</v>
      </c>
      <c r="I179" s="23"/>
      <c r="J179" s="23"/>
      <c r="K179" s="23"/>
    </row>
    <row r="180" spans="1:11">
      <c r="A180" t="s">
        <v>83</v>
      </c>
      <c r="B180" t="s">
        <v>2223</v>
      </c>
      <c r="C180">
        <v>-161875</v>
      </c>
      <c r="D180">
        <v>597.70000000000005</v>
      </c>
      <c r="E180" s="22">
        <f t="shared" si="10"/>
        <v>-96752687.5</v>
      </c>
      <c r="F180" s="22">
        <f t="shared" si="8"/>
        <v>-41661441768</v>
      </c>
      <c r="G180" s="22">
        <f t="shared" si="9"/>
        <v>59872692489.770004</v>
      </c>
      <c r="H180" s="23">
        <f t="shared" si="11"/>
        <v>-0.69583377722854833</v>
      </c>
      <c r="I180" s="23"/>
      <c r="J180" s="23"/>
      <c r="K180" s="23"/>
    </row>
    <row r="181" spans="1:11">
      <c r="A181" t="s">
        <v>83</v>
      </c>
      <c r="B181" t="s">
        <v>2223</v>
      </c>
      <c r="C181">
        <v>-308550</v>
      </c>
      <c r="D181">
        <v>454.9</v>
      </c>
      <c r="E181" s="22">
        <f t="shared" si="10"/>
        <v>-140359395</v>
      </c>
      <c r="F181" s="22">
        <f t="shared" si="8"/>
        <v>-41661441768</v>
      </c>
      <c r="G181" s="22">
        <f t="shared" si="9"/>
        <v>59872692489.770004</v>
      </c>
      <c r="H181" s="23">
        <f t="shared" si="11"/>
        <v>-0.69583377722854833</v>
      </c>
    </row>
    <row r="182" spans="1:11">
      <c r="A182" t="s">
        <v>83</v>
      </c>
      <c r="B182" t="s">
        <v>2223</v>
      </c>
      <c r="C182">
        <v>-347900</v>
      </c>
      <c r="D182">
        <v>738.9</v>
      </c>
      <c r="E182" s="22">
        <f t="shared" si="10"/>
        <v>-257063310</v>
      </c>
      <c r="F182" s="22">
        <f t="shared" si="8"/>
        <v>-41661441768</v>
      </c>
      <c r="G182" s="22">
        <f t="shared" si="9"/>
        <v>59872692489.770004</v>
      </c>
      <c r="H182" s="23">
        <f t="shared" si="11"/>
        <v>-0.69583377722854833</v>
      </c>
    </row>
    <row r="183" spans="1:11">
      <c r="A183" t="s">
        <v>83</v>
      </c>
      <c r="B183" t="s">
        <v>2223</v>
      </c>
      <c r="C183">
        <v>-947050</v>
      </c>
      <c r="D183">
        <v>295.14999999999998</v>
      </c>
      <c r="E183" s="22">
        <f t="shared" si="10"/>
        <v>-279521807.5</v>
      </c>
      <c r="F183" s="22">
        <f t="shared" si="8"/>
        <v>-41661441768</v>
      </c>
      <c r="G183" s="22">
        <f t="shared" si="9"/>
        <v>59872692489.770004</v>
      </c>
      <c r="H183" s="23">
        <f t="shared" si="11"/>
        <v>-0.69583377722854833</v>
      </c>
    </row>
    <row r="184" spans="1:11">
      <c r="A184" t="s">
        <v>83</v>
      </c>
      <c r="B184" t="s">
        <v>2223</v>
      </c>
      <c r="C184">
        <v>-44775</v>
      </c>
      <c r="D184">
        <v>2452.1</v>
      </c>
      <c r="E184" s="22">
        <f t="shared" si="10"/>
        <v>-109792777.5</v>
      </c>
      <c r="F184" s="22">
        <f t="shared" si="8"/>
        <v>-41661441768</v>
      </c>
      <c r="G184" s="22">
        <f t="shared" si="9"/>
        <v>59872692489.770004</v>
      </c>
      <c r="H184" s="23">
        <f t="shared" si="11"/>
        <v>-0.69583377722854833</v>
      </c>
    </row>
    <row r="185" spans="1:11">
      <c r="A185" t="s">
        <v>83</v>
      </c>
      <c r="B185" t="s">
        <v>2223</v>
      </c>
      <c r="C185">
        <v>-90375</v>
      </c>
      <c r="D185">
        <v>1317.4</v>
      </c>
      <c r="E185" s="22">
        <f t="shared" si="10"/>
        <v>-119060025.00000001</v>
      </c>
      <c r="F185" s="22">
        <f t="shared" si="8"/>
        <v>-41661441768</v>
      </c>
      <c r="G185" s="22">
        <f t="shared" si="9"/>
        <v>59872692489.770004</v>
      </c>
      <c r="H185" s="23">
        <f t="shared" si="11"/>
        <v>-0.69583377722854833</v>
      </c>
    </row>
    <row r="186" spans="1:11">
      <c r="A186" t="s">
        <v>83</v>
      </c>
      <c r="B186" t="s">
        <v>2223</v>
      </c>
      <c r="C186">
        <v>-405000</v>
      </c>
      <c r="D186">
        <v>579</v>
      </c>
      <c r="E186" s="22">
        <f t="shared" si="10"/>
        <v>-234495000</v>
      </c>
      <c r="F186" s="22">
        <f t="shared" si="8"/>
        <v>-41661441768</v>
      </c>
      <c r="G186" s="22">
        <f t="shared" si="9"/>
        <v>59872692489.770004</v>
      </c>
      <c r="H186" s="23">
        <f t="shared" si="11"/>
        <v>-0.69583377722854833</v>
      </c>
    </row>
    <row r="187" spans="1:11">
      <c r="A187" t="s">
        <v>83</v>
      </c>
      <c r="B187" t="s">
        <v>2223</v>
      </c>
      <c r="C187">
        <v>-77000</v>
      </c>
      <c r="D187">
        <v>1479.6</v>
      </c>
      <c r="E187" s="22">
        <f t="shared" si="10"/>
        <v>-113929200</v>
      </c>
      <c r="F187" s="22">
        <f t="shared" si="8"/>
        <v>-41661441768</v>
      </c>
      <c r="G187" s="22">
        <f t="shared" si="9"/>
        <v>59872692489.770004</v>
      </c>
      <c r="H187" s="23">
        <f t="shared" si="11"/>
        <v>-0.69583377722854833</v>
      </c>
    </row>
    <row r="188" spans="1:11">
      <c r="A188" t="s">
        <v>83</v>
      </c>
      <c r="B188" t="s">
        <v>2223</v>
      </c>
      <c r="C188">
        <v>-1068000</v>
      </c>
      <c r="D188">
        <v>1373.2</v>
      </c>
      <c r="E188" s="22">
        <f t="shared" si="10"/>
        <v>-1466577600</v>
      </c>
      <c r="F188" s="22">
        <f t="shared" si="8"/>
        <v>-41661441768</v>
      </c>
      <c r="G188" s="22">
        <f t="shared" si="9"/>
        <v>59872692489.770004</v>
      </c>
      <c r="H188" s="23">
        <f t="shared" si="11"/>
        <v>-0.69583377722854833</v>
      </c>
    </row>
    <row r="189" spans="1:11">
      <c r="A189" t="s">
        <v>83</v>
      </c>
      <c r="B189" t="s">
        <v>2223</v>
      </c>
      <c r="C189">
        <v>-2495700</v>
      </c>
      <c r="D189">
        <v>135.4</v>
      </c>
      <c r="E189" s="22">
        <f t="shared" si="10"/>
        <v>-337917780</v>
      </c>
      <c r="F189" s="22">
        <f t="shared" si="8"/>
        <v>-41661441768</v>
      </c>
      <c r="G189" s="22">
        <f t="shared" si="9"/>
        <v>59872692489.770004</v>
      </c>
      <c r="H189" s="23">
        <f t="shared" si="11"/>
        <v>-0.69583377722854833</v>
      </c>
    </row>
    <row r="190" spans="1:11">
      <c r="A190" t="s">
        <v>83</v>
      </c>
      <c r="B190" t="s">
        <v>2223</v>
      </c>
      <c r="C190">
        <v>-185250</v>
      </c>
      <c r="D190">
        <v>1411.2</v>
      </c>
      <c r="E190" s="22">
        <f t="shared" si="10"/>
        <v>-261424800</v>
      </c>
      <c r="F190" s="22">
        <f t="shared" si="8"/>
        <v>-41661441768</v>
      </c>
      <c r="G190" s="22">
        <f t="shared" si="9"/>
        <v>59872692489.770004</v>
      </c>
      <c r="H190" s="23">
        <f t="shared" si="11"/>
        <v>-0.69583377722854833</v>
      </c>
    </row>
    <row r="191" spans="1:11">
      <c r="A191" t="s">
        <v>83</v>
      </c>
      <c r="B191" t="s">
        <v>2223</v>
      </c>
      <c r="C191">
        <v>-902000</v>
      </c>
      <c r="D191">
        <v>170.07</v>
      </c>
      <c r="E191" s="22">
        <f t="shared" si="10"/>
        <v>-153403140</v>
      </c>
      <c r="F191" s="22">
        <f t="shared" si="8"/>
        <v>-41661441768</v>
      </c>
      <c r="G191" s="22">
        <f t="shared" si="9"/>
        <v>59872692489.770004</v>
      </c>
      <c r="H191" s="23">
        <f t="shared" si="11"/>
        <v>-0.69583377722854833</v>
      </c>
    </row>
    <row r="192" spans="1:11">
      <c r="A192" t="s">
        <v>83</v>
      </c>
      <c r="B192" t="s">
        <v>2223</v>
      </c>
      <c r="C192">
        <v>-6750</v>
      </c>
      <c r="D192">
        <v>7463</v>
      </c>
      <c r="E192" s="22">
        <f t="shared" si="10"/>
        <v>-50375250</v>
      </c>
      <c r="F192" s="22">
        <f t="shared" si="8"/>
        <v>-41661441768</v>
      </c>
      <c r="G192" s="22">
        <f t="shared" si="9"/>
        <v>59872692489.770004</v>
      </c>
      <c r="H192" s="23">
        <f t="shared" si="11"/>
        <v>-0.69583377722854833</v>
      </c>
    </row>
    <row r="193" spans="1:8">
      <c r="A193" t="s">
        <v>83</v>
      </c>
      <c r="B193" t="s">
        <v>2223</v>
      </c>
      <c r="C193">
        <v>-6800</v>
      </c>
      <c r="D193">
        <v>1374.5</v>
      </c>
      <c r="E193" s="22">
        <f t="shared" si="10"/>
        <v>-9346600</v>
      </c>
      <c r="F193" s="22">
        <f t="shared" si="8"/>
        <v>-41661441768</v>
      </c>
      <c r="G193" s="22">
        <f t="shared" si="9"/>
        <v>59872692489.770004</v>
      </c>
      <c r="H193" s="23">
        <f t="shared" si="11"/>
        <v>-0.69583377722854833</v>
      </c>
    </row>
    <row r="194" spans="1:8">
      <c r="A194" t="s">
        <v>83</v>
      </c>
      <c r="B194" t="s">
        <v>2223</v>
      </c>
      <c r="C194">
        <v>-317250</v>
      </c>
      <c r="D194">
        <v>1004.6</v>
      </c>
      <c r="E194" s="22">
        <f t="shared" si="10"/>
        <v>-318709350</v>
      </c>
      <c r="F194" s="22">
        <f t="shared" ref="F194:F257" si="12">SUMIFS(E:E,A:A,A194)</f>
        <v>-41661441768</v>
      </c>
      <c r="G194" s="22">
        <f t="shared" ref="G194:G257" si="13">VLOOKUP(A194,M:N,2,0)</f>
        <v>59872692489.770004</v>
      </c>
      <c r="H194" s="23">
        <f t="shared" si="11"/>
        <v>-0.69583377722854833</v>
      </c>
    </row>
    <row r="195" spans="1:8">
      <c r="A195" t="s">
        <v>83</v>
      </c>
      <c r="B195" t="s">
        <v>2223</v>
      </c>
      <c r="C195">
        <v>-1302950</v>
      </c>
      <c r="D195">
        <v>469.1</v>
      </c>
      <c r="E195" s="22">
        <f t="shared" ref="E195:E258" si="14">C195*D195</f>
        <v>-611213845</v>
      </c>
      <c r="F195" s="22">
        <f t="shared" si="12"/>
        <v>-41661441768</v>
      </c>
      <c r="G195" s="22">
        <f t="shared" si="13"/>
        <v>59872692489.770004</v>
      </c>
      <c r="H195" s="23">
        <f t="shared" ref="H195:H258" si="15">F195/G195</f>
        <v>-0.69583377722854833</v>
      </c>
    </row>
    <row r="196" spans="1:8">
      <c r="A196" t="s">
        <v>83</v>
      </c>
      <c r="B196" t="s">
        <v>2223</v>
      </c>
      <c r="C196">
        <v>-1365000</v>
      </c>
      <c r="D196">
        <v>239.94</v>
      </c>
      <c r="E196" s="22">
        <f t="shared" si="14"/>
        <v>-327518100</v>
      </c>
      <c r="F196" s="22">
        <f t="shared" si="12"/>
        <v>-41661441768</v>
      </c>
      <c r="G196" s="22">
        <f t="shared" si="13"/>
        <v>59872692489.770004</v>
      </c>
      <c r="H196" s="23">
        <f t="shared" si="15"/>
        <v>-0.69583377722854833</v>
      </c>
    </row>
    <row r="197" spans="1:8">
      <c r="A197" t="s">
        <v>83</v>
      </c>
      <c r="B197" t="s">
        <v>2223</v>
      </c>
      <c r="C197">
        <v>-900</v>
      </c>
      <c r="D197">
        <v>5760</v>
      </c>
      <c r="E197" s="22">
        <f t="shared" si="14"/>
        <v>-5184000</v>
      </c>
      <c r="F197" s="22">
        <f t="shared" si="12"/>
        <v>-41661441768</v>
      </c>
      <c r="G197" s="22">
        <f t="shared" si="13"/>
        <v>59872692489.770004</v>
      </c>
      <c r="H197" s="23">
        <f t="shared" si="15"/>
        <v>-0.69583377722854833</v>
      </c>
    </row>
    <row r="198" spans="1:8">
      <c r="A198" t="s">
        <v>83</v>
      </c>
      <c r="B198" t="s">
        <v>2223</v>
      </c>
      <c r="C198">
        <v>-9625</v>
      </c>
      <c r="D198">
        <v>1998.3</v>
      </c>
      <c r="E198" s="22">
        <f t="shared" si="14"/>
        <v>-19233637.5</v>
      </c>
      <c r="F198" s="22">
        <f t="shared" si="12"/>
        <v>-41661441768</v>
      </c>
      <c r="G198" s="22">
        <f t="shared" si="13"/>
        <v>59872692489.770004</v>
      </c>
      <c r="H198" s="23">
        <f t="shared" si="15"/>
        <v>-0.69583377722854833</v>
      </c>
    </row>
    <row r="199" spans="1:8">
      <c r="A199" t="s">
        <v>83</v>
      </c>
      <c r="B199" t="s">
        <v>2223</v>
      </c>
      <c r="C199">
        <v>-70000</v>
      </c>
      <c r="D199">
        <v>1365.3</v>
      </c>
      <c r="E199" s="22">
        <f t="shared" si="14"/>
        <v>-95571000</v>
      </c>
      <c r="F199" s="22">
        <f t="shared" si="12"/>
        <v>-41661441768</v>
      </c>
      <c r="G199" s="22">
        <f t="shared" si="13"/>
        <v>59872692489.770004</v>
      </c>
      <c r="H199" s="23">
        <f t="shared" si="15"/>
        <v>-0.69583377722854833</v>
      </c>
    </row>
    <row r="200" spans="1:8">
      <c r="A200" t="s">
        <v>83</v>
      </c>
      <c r="B200" t="s">
        <v>2223</v>
      </c>
      <c r="C200">
        <v>-112800</v>
      </c>
      <c r="D200">
        <v>2531.6</v>
      </c>
      <c r="E200" s="22">
        <f t="shared" si="14"/>
        <v>-285564480</v>
      </c>
      <c r="F200" s="22">
        <f t="shared" si="12"/>
        <v>-41661441768</v>
      </c>
      <c r="G200" s="22">
        <f t="shared" si="13"/>
        <v>59872692489.770004</v>
      </c>
      <c r="H200" s="23">
        <f t="shared" si="15"/>
        <v>-0.69583377722854833</v>
      </c>
    </row>
    <row r="201" spans="1:8">
      <c r="A201" t="s">
        <v>83</v>
      </c>
      <c r="B201" t="s">
        <v>2223</v>
      </c>
      <c r="C201">
        <v>-267900</v>
      </c>
      <c r="D201">
        <v>297.05</v>
      </c>
      <c r="E201" s="22">
        <f t="shared" si="14"/>
        <v>-79579695</v>
      </c>
      <c r="F201" s="22">
        <f t="shared" si="12"/>
        <v>-41661441768</v>
      </c>
      <c r="G201" s="22">
        <f t="shared" si="13"/>
        <v>59872692489.770004</v>
      </c>
      <c r="H201" s="23">
        <f t="shared" si="15"/>
        <v>-0.69583377722854833</v>
      </c>
    </row>
    <row r="202" spans="1:8">
      <c r="A202" t="s">
        <v>83</v>
      </c>
      <c r="B202" t="s">
        <v>2223</v>
      </c>
      <c r="C202">
        <v>-121500</v>
      </c>
      <c r="D202">
        <v>77.290000000000006</v>
      </c>
      <c r="E202" s="22">
        <f t="shared" si="14"/>
        <v>-9390735</v>
      </c>
      <c r="F202" s="22">
        <f t="shared" si="12"/>
        <v>-41661441768</v>
      </c>
      <c r="G202" s="22">
        <f t="shared" si="13"/>
        <v>59872692489.770004</v>
      </c>
      <c r="H202" s="23">
        <f t="shared" si="15"/>
        <v>-0.69583377722854833</v>
      </c>
    </row>
    <row r="203" spans="1:8">
      <c r="A203" t="s">
        <v>83</v>
      </c>
      <c r="B203" t="s">
        <v>2223</v>
      </c>
      <c r="C203">
        <v>-6150</v>
      </c>
      <c r="D203">
        <v>107.09</v>
      </c>
      <c r="E203" s="22">
        <f t="shared" si="14"/>
        <v>-658603.5</v>
      </c>
      <c r="F203" s="22">
        <f t="shared" si="12"/>
        <v>-41661441768</v>
      </c>
      <c r="G203" s="22">
        <f t="shared" si="13"/>
        <v>59872692489.770004</v>
      </c>
      <c r="H203" s="23">
        <f t="shared" si="15"/>
        <v>-0.69583377722854833</v>
      </c>
    </row>
    <row r="204" spans="1:8">
      <c r="A204" t="s">
        <v>83</v>
      </c>
      <c r="B204" t="s">
        <v>2223</v>
      </c>
      <c r="C204">
        <v>-344000</v>
      </c>
      <c r="D204">
        <v>55.61</v>
      </c>
      <c r="E204" s="22">
        <f t="shared" si="14"/>
        <v>-19129840</v>
      </c>
      <c r="F204" s="22">
        <f t="shared" si="12"/>
        <v>-41661441768</v>
      </c>
      <c r="G204" s="22">
        <f t="shared" si="13"/>
        <v>59872692489.770004</v>
      </c>
      <c r="H204" s="23">
        <f t="shared" si="15"/>
        <v>-0.69583377722854833</v>
      </c>
    </row>
    <row r="205" spans="1:8">
      <c r="A205" t="s">
        <v>83</v>
      </c>
      <c r="B205" t="s">
        <v>2223</v>
      </c>
      <c r="C205">
        <v>-121800</v>
      </c>
      <c r="D205">
        <v>393.7</v>
      </c>
      <c r="E205" s="22">
        <f t="shared" si="14"/>
        <v>-47952660</v>
      </c>
      <c r="F205" s="22">
        <f t="shared" si="12"/>
        <v>-41661441768</v>
      </c>
      <c r="G205" s="22">
        <f t="shared" si="13"/>
        <v>59872692489.770004</v>
      </c>
      <c r="H205" s="23">
        <f t="shared" si="15"/>
        <v>-0.69583377722854833</v>
      </c>
    </row>
    <row r="206" spans="1:8">
      <c r="A206" t="s">
        <v>83</v>
      </c>
      <c r="B206" t="s">
        <v>2223</v>
      </c>
      <c r="C206">
        <v>-88000</v>
      </c>
      <c r="D206">
        <v>170.98</v>
      </c>
      <c r="E206" s="22">
        <f t="shared" si="14"/>
        <v>-15046240</v>
      </c>
      <c r="F206" s="22">
        <f t="shared" si="12"/>
        <v>-41661441768</v>
      </c>
      <c r="G206" s="22">
        <f t="shared" si="13"/>
        <v>59872692489.770004</v>
      </c>
      <c r="H206" s="23">
        <f t="shared" si="15"/>
        <v>-0.69583377722854833</v>
      </c>
    </row>
    <row r="207" spans="1:8">
      <c r="A207" t="s">
        <v>83</v>
      </c>
      <c r="B207" t="s">
        <v>2223</v>
      </c>
      <c r="C207">
        <v>-9225</v>
      </c>
      <c r="D207">
        <v>449.5</v>
      </c>
      <c r="E207" s="22">
        <f t="shared" si="14"/>
        <v>-4146637.5</v>
      </c>
      <c r="F207" s="22">
        <f t="shared" si="12"/>
        <v>-41661441768</v>
      </c>
      <c r="G207" s="22">
        <f t="shared" si="13"/>
        <v>59872692489.770004</v>
      </c>
      <c r="H207" s="23">
        <f t="shared" si="15"/>
        <v>-0.69583377722854833</v>
      </c>
    </row>
    <row r="208" spans="1:8">
      <c r="A208" t="s">
        <v>83</v>
      </c>
      <c r="B208" t="s">
        <v>2223</v>
      </c>
      <c r="C208">
        <v>-266000</v>
      </c>
      <c r="D208">
        <v>705.45</v>
      </c>
      <c r="E208" s="22">
        <f t="shared" si="14"/>
        <v>-187649700</v>
      </c>
      <c r="F208" s="22">
        <f t="shared" si="12"/>
        <v>-41661441768</v>
      </c>
      <c r="G208" s="22">
        <f t="shared" si="13"/>
        <v>59872692489.770004</v>
      </c>
      <c r="H208" s="23">
        <f t="shared" si="15"/>
        <v>-0.69583377722854833</v>
      </c>
    </row>
    <row r="209" spans="1:8">
      <c r="A209" t="s">
        <v>83</v>
      </c>
      <c r="B209" t="s">
        <v>2223</v>
      </c>
      <c r="C209">
        <v>-102375</v>
      </c>
      <c r="D209">
        <v>150.82</v>
      </c>
      <c r="E209" s="22">
        <f t="shared" si="14"/>
        <v>-15440197.5</v>
      </c>
      <c r="F209" s="22">
        <f t="shared" si="12"/>
        <v>-41661441768</v>
      </c>
      <c r="G209" s="22">
        <f t="shared" si="13"/>
        <v>59872692489.770004</v>
      </c>
      <c r="H209" s="23">
        <f t="shared" si="15"/>
        <v>-0.69583377722854833</v>
      </c>
    </row>
    <row r="210" spans="1:8">
      <c r="A210" t="s">
        <v>83</v>
      </c>
      <c r="B210" t="s">
        <v>2223</v>
      </c>
      <c r="C210">
        <v>-303150</v>
      </c>
      <c r="D210">
        <v>457.9</v>
      </c>
      <c r="E210" s="22">
        <f t="shared" si="14"/>
        <v>-138812385</v>
      </c>
      <c r="F210" s="22">
        <f t="shared" si="12"/>
        <v>-41661441768</v>
      </c>
      <c r="G210" s="22">
        <f t="shared" si="13"/>
        <v>59872692489.770004</v>
      </c>
      <c r="H210" s="23">
        <f t="shared" si="15"/>
        <v>-0.69583377722854833</v>
      </c>
    </row>
    <row r="211" spans="1:8">
      <c r="A211" t="s">
        <v>83</v>
      </c>
      <c r="B211" t="s">
        <v>2223</v>
      </c>
      <c r="C211">
        <v>-900</v>
      </c>
      <c r="D211">
        <v>7101</v>
      </c>
      <c r="E211" s="22">
        <f t="shared" si="14"/>
        <v>-6390900</v>
      </c>
      <c r="F211" s="22">
        <f t="shared" si="12"/>
        <v>-41661441768</v>
      </c>
      <c r="G211" s="22">
        <f t="shared" si="13"/>
        <v>59872692489.770004</v>
      </c>
      <c r="H211" s="23">
        <f t="shared" si="15"/>
        <v>-0.69583377722854833</v>
      </c>
    </row>
    <row r="212" spans="1:8">
      <c r="A212" t="s">
        <v>83</v>
      </c>
      <c r="B212" t="s">
        <v>2223</v>
      </c>
      <c r="C212">
        <v>-319200</v>
      </c>
      <c r="D212">
        <v>1122.3</v>
      </c>
      <c r="E212" s="22">
        <f t="shared" si="14"/>
        <v>-358238160</v>
      </c>
      <c r="F212" s="22">
        <f t="shared" si="12"/>
        <v>-41661441768</v>
      </c>
      <c r="G212" s="22">
        <f t="shared" si="13"/>
        <v>59872692489.770004</v>
      </c>
      <c r="H212" s="23">
        <f t="shared" si="15"/>
        <v>-0.69583377722854833</v>
      </c>
    </row>
    <row r="213" spans="1:8">
      <c r="A213" t="s">
        <v>83</v>
      </c>
      <c r="B213" t="s">
        <v>2223</v>
      </c>
      <c r="C213">
        <v>-501750</v>
      </c>
      <c r="D213">
        <v>876.95</v>
      </c>
      <c r="E213" s="22">
        <f t="shared" si="14"/>
        <v>-440009662.5</v>
      </c>
      <c r="F213" s="22">
        <f t="shared" si="12"/>
        <v>-41661441768</v>
      </c>
      <c r="G213" s="22">
        <f t="shared" si="13"/>
        <v>59872692489.770004</v>
      </c>
      <c r="H213" s="23">
        <f t="shared" si="15"/>
        <v>-0.69583377722854833</v>
      </c>
    </row>
    <row r="214" spans="1:8">
      <c r="A214" t="s">
        <v>83</v>
      </c>
      <c r="B214" t="s">
        <v>2223</v>
      </c>
      <c r="C214">
        <v>-313875</v>
      </c>
      <c r="D214">
        <v>876.7</v>
      </c>
      <c r="E214" s="22">
        <f t="shared" si="14"/>
        <v>-275174212.5</v>
      </c>
      <c r="F214" s="22">
        <f t="shared" si="12"/>
        <v>-41661441768</v>
      </c>
      <c r="G214" s="22">
        <f t="shared" si="13"/>
        <v>59872692489.770004</v>
      </c>
      <c r="H214" s="23">
        <f t="shared" si="15"/>
        <v>-0.69583377722854833</v>
      </c>
    </row>
    <row r="215" spans="1:8">
      <c r="A215" t="s">
        <v>83</v>
      </c>
      <c r="B215" t="s">
        <v>2223</v>
      </c>
      <c r="C215">
        <v>-240600</v>
      </c>
      <c r="D215">
        <v>2522</v>
      </c>
      <c r="E215" s="22">
        <f t="shared" si="14"/>
        <v>-606793200</v>
      </c>
      <c r="F215" s="22">
        <f t="shared" si="12"/>
        <v>-41661441768</v>
      </c>
      <c r="G215" s="22">
        <f t="shared" si="13"/>
        <v>59872692489.770004</v>
      </c>
      <c r="H215" s="23">
        <f t="shared" si="15"/>
        <v>-0.69583377722854833</v>
      </c>
    </row>
    <row r="216" spans="1:8">
      <c r="A216" t="s">
        <v>83</v>
      </c>
      <c r="B216" t="s">
        <v>2223</v>
      </c>
      <c r="C216">
        <v>-1087200</v>
      </c>
      <c r="D216">
        <v>162.97</v>
      </c>
      <c r="E216" s="22">
        <f t="shared" si="14"/>
        <v>-177180984</v>
      </c>
      <c r="F216" s="22">
        <f t="shared" si="12"/>
        <v>-41661441768</v>
      </c>
      <c r="G216" s="22">
        <f t="shared" si="13"/>
        <v>59872692489.770004</v>
      </c>
      <c r="H216" s="23">
        <f t="shared" si="15"/>
        <v>-0.69583377722854833</v>
      </c>
    </row>
    <row r="217" spans="1:8">
      <c r="A217" t="s">
        <v>83</v>
      </c>
      <c r="B217" t="s">
        <v>2223</v>
      </c>
      <c r="C217">
        <v>-1200</v>
      </c>
      <c r="D217">
        <v>1336.3</v>
      </c>
      <c r="E217" s="22">
        <f t="shared" si="14"/>
        <v>-1603560</v>
      </c>
      <c r="F217" s="22">
        <f t="shared" si="12"/>
        <v>-41661441768</v>
      </c>
      <c r="G217" s="22">
        <f t="shared" si="13"/>
        <v>59872692489.770004</v>
      </c>
      <c r="H217" s="23">
        <f t="shared" si="15"/>
        <v>-0.69583377722854833</v>
      </c>
    </row>
    <row r="218" spans="1:8">
      <c r="A218" t="s">
        <v>83</v>
      </c>
      <c r="B218" t="s">
        <v>2223</v>
      </c>
      <c r="C218">
        <v>-70800</v>
      </c>
      <c r="D218">
        <v>139.38999999999999</v>
      </c>
      <c r="E218" s="22">
        <f t="shared" si="14"/>
        <v>-9868811.9999999981</v>
      </c>
      <c r="F218" s="22">
        <f t="shared" si="12"/>
        <v>-41661441768</v>
      </c>
      <c r="G218" s="22">
        <f t="shared" si="13"/>
        <v>59872692489.770004</v>
      </c>
      <c r="H218" s="23">
        <f t="shared" si="15"/>
        <v>-0.69583377722854833</v>
      </c>
    </row>
    <row r="219" spans="1:8">
      <c r="A219" t="s">
        <v>83</v>
      </c>
      <c r="B219" t="s">
        <v>2223</v>
      </c>
      <c r="C219">
        <v>-11475</v>
      </c>
      <c r="D219">
        <v>882.5</v>
      </c>
      <c r="E219" s="22">
        <f t="shared" si="14"/>
        <v>-10126687.5</v>
      </c>
      <c r="F219" s="22">
        <f t="shared" si="12"/>
        <v>-41661441768</v>
      </c>
      <c r="G219" s="22">
        <f t="shared" si="13"/>
        <v>59872692489.770004</v>
      </c>
      <c r="H219" s="23">
        <f t="shared" si="15"/>
        <v>-0.69583377722854833</v>
      </c>
    </row>
    <row r="220" spans="1:8">
      <c r="A220" t="s">
        <v>83</v>
      </c>
      <c r="B220" t="s">
        <v>2223</v>
      </c>
      <c r="C220">
        <v>-34750</v>
      </c>
      <c r="D220">
        <v>6027.5</v>
      </c>
      <c r="E220" s="22">
        <f t="shared" si="14"/>
        <v>-209455625</v>
      </c>
      <c r="F220" s="22">
        <f t="shared" si="12"/>
        <v>-41661441768</v>
      </c>
      <c r="G220" s="22">
        <f t="shared" si="13"/>
        <v>59872692489.770004</v>
      </c>
      <c r="H220" s="23">
        <f t="shared" si="15"/>
        <v>-0.69583377722854833</v>
      </c>
    </row>
    <row r="221" spans="1:8">
      <c r="A221" t="s">
        <v>83</v>
      </c>
      <c r="B221" t="s">
        <v>2223</v>
      </c>
      <c r="C221">
        <v>-68425</v>
      </c>
      <c r="D221">
        <v>1150.7</v>
      </c>
      <c r="E221" s="22">
        <f t="shared" si="14"/>
        <v>-78736647.5</v>
      </c>
      <c r="F221" s="22">
        <f t="shared" si="12"/>
        <v>-41661441768</v>
      </c>
      <c r="G221" s="22">
        <f t="shared" si="13"/>
        <v>59872692489.770004</v>
      </c>
      <c r="H221" s="23">
        <f t="shared" si="15"/>
        <v>-0.69583377722854833</v>
      </c>
    </row>
    <row r="222" spans="1:8">
      <c r="A222" t="s">
        <v>83</v>
      </c>
      <c r="B222" t="s">
        <v>2223</v>
      </c>
      <c r="C222">
        <v>-74700</v>
      </c>
      <c r="D222">
        <v>453.45</v>
      </c>
      <c r="E222" s="22">
        <f t="shared" si="14"/>
        <v>-33872715</v>
      </c>
      <c r="F222" s="22">
        <f t="shared" si="12"/>
        <v>-41661441768</v>
      </c>
      <c r="G222" s="22">
        <f t="shared" si="13"/>
        <v>59872692489.770004</v>
      </c>
      <c r="H222" s="23">
        <f t="shared" si="15"/>
        <v>-0.69583377722854833</v>
      </c>
    </row>
    <row r="223" spans="1:8">
      <c r="A223" t="s">
        <v>83</v>
      </c>
      <c r="B223" t="s">
        <v>2223</v>
      </c>
      <c r="C223">
        <v>-348150</v>
      </c>
      <c r="D223">
        <v>718.3</v>
      </c>
      <c r="E223" s="22">
        <f t="shared" si="14"/>
        <v>-250076144.99999997</v>
      </c>
      <c r="F223" s="22">
        <f t="shared" si="12"/>
        <v>-41661441768</v>
      </c>
      <c r="G223" s="22">
        <f t="shared" si="13"/>
        <v>59872692489.770004</v>
      </c>
      <c r="H223" s="23">
        <f t="shared" si="15"/>
        <v>-0.69583377722854833</v>
      </c>
    </row>
    <row r="224" spans="1:8">
      <c r="A224" t="s">
        <v>83</v>
      </c>
      <c r="B224" t="s">
        <v>2223</v>
      </c>
      <c r="C224">
        <v>-383400</v>
      </c>
      <c r="D224">
        <v>393.1</v>
      </c>
      <c r="E224" s="22">
        <f t="shared" si="14"/>
        <v>-150714540</v>
      </c>
      <c r="F224" s="22">
        <f t="shared" si="12"/>
        <v>-41661441768</v>
      </c>
      <c r="G224" s="22">
        <f t="shared" si="13"/>
        <v>59872692489.770004</v>
      </c>
      <c r="H224" s="23">
        <f t="shared" si="15"/>
        <v>-0.69583377722854833</v>
      </c>
    </row>
    <row r="225" spans="1:8">
      <c r="A225" t="s">
        <v>83</v>
      </c>
      <c r="B225" t="s">
        <v>2223</v>
      </c>
      <c r="C225">
        <v>-85000</v>
      </c>
      <c r="D225">
        <v>194.94</v>
      </c>
      <c r="E225" s="22">
        <f t="shared" si="14"/>
        <v>-16569900</v>
      </c>
      <c r="F225" s="22">
        <f t="shared" si="12"/>
        <v>-41661441768</v>
      </c>
      <c r="G225" s="22">
        <f t="shared" si="13"/>
        <v>59872692489.770004</v>
      </c>
      <c r="H225" s="23">
        <f t="shared" si="15"/>
        <v>-0.69583377722854833</v>
      </c>
    </row>
    <row r="226" spans="1:8">
      <c r="A226" t="s">
        <v>83</v>
      </c>
      <c r="B226" t="s">
        <v>2223</v>
      </c>
      <c r="C226">
        <v>-265050</v>
      </c>
      <c r="D226">
        <v>88.26</v>
      </c>
      <c r="E226" s="22">
        <f t="shared" si="14"/>
        <v>-23393313</v>
      </c>
      <c r="F226" s="22">
        <f t="shared" si="12"/>
        <v>-41661441768</v>
      </c>
      <c r="G226" s="22">
        <f t="shared" si="13"/>
        <v>59872692489.770004</v>
      </c>
      <c r="H226" s="23">
        <f t="shared" si="15"/>
        <v>-0.69583377722854833</v>
      </c>
    </row>
    <row r="227" spans="1:8">
      <c r="A227" t="s">
        <v>83</v>
      </c>
      <c r="B227" t="s">
        <v>2223</v>
      </c>
      <c r="C227">
        <v>-59500</v>
      </c>
      <c r="D227">
        <v>347.2</v>
      </c>
      <c r="E227" s="22">
        <f t="shared" si="14"/>
        <v>-20658400</v>
      </c>
      <c r="F227" s="22">
        <f t="shared" si="12"/>
        <v>-41661441768</v>
      </c>
      <c r="G227" s="22">
        <f t="shared" si="13"/>
        <v>59872692489.770004</v>
      </c>
      <c r="H227" s="23">
        <f t="shared" si="15"/>
        <v>-0.69583377722854833</v>
      </c>
    </row>
    <row r="228" spans="1:8">
      <c r="A228" t="s">
        <v>83</v>
      </c>
      <c r="B228" t="s">
        <v>2223</v>
      </c>
      <c r="C228">
        <v>-587200</v>
      </c>
      <c r="D228">
        <v>406.7</v>
      </c>
      <c r="E228" s="22">
        <f t="shared" si="14"/>
        <v>-238814240</v>
      </c>
      <c r="F228" s="22">
        <f t="shared" si="12"/>
        <v>-41661441768</v>
      </c>
      <c r="G228" s="22">
        <f t="shared" si="13"/>
        <v>59872692489.770004</v>
      </c>
      <c r="H228" s="23">
        <f t="shared" si="15"/>
        <v>-0.69583377722854833</v>
      </c>
    </row>
    <row r="229" spans="1:8">
      <c r="A229" t="s">
        <v>83</v>
      </c>
      <c r="B229" t="s">
        <v>2223</v>
      </c>
      <c r="C229">
        <v>-3125</v>
      </c>
      <c r="D229">
        <v>1073.7</v>
      </c>
      <c r="E229" s="22">
        <f t="shared" si="14"/>
        <v>-3355312.5</v>
      </c>
      <c r="F229" s="22">
        <f t="shared" si="12"/>
        <v>-41661441768</v>
      </c>
      <c r="G229" s="22">
        <f t="shared" si="13"/>
        <v>59872692489.770004</v>
      </c>
      <c r="H229" s="23">
        <f t="shared" si="15"/>
        <v>-0.69583377722854833</v>
      </c>
    </row>
    <row r="230" spans="1:8">
      <c r="A230" t="s">
        <v>83</v>
      </c>
      <c r="B230" t="s">
        <v>2223</v>
      </c>
      <c r="C230">
        <v>-133050</v>
      </c>
      <c r="D230">
        <v>4780.3</v>
      </c>
      <c r="E230" s="22">
        <f t="shared" si="14"/>
        <v>-636018915</v>
      </c>
      <c r="F230" s="22">
        <f t="shared" si="12"/>
        <v>-41661441768</v>
      </c>
      <c r="G230" s="22">
        <f t="shared" si="13"/>
        <v>59872692489.770004</v>
      </c>
      <c r="H230" s="23">
        <f t="shared" si="15"/>
        <v>-0.69583377722854833</v>
      </c>
    </row>
    <row r="231" spans="1:8">
      <c r="A231" t="s">
        <v>83</v>
      </c>
      <c r="B231" t="s">
        <v>2223</v>
      </c>
      <c r="C231">
        <v>-500</v>
      </c>
      <c r="D231">
        <v>1513.2</v>
      </c>
      <c r="E231" s="22">
        <f t="shared" si="14"/>
        <v>-756600</v>
      </c>
      <c r="F231" s="22">
        <f t="shared" si="12"/>
        <v>-41661441768</v>
      </c>
      <c r="G231" s="22">
        <f t="shared" si="13"/>
        <v>59872692489.770004</v>
      </c>
      <c r="H231" s="23">
        <f t="shared" si="15"/>
        <v>-0.69583377722854833</v>
      </c>
    </row>
    <row r="232" spans="1:8">
      <c r="A232" t="s">
        <v>83</v>
      </c>
      <c r="B232" t="s">
        <v>2223</v>
      </c>
      <c r="C232">
        <v>-523600</v>
      </c>
      <c r="D232">
        <v>767.65</v>
      </c>
      <c r="E232" s="22">
        <f t="shared" si="14"/>
        <v>-401941540</v>
      </c>
      <c r="F232" s="22">
        <f t="shared" si="12"/>
        <v>-41661441768</v>
      </c>
      <c r="G232" s="22">
        <f t="shared" si="13"/>
        <v>59872692489.770004</v>
      </c>
      <c r="H232" s="23">
        <f t="shared" si="15"/>
        <v>-0.69583377722854833</v>
      </c>
    </row>
    <row r="233" spans="1:8">
      <c r="A233" t="s">
        <v>83</v>
      </c>
      <c r="B233" t="s">
        <v>2223</v>
      </c>
      <c r="C233">
        <v>-47000</v>
      </c>
      <c r="D233">
        <v>572.65</v>
      </c>
      <c r="E233" s="22">
        <f t="shared" si="14"/>
        <v>-26914550</v>
      </c>
      <c r="F233" s="22">
        <f t="shared" si="12"/>
        <v>-41661441768</v>
      </c>
      <c r="G233" s="22">
        <f t="shared" si="13"/>
        <v>59872692489.770004</v>
      </c>
      <c r="H233" s="23">
        <f t="shared" si="15"/>
        <v>-0.69583377722854833</v>
      </c>
    </row>
    <row r="234" spans="1:8">
      <c r="A234" t="s">
        <v>83</v>
      </c>
      <c r="B234" t="s">
        <v>2223</v>
      </c>
      <c r="C234">
        <v>-3600</v>
      </c>
      <c r="D234">
        <v>1340.6</v>
      </c>
      <c r="E234" s="22">
        <f t="shared" si="14"/>
        <v>-4826160</v>
      </c>
      <c r="F234" s="22">
        <f t="shared" si="12"/>
        <v>-41661441768</v>
      </c>
      <c r="G234" s="22">
        <f t="shared" si="13"/>
        <v>59872692489.770004</v>
      </c>
      <c r="H234" s="23">
        <f t="shared" si="15"/>
        <v>-0.69583377722854833</v>
      </c>
    </row>
    <row r="235" spans="1:8">
      <c r="A235" t="s">
        <v>83</v>
      </c>
      <c r="B235" t="s">
        <v>2223</v>
      </c>
      <c r="C235">
        <v>-337000</v>
      </c>
      <c r="D235">
        <v>533.45000000000005</v>
      </c>
      <c r="E235" s="22">
        <f t="shared" si="14"/>
        <v>-179772650.00000003</v>
      </c>
      <c r="F235" s="22">
        <f t="shared" si="12"/>
        <v>-41661441768</v>
      </c>
      <c r="G235" s="22">
        <f t="shared" si="13"/>
        <v>59872692489.770004</v>
      </c>
      <c r="H235" s="23">
        <f t="shared" si="15"/>
        <v>-0.69583377722854833</v>
      </c>
    </row>
    <row r="236" spans="1:8">
      <c r="A236" t="s">
        <v>83</v>
      </c>
      <c r="B236" t="s">
        <v>2223</v>
      </c>
      <c r="C236">
        <v>-190400</v>
      </c>
      <c r="D236">
        <v>907.25</v>
      </c>
      <c r="E236" s="22">
        <f t="shared" si="14"/>
        <v>-172740400</v>
      </c>
      <c r="F236" s="22">
        <f t="shared" si="12"/>
        <v>-41661441768</v>
      </c>
      <c r="G236" s="22">
        <f t="shared" si="13"/>
        <v>59872692489.770004</v>
      </c>
      <c r="H236" s="23">
        <f t="shared" si="15"/>
        <v>-0.69583377722854833</v>
      </c>
    </row>
    <row r="237" spans="1:8">
      <c r="A237" t="s">
        <v>83</v>
      </c>
      <c r="B237" t="s">
        <v>2223</v>
      </c>
      <c r="C237">
        <v>-240975</v>
      </c>
      <c r="D237">
        <v>3680.4</v>
      </c>
      <c r="E237" s="22">
        <f t="shared" si="14"/>
        <v>-886884390</v>
      </c>
      <c r="F237" s="22">
        <f t="shared" si="12"/>
        <v>-41661441768</v>
      </c>
      <c r="G237" s="22">
        <f t="shared" si="13"/>
        <v>59872692489.770004</v>
      </c>
      <c r="H237" s="23">
        <f t="shared" si="15"/>
        <v>-0.69583377722854833</v>
      </c>
    </row>
    <row r="238" spans="1:8">
      <c r="A238" t="s">
        <v>83</v>
      </c>
      <c r="B238" t="s">
        <v>2223</v>
      </c>
      <c r="C238">
        <v>-27250</v>
      </c>
      <c r="D238">
        <v>7848</v>
      </c>
      <c r="E238" s="22">
        <f t="shared" si="14"/>
        <v>-213858000</v>
      </c>
      <c r="F238" s="22">
        <f t="shared" si="12"/>
        <v>-41661441768</v>
      </c>
      <c r="G238" s="22">
        <f t="shared" si="13"/>
        <v>59872692489.770004</v>
      </c>
      <c r="H238" s="23">
        <f t="shared" si="15"/>
        <v>-0.69583377722854833</v>
      </c>
    </row>
    <row r="239" spans="1:8">
      <c r="A239" t="s">
        <v>83</v>
      </c>
      <c r="B239" t="s">
        <v>2223</v>
      </c>
      <c r="C239">
        <v>-2443500</v>
      </c>
      <c r="D239">
        <v>76.87</v>
      </c>
      <c r="E239" s="22">
        <f t="shared" si="14"/>
        <v>-187831845</v>
      </c>
      <c r="F239" s="22">
        <f t="shared" si="12"/>
        <v>-41661441768</v>
      </c>
      <c r="G239" s="22">
        <f t="shared" si="13"/>
        <v>59872692489.770004</v>
      </c>
      <c r="H239" s="23">
        <f t="shared" si="15"/>
        <v>-0.69583377722854833</v>
      </c>
    </row>
    <row r="240" spans="1:8">
      <c r="A240" t="s">
        <v>83</v>
      </c>
      <c r="B240" t="s">
        <v>2223</v>
      </c>
      <c r="C240">
        <v>-975</v>
      </c>
      <c r="D240">
        <v>13429</v>
      </c>
      <c r="E240" s="22">
        <f t="shared" si="14"/>
        <v>-13093275</v>
      </c>
      <c r="F240" s="22">
        <f t="shared" si="12"/>
        <v>-41661441768</v>
      </c>
      <c r="G240" s="22">
        <f t="shared" si="13"/>
        <v>59872692489.770004</v>
      </c>
      <c r="H240" s="23">
        <f t="shared" si="15"/>
        <v>-0.69583377722854833</v>
      </c>
    </row>
    <row r="241" spans="1:8">
      <c r="A241" t="s">
        <v>83</v>
      </c>
      <c r="B241" t="s">
        <v>2223</v>
      </c>
      <c r="C241">
        <v>-294000</v>
      </c>
      <c r="D241">
        <v>627</v>
      </c>
      <c r="E241" s="22">
        <f t="shared" si="14"/>
        <v>-184338000</v>
      </c>
      <c r="F241" s="22">
        <f t="shared" si="12"/>
        <v>-41661441768</v>
      </c>
      <c r="G241" s="22">
        <f t="shared" si="13"/>
        <v>59872692489.770004</v>
      </c>
      <c r="H241" s="23">
        <f t="shared" si="15"/>
        <v>-0.69583377722854833</v>
      </c>
    </row>
    <row r="242" spans="1:8">
      <c r="A242" t="s">
        <v>83</v>
      </c>
      <c r="B242" t="s">
        <v>2223</v>
      </c>
      <c r="C242">
        <v>-660000</v>
      </c>
      <c r="D242">
        <v>1137.2</v>
      </c>
      <c r="E242" s="22">
        <f t="shared" si="14"/>
        <v>-750552000</v>
      </c>
      <c r="F242" s="22">
        <f t="shared" si="12"/>
        <v>-41661441768</v>
      </c>
      <c r="G242" s="22">
        <f t="shared" si="13"/>
        <v>59872692489.770004</v>
      </c>
      <c r="H242" s="23">
        <f t="shared" si="15"/>
        <v>-0.69583377722854833</v>
      </c>
    </row>
    <row r="243" spans="1:8">
      <c r="A243" t="s">
        <v>83</v>
      </c>
      <c r="B243" t="s">
        <v>2223</v>
      </c>
      <c r="C243">
        <v>-3802500</v>
      </c>
      <c r="D243">
        <v>260.38</v>
      </c>
      <c r="E243" s="22">
        <f t="shared" si="14"/>
        <v>-990094950</v>
      </c>
      <c r="F243" s="22">
        <f t="shared" si="12"/>
        <v>-41661441768</v>
      </c>
      <c r="G243" s="22">
        <f t="shared" si="13"/>
        <v>59872692489.770004</v>
      </c>
      <c r="H243" s="23">
        <f t="shared" si="15"/>
        <v>-0.69583377722854833</v>
      </c>
    </row>
    <row r="244" spans="1:8">
      <c r="A244" t="s">
        <v>83</v>
      </c>
      <c r="B244" t="s">
        <v>2223</v>
      </c>
      <c r="C244">
        <v>-28700</v>
      </c>
      <c r="D244">
        <v>12283</v>
      </c>
      <c r="E244" s="22">
        <f t="shared" si="14"/>
        <v>-352522100</v>
      </c>
      <c r="F244" s="22">
        <f t="shared" si="12"/>
        <v>-41661441768</v>
      </c>
      <c r="G244" s="22">
        <f t="shared" si="13"/>
        <v>59872692489.770004</v>
      </c>
      <c r="H244" s="23">
        <f t="shared" si="15"/>
        <v>-0.69583377722854833</v>
      </c>
    </row>
    <row r="245" spans="1:8">
      <c r="A245" t="s">
        <v>83</v>
      </c>
      <c r="B245" t="s">
        <v>2223</v>
      </c>
      <c r="C245">
        <v>-1211600</v>
      </c>
      <c r="D245">
        <v>124.37</v>
      </c>
      <c r="E245" s="22">
        <f t="shared" si="14"/>
        <v>-150686692</v>
      </c>
      <c r="F245" s="22">
        <f t="shared" si="12"/>
        <v>-41661441768</v>
      </c>
      <c r="G245" s="22">
        <f t="shared" si="13"/>
        <v>59872692489.770004</v>
      </c>
      <c r="H245" s="23">
        <f t="shared" si="15"/>
        <v>-0.69583377722854833</v>
      </c>
    </row>
    <row r="246" spans="1:8">
      <c r="A246" t="s">
        <v>83</v>
      </c>
      <c r="B246" t="s">
        <v>2223</v>
      </c>
      <c r="C246">
        <v>-495450</v>
      </c>
      <c r="D246">
        <v>391.6</v>
      </c>
      <c r="E246" s="22">
        <f t="shared" si="14"/>
        <v>-194018220</v>
      </c>
      <c r="F246" s="22">
        <f t="shared" si="12"/>
        <v>-41661441768</v>
      </c>
      <c r="G246" s="22">
        <f t="shared" si="13"/>
        <v>59872692489.770004</v>
      </c>
      <c r="H246" s="23">
        <f t="shared" si="15"/>
        <v>-0.69583377722854833</v>
      </c>
    </row>
    <row r="247" spans="1:8">
      <c r="A247" t="s">
        <v>83</v>
      </c>
      <c r="B247" t="s">
        <v>2223</v>
      </c>
      <c r="C247">
        <v>-3150</v>
      </c>
      <c r="D247">
        <v>576.1</v>
      </c>
      <c r="E247" s="22">
        <f t="shared" si="14"/>
        <v>-1814715</v>
      </c>
      <c r="F247" s="22">
        <f t="shared" si="12"/>
        <v>-41661441768</v>
      </c>
      <c r="G247" s="22">
        <f t="shared" si="13"/>
        <v>59872692489.770004</v>
      </c>
      <c r="H247" s="23">
        <f t="shared" si="15"/>
        <v>-0.69583377722854833</v>
      </c>
    </row>
    <row r="248" spans="1:8">
      <c r="A248" t="s">
        <v>83</v>
      </c>
      <c r="B248" t="s">
        <v>2223</v>
      </c>
      <c r="C248">
        <v>-194400</v>
      </c>
      <c r="D248">
        <v>163.63999999999999</v>
      </c>
      <c r="E248" s="22">
        <f t="shared" si="14"/>
        <v>-31811615.999999996</v>
      </c>
      <c r="F248" s="22">
        <f t="shared" si="12"/>
        <v>-41661441768</v>
      </c>
      <c r="G248" s="22">
        <f t="shared" si="13"/>
        <v>59872692489.770004</v>
      </c>
      <c r="H248" s="23">
        <f t="shared" si="15"/>
        <v>-0.69583377722854833</v>
      </c>
    </row>
    <row r="249" spans="1:8">
      <c r="A249" t="s">
        <v>83</v>
      </c>
      <c r="B249" t="s">
        <v>2223</v>
      </c>
      <c r="C249">
        <v>-263250</v>
      </c>
      <c r="D249">
        <v>125.27</v>
      </c>
      <c r="E249" s="22">
        <f t="shared" si="14"/>
        <v>-32977327.5</v>
      </c>
      <c r="F249" s="22">
        <f t="shared" si="12"/>
        <v>-41661441768</v>
      </c>
      <c r="G249" s="22">
        <f t="shared" si="13"/>
        <v>59872692489.770004</v>
      </c>
      <c r="H249" s="23">
        <f t="shared" si="15"/>
        <v>-0.69583377722854833</v>
      </c>
    </row>
    <row r="250" spans="1:8">
      <c r="A250" t="s">
        <v>83</v>
      </c>
      <c r="B250" t="s">
        <v>2223</v>
      </c>
      <c r="C250">
        <v>-311250</v>
      </c>
      <c r="D250">
        <v>529.6</v>
      </c>
      <c r="E250" s="22">
        <f t="shared" si="14"/>
        <v>-164838000</v>
      </c>
      <c r="F250" s="22">
        <f t="shared" si="12"/>
        <v>-41661441768</v>
      </c>
      <c r="G250" s="22">
        <f t="shared" si="13"/>
        <v>59872692489.770004</v>
      </c>
      <c r="H250" s="23">
        <f t="shared" si="15"/>
        <v>-0.69583377722854833</v>
      </c>
    </row>
    <row r="251" spans="1:8">
      <c r="A251" t="s">
        <v>83</v>
      </c>
      <c r="B251" t="s">
        <v>2223</v>
      </c>
      <c r="C251">
        <v>-494550</v>
      </c>
      <c r="D251">
        <v>177.08</v>
      </c>
      <c r="E251" s="22">
        <f t="shared" si="14"/>
        <v>-87574914</v>
      </c>
      <c r="F251" s="22">
        <f t="shared" si="12"/>
        <v>-41661441768</v>
      </c>
      <c r="G251" s="22">
        <f t="shared" si="13"/>
        <v>59872692489.770004</v>
      </c>
      <c r="H251" s="23">
        <f t="shared" si="15"/>
        <v>-0.69583377722854833</v>
      </c>
    </row>
    <row r="252" spans="1:8">
      <c r="A252" t="s">
        <v>83</v>
      </c>
      <c r="B252" t="s">
        <v>2223</v>
      </c>
      <c r="C252">
        <v>-34100</v>
      </c>
      <c r="D252">
        <v>764.8</v>
      </c>
      <c r="E252" s="22">
        <f t="shared" si="14"/>
        <v>-26079680</v>
      </c>
      <c r="F252" s="22">
        <f t="shared" si="12"/>
        <v>-41661441768</v>
      </c>
      <c r="G252" s="22">
        <f t="shared" si="13"/>
        <v>59872692489.770004</v>
      </c>
      <c r="H252" s="23">
        <f t="shared" si="15"/>
        <v>-0.69583377722854833</v>
      </c>
    </row>
    <row r="253" spans="1:8">
      <c r="A253" t="s">
        <v>83</v>
      </c>
      <c r="B253" t="s">
        <v>2223</v>
      </c>
      <c r="C253">
        <v>-500850</v>
      </c>
      <c r="D253">
        <v>70.67</v>
      </c>
      <c r="E253" s="22">
        <f t="shared" si="14"/>
        <v>-35395069.5</v>
      </c>
      <c r="F253" s="22">
        <f t="shared" si="12"/>
        <v>-41661441768</v>
      </c>
      <c r="G253" s="22">
        <f t="shared" si="13"/>
        <v>59872692489.770004</v>
      </c>
      <c r="H253" s="23">
        <f t="shared" si="15"/>
        <v>-0.69583377722854833</v>
      </c>
    </row>
    <row r="254" spans="1:8">
      <c r="A254" t="s">
        <v>83</v>
      </c>
      <c r="B254" t="s">
        <v>2223</v>
      </c>
      <c r="C254">
        <v>-140875</v>
      </c>
      <c r="D254">
        <v>484.85</v>
      </c>
      <c r="E254" s="22">
        <f t="shared" si="14"/>
        <v>-68303243.75</v>
      </c>
      <c r="F254" s="22">
        <f t="shared" si="12"/>
        <v>-41661441768</v>
      </c>
      <c r="G254" s="22">
        <f t="shared" si="13"/>
        <v>59872692489.770004</v>
      </c>
      <c r="H254" s="23">
        <f t="shared" si="15"/>
        <v>-0.69583377722854833</v>
      </c>
    </row>
    <row r="255" spans="1:8">
      <c r="A255" t="s">
        <v>83</v>
      </c>
      <c r="B255" t="s">
        <v>2223</v>
      </c>
      <c r="C255">
        <v>-2700</v>
      </c>
      <c r="D255">
        <v>1155.8</v>
      </c>
      <c r="E255" s="22">
        <f t="shared" si="14"/>
        <v>-3120660</v>
      </c>
      <c r="F255" s="22">
        <f t="shared" si="12"/>
        <v>-41661441768</v>
      </c>
      <c r="G255" s="22">
        <f t="shared" si="13"/>
        <v>59872692489.770004</v>
      </c>
      <c r="H255" s="23">
        <f t="shared" si="15"/>
        <v>-0.69583377722854833</v>
      </c>
    </row>
    <row r="256" spans="1:8">
      <c r="A256" t="s">
        <v>83</v>
      </c>
      <c r="B256" t="s">
        <v>2223</v>
      </c>
      <c r="C256">
        <v>-45200</v>
      </c>
      <c r="D256">
        <v>2015.3</v>
      </c>
      <c r="E256" s="22">
        <f t="shared" si="14"/>
        <v>-91091560</v>
      </c>
      <c r="F256" s="22">
        <f t="shared" si="12"/>
        <v>-41661441768</v>
      </c>
      <c r="G256" s="22">
        <f t="shared" si="13"/>
        <v>59872692489.770004</v>
      </c>
      <c r="H256" s="23">
        <f t="shared" si="15"/>
        <v>-0.69583377722854833</v>
      </c>
    </row>
    <row r="257" spans="1:8">
      <c r="A257" t="s">
        <v>83</v>
      </c>
      <c r="B257" t="s">
        <v>2223</v>
      </c>
      <c r="C257">
        <v>-23500</v>
      </c>
      <c r="D257">
        <v>136.25</v>
      </c>
      <c r="E257" s="22">
        <f t="shared" si="14"/>
        <v>-3201875</v>
      </c>
      <c r="F257" s="22">
        <f t="shared" si="12"/>
        <v>-41661441768</v>
      </c>
      <c r="G257" s="22">
        <f t="shared" si="13"/>
        <v>59872692489.770004</v>
      </c>
      <c r="H257" s="23">
        <f t="shared" si="15"/>
        <v>-0.69583377722854833</v>
      </c>
    </row>
    <row r="258" spans="1:8">
      <c r="A258" t="s">
        <v>83</v>
      </c>
      <c r="B258" t="s">
        <v>2223</v>
      </c>
      <c r="C258">
        <v>-458400</v>
      </c>
      <c r="D258">
        <v>684.1</v>
      </c>
      <c r="E258" s="22">
        <f t="shared" si="14"/>
        <v>-313591440</v>
      </c>
      <c r="F258" s="22">
        <f t="shared" ref="F258:F295" si="16">SUMIFS(E:E,A:A,A258)</f>
        <v>-41661441768</v>
      </c>
      <c r="G258" s="22">
        <f t="shared" ref="G258:G295" si="17">VLOOKUP(A258,M:N,2,0)</f>
        <v>59872692489.770004</v>
      </c>
      <c r="H258" s="23">
        <f t="shared" si="15"/>
        <v>-0.69583377722854833</v>
      </c>
    </row>
    <row r="259" spans="1:8">
      <c r="A259" t="s">
        <v>83</v>
      </c>
      <c r="B259" t="s">
        <v>2223</v>
      </c>
      <c r="C259">
        <v>-545400</v>
      </c>
      <c r="D259">
        <v>1149.0999999999999</v>
      </c>
      <c r="E259" s="22">
        <f t="shared" ref="E259:E306" si="18">C259*D259</f>
        <v>-626719140</v>
      </c>
      <c r="F259" s="22">
        <f t="shared" si="16"/>
        <v>-41661441768</v>
      </c>
      <c r="G259" s="22">
        <f t="shared" si="17"/>
        <v>59872692489.770004</v>
      </c>
      <c r="H259" s="23">
        <f t="shared" ref="H259:H293" si="19">F259/G259</f>
        <v>-0.69583377722854833</v>
      </c>
    </row>
    <row r="260" spans="1:8">
      <c r="A260" t="s">
        <v>83</v>
      </c>
      <c r="B260" t="s">
        <v>2223</v>
      </c>
      <c r="C260">
        <v>-267720</v>
      </c>
      <c r="D260">
        <v>251.04</v>
      </c>
      <c r="E260" s="22">
        <f t="shared" si="18"/>
        <v>-67208428.799999997</v>
      </c>
      <c r="F260" s="22">
        <f t="shared" si="16"/>
        <v>-41661441768</v>
      </c>
      <c r="G260" s="22">
        <f t="shared" si="17"/>
        <v>59872692489.770004</v>
      </c>
      <c r="H260" s="23">
        <f t="shared" si="19"/>
        <v>-0.69583377722854833</v>
      </c>
    </row>
    <row r="261" spans="1:8">
      <c r="A261" t="s">
        <v>83</v>
      </c>
      <c r="B261" t="s">
        <v>2223</v>
      </c>
      <c r="C261">
        <v>-18900</v>
      </c>
      <c r="D261">
        <v>208.91</v>
      </c>
      <c r="E261" s="22">
        <f t="shared" si="18"/>
        <v>-3948399</v>
      </c>
      <c r="F261" s="22">
        <f t="shared" si="16"/>
        <v>-41661441768</v>
      </c>
      <c r="G261" s="22">
        <f t="shared" si="17"/>
        <v>59872692489.770004</v>
      </c>
      <c r="H261" s="23">
        <f t="shared" si="19"/>
        <v>-0.69583377722854833</v>
      </c>
    </row>
    <row r="262" spans="1:8">
      <c r="A262" t="s">
        <v>83</v>
      </c>
      <c r="B262" t="s">
        <v>2223</v>
      </c>
      <c r="C262">
        <v>-479250</v>
      </c>
      <c r="D262">
        <v>240.72</v>
      </c>
      <c r="E262" s="22">
        <f t="shared" si="18"/>
        <v>-115365060</v>
      </c>
      <c r="F262" s="22">
        <f t="shared" si="16"/>
        <v>-41661441768</v>
      </c>
      <c r="G262" s="22">
        <f t="shared" si="17"/>
        <v>59872692489.770004</v>
      </c>
      <c r="H262" s="23">
        <f t="shared" si="19"/>
        <v>-0.69583377722854833</v>
      </c>
    </row>
    <row r="263" spans="1:8">
      <c r="A263" t="s">
        <v>83</v>
      </c>
      <c r="B263" t="s">
        <v>2223</v>
      </c>
      <c r="C263">
        <v>-271800</v>
      </c>
      <c r="D263">
        <v>280.25</v>
      </c>
      <c r="E263" s="22">
        <f t="shared" si="18"/>
        <v>-76171950</v>
      </c>
      <c r="F263" s="22">
        <f t="shared" si="16"/>
        <v>-41661441768</v>
      </c>
      <c r="G263" s="22">
        <f t="shared" si="17"/>
        <v>59872692489.770004</v>
      </c>
      <c r="H263" s="23">
        <f t="shared" si="19"/>
        <v>-0.69583377722854833</v>
      </c>
    </row>
    <row r="264" spans="1:8">
      <c r="A264" t="s">
        <v>83</v>
      </c>
      <c r="B264" t="s">
        <v>2223</v>
      </c>
      <c r="C264">
        <v>-4500</v>
      </c>
      <c r="D264">
        <v>1518.5</v>
      </c>
      <c r="E264" s="22">
        <f t="shared" si="18"/>
        <v>-6833250</v>
      </c>
      <c r="F264" s="22">
        <f t="shared" si="16"/>
        <v>-41661441768</v>
      </c>
      <c r="G264" s="22">
        <f t="shared" si="17"/>
        <v>59872692489.770004</v>
      </c>
      <c r="H264" s="23">
        <f t="shared" si="19"/>
        <v>-0.69583377722854833</v>
      </c>
    </row>
    <row r="265" spans="1:8">
      <c r="A265" t="s">
        <v>83</v>
      </c>
      <c r="B265" t="s">
        <v>2223</v>
      </c>
      <c r="C265">
        <v>-1626900</v>
      </c>
      <c r="D265">
        <v>375.05</v>
      </c>
      <c r="E265" s="22">
        <f t="shared" si="18"/>
        <v>-610168845</v>
      </c>
      <c r="F265" s="22">
        <f t="shared" si="16"/>
        <v>-41661441768</v>
      </c>
      <c r="G265" s="22">
        <f t="shared" si="17"/>
        <v>59872692489.770004</v>
      </c>
      <c r="H265" s="23">
        <f t="shared" si="19"/>
        <v>-0.69583377722854833</v>
      </c>
    </row>
    <row r="266" spans="1:8">
      <c r="A266" t="s">
        <v>83</v>
      </c>
      <c r="B266" t="s">
        <v>2223</v>
      </c>
      <c r="C266">
        <v>-73500</v>
      </c>
      <c r="D266">
        <v>1802</v>
      </c>
      <c r="E266" s="22">
        <f t="shared" si="18"/>
        <v>-132447000</v>
      </c>
      <c r="F266" s="22">
        <f t="shared" si="16"/>
        <v>-41661441768</v>
      </c>
      <c r="G266" s="22">
        <f t="shared" si="17"/>
        <v>59872692489.770004</v>
      </c>
      <c r="H266" s="23">
        <f t="shared" si="19"/>
        <v>-0.69583377722854833</v>
      </c>
    </row>
    <row r="267" spans="1:8">
      <c r="A267" t="s">
        <v>83</v>
      </c>
      <c r="B267" t="s">
        <v>2223</v>
      </c>
      <c r="C267">
        <v>-168000</v>
      </c>
      <c r="D267">
        <v>572.9</v>
      </c>
      <c r="E267" s="22">
        <f t="shared" si="18"/>
        <v>-96247200</v>
      </c>
      <c r="F267" s="22">
        <f t="shared" si="16"/>
        <v>-41661441768</v>
      </c>
      <c r="G267" s="22">
        <f t="shared" si="17"/>
        <v>59872692489.770004</v>
      </c>
      <c r="H267" s="23">
        <f t="shared" si="19"/>
        <v>-0.69583377722854833</v>
      </c>
    </row>
    <row r="268" spans="1:8">
      <c r="A268" t="s">
        <v>83</v>
      </c>
      <c r="B268" t="s">
        <v>2223</v>
      </c>
      <c r="C268">
        <v>-723525</v>
      </c>
      <c r="D268">
        <v>620.6</v>
      </c>
      <c r="E268" s="22">
        <f t="shared" si="18"/>
        <v>-449019615</v>
      </c>
      <c r="F268" s="22">
        <f t="shared" si="16"/>
        <v>-41661441768</v>
      </c>
      <c r="G268" s="22">
        <f t="shared" si="17"/>
        <v>59872692489.770004</v>
      </c>
      <c r="H268" s="23">
        <f t="shared" si="19"/>
        <v>-0.69583377722854833</v>
      </c>
    </row>
    <row r="269" spans="1:8">
      <c r="A269" t="s">
        <v>83</v>
      </c>
      <c r="B269" t="s">
        <v>2223</v>
      </c>
      <c r="C269">
        <v>-219800</v>
      </c>
      <c r="D269">
        <v>1605.6</v>
      </c>
      <c r="E269" s="22">
        <f t="shared" si="18"/>
        <v>-352910880</v>
      </c>
      <c r="F269" s="22">
        <f t="shared" si="16"/>
        <v>-41661441768</v>
      </c>
      <c r="G269" s="22">
        <f t="shared" si="17"/>
        <v>59872692489.770004</v>
      </c>
      <c r="H269" s="23">
        <f t="shared" si="19"/>
        <v>-0.69583377722854833</v>
      </c>
    </row>
    <row r="270" spans="1:8">
      <c r="A270" t="s">
        <v>83</v>
      </c>
      <c r="B270" t="s">
        <v>2223</v>
      </c>
      <c r="C270">
        <v>-37500</v>
      </c>
      <c r="D270">
        <v>1227.5999999999999</v>
      </c>
      <c r="E270" s="22">
        <f t="shared" si="18"/>
        <v>-46035000</v>
      </c>
      <c r="F270" s="22">
        <f t="shared" si="16"/>
        <v>-41661441768</v>
      </c>
      <c r="G270" s="22">
        <f t="shared" si="17"/>
        <v>59872692489.770004</v>
      </c>
      <c r="H270" s="23">
        <f t="shared" si="19"/>
        <v>-0.69583377722854833</v>
      </c>
    </row>
    <row r="271" spans="1:8">
      <c r="A271" t="s">
        <v>83</v>
      </c>
      <c r="B271" t="s">
        <v>2223</v>
      </c>
      <c r="C271">
        <v>-398200</v>
      </c>
      <c r="D271">
        <v>1089</v>
      </c>
      <c r="E271" s="22">
        <f t="shared" si="18"/>
        <v>-433639800</v>
      </c>
      <c r="F271" s="22">
        <f t="shared" si="16"/>
        <v>-41661441768</v>
      </c>
      <c r="G271" s="22">
        <f t="shared" si="17"/>
        <v>59872692489.770004</v>
      </c>
      <c r="H271" s="23">
        <f t="shared" si="19"/>
        <v>-0.69583377722854833</v>
      </c>
    </row>
    <row r="272" spans="1:8">
      <c r="A272" t="s">
        <v>83</v>
      </c>
      <c r="B272" t="s">
        <v>2223</v>
      </c>
      <c r="C272">
        <v>-13100</v>
      </c>
      <c r="D272">
        <v>4706</v>
      </c>
      <c r="E272" s="22">
        <f t="shared" si="18"/>
        <v>-61648600</v>
      </c>
      <c r="F272" s="22">
        <f t="shared" si="16"/>
        <v>-41661441768</v>
      </c>
      <c r="G272" s="22">
        <f t="shared" si="17"/>
        <v>59872692489.770004</v>
      </c>
      <c r="H272" s="23">
        <f t="shared" si="19"/>
        <v>-0.69583377722854833</v>
      </c>
    </row>
    <row r="273" spans="1:17">
      <c r="A273" t="s">
        <v>83</v>
      </c>
      <c r="B273" t="s">
        <v>2223</v>
      </c>
      <c r="C273">
        <v>-43360</v>
      </c>
      <c r="D273">
        <v>660.4</v>
      </c>
      <c r="E273" s="22">
        <f t="shared" si="18"/>
        <v>-28634944</v>
      </c>
      <c r="F273" s="22">
        <f t="shared" si="16"/>
        <v>-41661441768</v>
      </c>
      <c r="G273" s="22">
        <f t="shared" si="17"/>
        <v>59872692489.770004</v>
      </c>
      <c r="H273" s="23">
        <f t="shared" si="19"/>
        <v>-0.69583377722854833</v>
      </c>
    </row>
    <row r="274" spans="1:17">
      <c r="A274" t="s">
        <v>83</v>
      </c>
      <c r="B274" t="s">
        <v>2223</v>
      </c>
      <c r="C274">
        <v>-6717600</v>
      </c>
      <c r="D274">
        <v>21.37</v>
      </c>
      <c r="E274" s="22">
        <f t="shared" si="18"/>
        <v>-143555112</v>
      </c>
      <c r="F274" s="22">
        <f t="shared" si="16"/>
        <v>-41661441768</v>
      </c>
      <c r="G274" s="22">
        <f t="shared" si="17"/>
        <v>59872692489.770004</v>
      </c>
      <c r="H274" s="23">
        <f t="shared" si="19"/>
        <v>-0.69583377722854833</v>
      </c>
    </row>
    <row r="275" spans="1:17">
      <c r="A275" t="s">
        <v>83</v>
      </c>
      <c r="B275" t="s">
        <v>2223</v>
      </c>
      <c r="C275">
        <v>-9600</v>
      </c>
      <c r="D275">
        <v>2539.6</v>
      </c>
      <c r="E275" s="22">
        <f t="shared" si="18"/>
        <v>-24380160</v>
      </c>
      <c r="F275" s="22">
        <f t="shared" si="16"/>
        <v>-41661441768</v>
      </c>
      <c r="G275" s="22">
        <f t="shared" si="17"/>
        <v>59872692489.770004</v>
      </c>
      <c r="H275" s="23">
        <f t="shared" si="19"/>
        <v>-0.69583377722854833</v>
      </c>
    </row>
    <row r="276" spans="1:17">
      <c r="A276" t="s">
        <v>83</v>
      </c>
      <c r="B276" t="s">
        <v>2223</v>
      </c>
      <c r="C276">
        <v>-5400</v>
      </c>
      <c r="D276">
        <v>1043.75</v>
      </c>
      <c r="E276" s="22">
        <f t="shared" si="18"/>
        <v>-5636250</v>
      </c>
      <c r="F276" s="22">
        <f t="shared" si="16"/>
        <v>-41661441768</v>
      </c>
      <c r="G276" s="22">
        <f t="shared" si="17"/>
        <v>59872692489.770004</v>
      </c>
      <c r="H276" s="23">
        <f t="shared" si="19"/>
        <v>-0.69583377722854833</v>
      </c>
    </row>
    <row r="277" spans="1:17">
      <c r="A277" t="s">
        <v>83</v>
      </c>
      <c r="B277" t="s">
        <v>2223</v>
      </c>
      <c r="C277">
        <v>-1000350</v>
      </c>
      <c r="D277">
        <v>405.65</v>
      </c>
      <c r="E277" s="22">
        <f t="shared" si="18"/>
        <v>-405791977.5</v>
      </c>
      <c r="F277" s="22">
        <f t="shared" si="16"/>
        <v>-41661441768</v>
      </c>
      <c r="G277" s="22">
        <f t="shared" si="17"/>
        <v>59872692489.770004</v>
      </c>
      <c r="H277" s="23">
        <f t="shared" si="19"/>
        <v>-0.69583377722854833</v>
      </c>
    </row>
    <row r="278" spans="1:17">
      <c r="A278" t="s">
        <v>83</v>
      </c>
      <c r="B278" t="s">
        <v>2223</v>
      </c>
      <c r="C278">
        <v>-56250</v>
      </c>
      <c r="D278">
        <v>2053.1999999999998</v>
      </c>
      <c r="E278" s="22">
        <f t="shared" si="18"/>
        <v>-115492499.99999999</v>
      </c>
      <c r="F278" s="22">
        <f t="shared" si="16"/>
        <v>-41661441768</v>
      </c>
      <c r="G278" s="22">
        <f t="shared" si="17"/>
        <v>59872692489.770004</v>
      </c>
      <c r="H278" s="23">
        <f t="shared" si="19"/>
        <v>-0.69583377722854833</v>
      </c>
    </row>
    <row r="279" spans="1:17">
      <c r="A279" t="s">
        <v>83</v>
      </c>
      <c r="B279" t="s">
        <v>2223</v>
      </c>
      <c r="C279">
        <v>-239400</v>
      </c>
      <c r="D279">
        <v>408.3</v>
      </c>
      <c r="E279" s="22">
        <f t="shared" si="18"/>
        <v>-97747020</v>
      </c>
      <c r="F279" s="22">
        <f t="shared" si="16"/>
        <v>-41661441768</v>
      </c>
      <c r="G279" s="22">
        <f t="shared" si="17"/>
        <v>59872692489.770004</v>
      </c>
      <c r="H279" s="23">
        <f t="shared" si="19"/>
        <v>-0.69583377722854833</v>
      </c>
    </row>
    <row r="280" spans="1:17">
      <c r="A280" t="s">
        <v>83</v>
      </c>
      <c r="B280" t="s">
        <v>2223</v>
      </c>
      <c r="C280">
        <v>-689400</v>
      </c>
      <c r="D280">
        <v>292.85000000000002</v>
      </c>
      <c r="E280" s="22">
        <f t="shared" si="18"/>
        <v>-201890790.00000003</v>
      </c>
      <c r="F280" s="22">
        <f t="shared" si="16"/>
        <v>-41661441768</v>
      </c>
      <c r="G280" s="22">
        <f t="shared" si="17"/>
        <v>59872692489.770004</v>
      </c>
      <c r="H280" s="23">
        <f t="shared" si="19"/>
        <v>-0.69583377722854833</v>
      </c>
      <c r="Q280" s="22"/>
    </row>
    <row r="281" spans="1:17">
      <c r="A281" t="s">
        <v>83</v>
      </c>
      <c r="B281" t="s">
        <v>2223</v>
      </c>
      <c r="C281">
        <v>-147750</v>
      </c>
      <c r="D281">
        <v>1597.5</v>
      </c>
      <c r="E281" s="22">
        <f t="shared" si="18"/>
        <v>-236030625</v>
      </c>
      <c r="F281" s="22">
        <f t="shared" si="16"/>
        <v>-41661441768</v>
      </c>
      <c r="G281" s="22">
        <f t="shared" si="17"/>
        <v>59872692489.770004</v>
      </c>
      <c r="H281" s="23">
        <f t="shared" si="19"/>
        <v>-0.69583377722854833</v>
      </c>
      <c r="Q281" s="22"/>
    </row>
    <row r="282" spans="1:17">
      <c r="A282" t="s">
        <v>83</v>
      </c>
      <c r="B282" t="s">
        <v>2223</v>
      </c>
      <c r="C282">
        <v>-9100</v>
      </c>
      <c r="D282">
        <v>7057</v>
      </c>
      <c r="E282" s="22">
        <f t="shared" si="18"/>
        <v>-64218700</v>
      </c>
      <c r="F282" s="22">
        <f t="shared" si="16"/>
        <v>-41661441768</v>
      </c>
      <c r="G282" s="22">
        <f t="shared" si="17"/>
        <v>59872692489.770004</v>
      </c>
      <c r="H282" s="23">
        <f t="shared" si="19"/>
        <v>-0.69583377722854833</v>
      </c>
    </row>
    <row r="283" spans="1:17">
      <c r="A283" t="s">
        <v>83</v>
      </c>
      <c r="B283" t="s">
        <v>2223</v>
      </c>
      <c r="C283">
        <v>-585000</v>
      </c>
      <c r="D283">
        <v>193.92</v>
      </c>
      <c r="E283" s="22">
        <f t="shared" si="18"/>
        <v>-113443200</v>
      </c>
      <c r="F283" s="22">
        <f t="shared" si="16"/>
        <v>-41661441768</v>
      </c>
      <c r="G283" s="22">
        <f t="shared" si="17"/>
        <v>59872692489.770004</v>
      </c>
      <c r="H283" s="23">
        <f t="shared" si="19"/>
        <v>-0.69583377722854833</v>
      </c>
    </row>
    <row r="284" spans="1:17">
      <c r="A284" t="s">
        <v>83</v>
      </c>
      <c r="B284" t="s">
        <v>2223</v>
      </c>
      <c r="C284">
        <v>-179375</v>
      </c>
      <c r="D284">
        <v>707.7</v>
      </c>
      <c r="E284" s="22">
        <f t="shared" si="18"/>
        <v>-126943687.50000001</v>
      </c>
      <c r="F284" s="22">
        <f t="shared" si="16"/>
        <v>-41661441768</v>
      </c>
      <c r="G284" s="22">
        <f t="shared" si="17"/>
        <v>59872692489.770004</v>
      </c>
      <c r="H284" s="23">
        <f t="shared" si="19"/>
        <v>-0.69583377722854833</v>
      </c>
    </row>
    <row r="285" spans="1:17">
      <c r="A285" t="s">
        <v>83</v>
      </c>
      <c r="B285" t="s">
        <v>2223</v>
      </c>
      <c r="C285">
        <v>-5400</v>
      </c>
      <c r="D285">
        <v>5553.5</v>
      </c>
      <c r="E285" s="22">
        <f t="shared" si="18"/>
        <v>-29988900</v>
      </c>
      <c r="F285" s="22">
        <f t="shared" si="16"/>
        <v>-41661441768</v>
      </c>
      <c r="G285" s="22">
        <f t="shared" si="17"/>
        <v>59872692489.770004</v>
      </c>
      <c r="H285" s="23">
        <f t="shared" si="19"/>
        <v>-0.69583377722854833</v>
      </c>
    </row>
    <row r="286" spans="1:17">
      <c r="A286" t="s">
        <v>83</v>
      </c>
      <c r="B286" t="s">
        <v>2223</v>
      </c>
      <c r="C286">
        <v>-15750</v>
      </c>
      <c r="D286">
        <v>241.95</v>
      </c>
      <c r="E286" s="22">
        <f t="shared" si="18"/>
        <v>-3810712.5</v>
      </c>
      <c r="F286" s="22">
        <f t="shared" si="16"/>
        <v>-41661441768</v>
      </c>
      <c r="G286" s="22">
        <f t="shared" si="17"/>
        <v>59872692489.770004</v>
      </c>
      <c r="H286" s="23">
        <f t="shared" si="19"/>
        <v>-0.69583377722854833</v>
      </c>
    </row>
    <row r="287" spans="1:17">
      <c r="A287" t="s">
        <v>83</v>
      </c>
      <c r="B287" t="s">
        <v>2223</v>
      </c>
      <c r="C287">
        <v>-15925</v>
      </c>
      <c r="D287">
        <v>3410.7</v>
      </c>
      <c r="E287" s="22">
        <f t="shared" si="18"/>
        <v>-54315397.5</v>
      </c>
      <c r="F287" s="22">
        <f t="shared" si="16"/>
        <v>-41661441768</v>
      </c>
      <c r="G287" s="22">
        <f t="shared" si="17"/>
        <v>59872692489.770004</v>
      </c>
      <c r="H287" s="23">
        <f t="shared" si="19"/>
        <v>-0.69583377722854833</v>
      </c>
    </row>
    <row r="288" spans="1:17">
      <c r="A288" t="s">
        <v>83</v>
      </c>
      <c r="B288" t="s">
        <v>2223</v>
      </c>
      <c r="C288">
        <v>-93203400</v>
      </c>
      <c r="D288">
        <v>8.1999999999999993</v>
      </c>
      <c r="E288" s="22">
        <f t="shared" si="18"/>
        <v>-764267879.99999988</v>
      </c>
      <c r="F288" s="22">
        <f t="shared" si="16"/>
        <v>-41661441768</v>
      </c>
      <c r="G288" s="22">
        <f t="shared" si="17"/>
        <v>59872692489.770004</v>
      </c>
      <c r="H288" s="23">
        <f t="shared" si="19"/>
        <v>-0.69583377722854833</v>
      </c>
    </row>
    <row r="289" spans="1:8">
      <c r="A289" t="s">
        <v>83</v>
      </c>
      <c r="B289" t="s">
        <v>2223</v>
      </c>
      <c r="C289">
        <v>-339000</v>
      </c>
      <c r="D289">
        <v>282.75</v>
      </c>
      <c r="E289" s="22">
        <f t="shared" si="18"/>
        <v>-95852250</v>
      </c>
      <c r="F289" s="22">
        <f t="shared" si="16"/>
        <v>-41661441768</v>
      </c>
      <c r="G289" s="22">
        <f t="shared" si="17"/>
        <v>59872692489.770004</v>
      </c>
      <c r="H289" s="23">
        <f t="shared" si="19"/>
        <v>-0.69583377722854833</v>
      </c>
    </row>
    <row r="290" spans="1:8">
      <c r="A290" t="s">
        <v>83</v>
      </c>
      <c r="B290" t="s">
        <v>2223</v>
      </c>
      <c r="C290">
        <v>-1600</v>
      </c>
      <c r="D290">
        <v>1584.1</v>
      </c>
      <c r="E290" s="22">
        <f t="shared" si="18"/>
        <v>-2534560</v>
      </c>
      <c r="F290" s="22">
        <f t="shared" si="16"/>
        <v>-41661441768</v>
      </c>
      <c r="G290" s="22">
        <f t="shared" si="17"/>
        <v>59872692489.770004</v>
      </c>
      <c r="H290" s="23">
        <f t="shared" si="19"/>
        <v>-0.69583377722854833</v>
      </c>
    </row>
    <row r="291" spans="1:8">
      <c r="A291" t="s">
        <v>83</v>
      </c>
      <c r="B291" t="s">
        <v>2223</v>
      </c>
      <c r="C291">
        <v>-25575</v>
      </c>
      <c r="D291">
        <v>2671.5</v>
      </c>
      <c r="E291" s="22">
        <f t="shared" si="18"/>
        <v>-68323612.5</v>
      </c>
      <c r="F291" s="22">
        <f t="shared" si="16"/>
        <v>-41661441768</v>
      </c>
      <c r="G291" s="22">
        <f t="shared" si="17"/>
        <v>59872692489.770004</v>
      </c>
      <c r="H291" s="23">
        <f t="shared" si="19"/>
        <v>-0.69583377722854833</v>
      </c>
    </row>
    <row r="292" spans="1:8">
      <c r="A292" t="s">
        <v>83</v>
      </c>
      <c r="B292" t="s">
        <v>2223</v>
      </c>
      <c r="C292">
        <v>-208000</v>
      </c>
      <c r="D292">
        <v>107.61</v>
      </c>
      <c r="E292" s="22">
        <f t="shared" si="18"/>
        <v>-22382880</v>
      </c>
      <c r="F292" s="22">
        <f t="shared" si="16"/>
        <v>-41661441768</v>
      </c>
      <c r="G292" s="22">
        <f t="shared" si="17"/>
        <v>59872692489.770004</v>
      </c>
      <c r="H292" s="23">
        <f t="shared" si="19"/>
        <v>-0.69583377722854833</v>
      </c>
    </row>
    <row r="293" spans="1:8">
      <c r="A293" t="s">
        <v>83</v>
      </c>
      <c r="B293" t="s">
        <v>2223</v>
      </c>
      <c r="C293">
        <v>-2625</v>
      </c>
      <c r="D293">
        <v>6340.5</v>
      </c>
      <c r="E293" s="22">
        <f t="shared" si="18"/>
        <v>-16643812.5</v>
      </c>
      <c r="F293" s="22">
        <f t="shared" si="16"/>
        <v>-41661441768</v>
      </c>
      <c r="G293" s="22">
        <f t="shared" si="17"/>
        <v>59872692489.770004</v>
      </c>
      <c r="H293" s="23">
        <f t="shared" si="19"/>
        <v>-0.69583377722854833</v>
      </c>
    </row>
    <row r="294" spans="1:8">
      <c r="A294" t="s">
        <v>83</v>
      </c>
      <c r="B294" t="s">
        <v>2223</v>
      </c>
      <c r="C294">
        <v>-900</v>
      </c>
      <c r="D294">
        <v>4850</v>
      </c>
      <c r="E294" s="22">
        <f t="shared" si="18"/>
        <v>-4365000</v>
      </c>
      <c r="F294" s="22">
        <f t="shared" si="16"/>
        <v>-41661441768</v>
      </c>
      <c r="G294" s="22">
        <f t="shared" si="17"/>
        <v>59872692489.770004</v>
      </c>
      <c r="H294" s="23">
        <f t="shared" ref="H294:H295" si="20">F294/G294</f>
        <v>-0.69583377722854833</v>
      </c>
    </row>
    <row r="295" spans="1:8">
      <c r="A295" t="s">
        <v>83</v>
      </c>
      <c r="B295" t="s">
        <v>2223</v>
      </c>
      <c r="C295">
        <v>-78050</v>
      </c>
      <c r="D295">
        <v>1566</v>
      </c>
      <c r="E295" s="22">
        <f t="shared" si="18"/>
        <v>-122226300</v>
      </c>
      <c r="F295" s="22">
        <f t="shared" si="16"/>
        <v>-41661441768</v>
      </c>
      <c r="G295" s="22">
        <f t="shared" si="17"/>
        <v>59872692489.770004</v>
      </c>
      <c r="H295" s="23">
        <f t="shared" si="20"/>
        <v>-0.69583377722854833</v>
      </c>
    </row>
    <row r="296" spans="1:8">
      <c r="A296" t="s">
        <v>83</v>
      </c>
      <c r="B296" t="s">
        <v>2223</v>
      </c>
      <c r="C296">
        <v>-326950</v>
      </c>
      <c r="D296">
        <v>869</v>
      </c>
      <c r="E296" s="22">
        <f t="shared" si="18"/>
        <v>-284119550</v>
      </c>
      <c r="F296" s="22">
        <f t="shared" ref="F296:F306" si="21">SUMIFS(E:E,A:A,A296)</f>
        <v>-41661441768</v>
      </c>
      <c r="G296" s="22">
        <f t="shared" ref="G296:G306" si="22">VLOOKUP(A296,M:N,2,0)</f>
        <v>59872692489.770004</v>
      </c>
      <c r="H296" s="23">
        <f t="shared" ref="H296:H306" si="23">F296/G296</f>
        <v>-0.69583377722854833</v>
      </c>
    </row>
    <row r="297" spans="1:8">
      <c r="A297" t="s">
        <v>83</v>
      </c>
      <c r="B297" t="s">
        <v>2223</v>
      </c>
      <c r="C297">
        <v>-771900</v>
      </c>
      <c r="D297">
        <v>294.2</v>
      </c>
      <c r="E297" s="22">
        <f t="shared" si="18"/>
        <v>-227092980</v>
      </c>
      <c r="F297" s="22">
        <f t="shared" si="21"/>
        <v>-41661441768</v>
      </c>
      <c r="G297" s="22">
        <f t="shared" si="22"/>
        <v>59872692489.770004</v>
      </c>
      <c r="H297" s="23">
        <f t="shared" si="23"/>
        <v>-0.69583377722854833</v>
      </c>
    </row>
    <row r="298" spans="1:8">
      <c r="A298" t="s">
        <v>83</v>
      </c>
      <c r="B298" t="s">
        <v>2223</v>
      </c>
      <c r="C298">
        <v>-258300</v>
      </c>
      <c r="D298">
        <v>413.65</v>
      </c>
      <c r="E298" s="22">
        <f t="shared" si="18"/>
        <v>-106845795</v>
      </c>
      <c r="F298" s="22">
        <f t="shared" si="21"/>
        <v>-41661441768</v>
      </c>
      <c r="G298" s="22">
        <f t="shared" si="22"/>
        <v>59872692489.770004</v>
      </c>
      <c r="H298" s="23">
        <f t="shared" si="23"/>
        <v>-0.69583377722854833</v>
      </c>
    </row>
    <row r="299" spans="1:8">
      <c r="A299" t="s">
        <v>83</v>
      </c>
      <c r="B299" t="s">
        <v>2223</v>
      </c>
      <c r="C299">
        <v>-88550</v>
      </c>
      <c r="D299">
        <v>3391</v>
      </c>
      <c r="E299" s="22">
        <f t="shared" si="18"/>
        <v>-300273050</v>
      </c>
      <c r="F299" s="22">
        <f t="shared" si="21"/>
        <v>-41661441768</v>
      </c>
      <c r="G299" s="22">
        <f t="shared" si="22"/>
        <v>59872692489.770004</v>
      </c>
      <c r="H299" s="23">
        <f t="shared" si="23"/>
        <v>-0.69583377722854833</v>
      </c>
    </row>
    <row r="300" spans="1:8">
      <c r="A300" t="s">
        <v>83</v>
      </c>
      <c r="B300" t="s">
        <v>2223</v>
      </c>
      <c r="C300">
        <v>-62000</v>
      </c>
      <c r="D300">
        <v>2020.7</v>
      </c>
      <c r="E300" s="22">
        <f t="shared" si="18"/>
        <v>-125283400</v>
      </c>
      <c r="F300" s="22">
        <f t="shared" si="21"/>
        <v>-41661441768</v>
      </c>
      <c r="G300" s="22">
        <f t="shared" si="22"/>
        <v>59872692489.770004</v>
      </c>
      <c r="H300" s="23">
        <f t="shared" si="23"/>
        <v>-0.69583377722854833</v>
      </c>
    </row>
    <row r="301" spans="1:8">
      <c r="A301" t="s">
        <v>83</v>
      </c>
      <c r="B301" t="s">
        <v>2223</v>
      </c>
      <c r="C301">
        <v>-9000</v>
      </c>
      <c r="D301">
        <v>988.95</v>
      </c>
      <c r="E301" s="22">
        <f t="shared" si="18"/>
        <v>-8900550</v>
      </c>
      <c r="F301" s="22">
        <f t="shared" si="21"/>
        <v>-41661441768</v>
      </c>
      <c r="G301" s="22">
        <f t="shared" si="22"/>
        <v>59872692489.770004</v>
      </c>
      <c r="H301" s="23">
        <f t="shared" si="23"/>
        <v>-0.69583377722854833</v>
      </c>
    </row>
    <row r="302" spans="1:8">
      <c r="A302" t="s">
        <v>83</v>
      </c>
      <c r="B302" t="s">
        <v>2223</v>
      </c>
      <c r="C302">
        <v>-20425</v>
      </c>
      <c r="D302">
        <v>1418</v>
      </c>
      <c r="E302" s="22">
        <f t="shared" si="18"/>
        <v>-28962650</v>
      </c>
      <c r="F302" s="22">
        <f t="shared" si="21"/>
        <v>-41661441768</v>
      </c>
      <c r="G302" s="22">
        <f t="shared" si="22"/>
        <v>59872692489.770004</v>
      </c>
      <c r="H302" s="23">
        <f t="shared" si="23"/>
        <v>-0.69583377722854833</v>
      </c>
    </row>
    <row r="303" spans="1:8">
      <c r="A303" t="s">
        <v>83</v>
      </c>
      <c r="B303" t="s">
        <v>2223</v>
      </c>
      <c r="C303">
        <v>-239375</v>
      </c>
      <c r="D303">
        <v>1143.2</v>
      </c>
      <c r="E303" s="22">
        <f t="shared" si="18"/>
        <v>-273653500</v>
      </c>
      <c r="F303" s="22">
        <f t="shared" si="21"/>
        <v>-41661441768</v>
      </c>
      <c r="G303" s="22">
        <f t="shared" si="22"/>
        <v>59872692489.770004</v>
      </c>
      <c r="H303" s="23">
        <f t="shared" si="23"/>
        <v>-0.69583377722854833</v>
      </c>
    </row>
    <row r="304" spans="1:8">
      <c r="A304" t="s">
        <v>83</v>
      </c>
      <c r="B304" t="s">
        <v>2223</v>
      </c>
      <c r="C304">
        <v>-1100</v>
      </c>
      <c r="D304">
        <v>1094.9000000000001</v>
      </c>
      <c r="E304" s="22">
        <f t="shared" si="18"/>
        <v>-1204390</v>
      </c>
      <c r="F304" s="22">
        <f t="shared" si="21"/>
        <v>-41661441768</v>
      </c>
      <c r="G304" s="22">
        <f t="shared" si="22"/>
        <v>59872692489.770004</v>
      </c>
      <c r="H304" s="23">
        <f t="shared" si="23"/>
        <v>-0.69583377722854833</v>
      </c>
    </row>
    <row r="305" spans="1:8">
      <c r="A305" t="s">
        <v>83</v>
      </c>
      <c r="B305" t="s">
        <v>2223</v>
      </c>
      <c r="C305">
        <v>-1050</v>
      </c>
      <c r="D305">
        <v>4807.3</v>
      </c>
      <c r="E305" s="22">
        <f t="shared" si="18"/>
        <v>-5047665</v>
      </c>
      <c r="F305" s="22">
        <f t="shared" si="21"/>
        <v>-41661441768</v>
      </c>
      <c r="G305" s="22">
        <f t="shared" si="22"/>
        <v>59872692489.770004</v>
      </c>
      <c r="H305" s="23">
        <f t="shared" si="23"/>
        <v>-0.69583377722854833</v>
      </c>
    </row>
    <row r="306" spans="1:8">
      <c r="A306" t="s">
        <v>1052</v>
      </c>
      <c r="B306" t="s">
        <v>2223</v>
      </c>
      <c r="C306">
        <v>-715000</v>
      </c>
      <c r="D306">
        <v>956.1</v>
      </c>
      <c r="E306" s="22">
        <f t="shared" si="18"/>
        <v>-683611500</v>
      </c>
      <c r="F306" s="22">
        <f t="shared" si="21"/>
        <v>-683611500</v>
      </c>
      <c r="G306" s="22">
        <f t="shared" si="22"/>
        <v>11261305514.220001</v>
      </c>
      <c r="H306" s="23">
        <f t="shared" si="23"/>
        <v>-6.0704462651935201E-2</v>
      </c>
    </row>
    <row r="307" spans="1:8">
      <c r="A307" t="s">
        <v>13</v>
      </c>
      <c r="B307" t="s">
        <v>2222</v>
      </c>
      <c r="E307" s="22">
        <v>75000</v>
      </c>
      <c r="F307" s="22">
        <f t="shared" ref="F307:F315" si="24">SUMIFS(E:E,A:A,A307)</f>
        <v>71188.479999999996</v>
      </c>
      <c r="G307" s="22">
        <f t="shared" ref="G307:G315" si="25">VLOOKUP(A307,M:N,2,0)</f>
        <v>36690762328.209999</v>
      </c>
      <c r="H307" s="23">
        <f t="shared" ref="H307:H315" si="26">F307/G307</f>
        <v>1.9402289699842553E-6</v>
      </c>
    </row>
    <row r="308" spans="1:8">
      <c r="A308" t="s">
        <v>13</v>
      </c>
      <c r="B308" t="s">
        <v>2222</v>
      </c>
      <c r="E308" s="22">
        <v>-3811.52</v>
      </c>
      <c r="F308" s="22">
        <f t="shared" si="24"/>
        <v>71188.479999999996</v>
      </c>
      <c r="G308" s="22">
        <f t="shared" si="25"/>
        <v>36690762328.209999</v>
      </c>
      <c r="H308" s="23">
        <f t="shared" si="26"/>
        <v>1.9402289699842553E-6</v>
      </c>
    </row>
    <row r="309" spans="1:8">
      <c r="A309" t="s">
        <v>15</v>
      </c>
      <c r="B309" t="s">
        <v>2222</v>
      </c>
      <c r="E309" s="22">
        <v>-407000</v>
      </c>
      <c r="F309" s="22">
        <f t="shared" si="24"/>
        <v>-1340251.55</v>
      </c>
      <c r="G309" s="22">
        <f t="shared" si="25"/>
        <v>34522364075.980003</v>
      </c>
      <c r="H309" s="23">
        <f t="shared" si="26"/>
        <v>-3.8822704813907035E-5</v>
      </c>
    </row>
    <row r="310" spans="1:8">
      <c r="A310" t="s">
        <v>15</v>
      </c>
      <c r="B310" t="s">
        <v>2222</v>
      </c>
      <c r="E310" s="22">
        <v>-933251.55</v>
      </c>
      <c r="F310" s="22">
        <f t="shared" si="24"/>
        <v>-1340251.55</v>
      </c>
      <c r="G310" s="22">
        <f t="shared" si="25"/>
        <v>34522364075.980003</v>
      </c>
      <c r="H310" s="23">
        <f t="shared" si="26"/>
        <v>-3.8822704813907035E-5</v>
      </c>
    </row>
    <row r="311" spans="1:8">
      <c r="A311" t="s">
        <v>40</v>
      </c>
      <c r="B311" t="s">
        <v>2222</v>
      </c>
      <c r="E311" s="22">
        <v>-0.01</v>
      </c>
      <c r="F311" s="22">
        <f t="shared" si="24"/>
        <v>-0.01</v>
      </c>
      <c r="G311" s="22">
        <f t="shared" si="25"/>
        <v>42820935926.979996</v>
      </c>
      <c r="H311" s="23">
        <f t="shared" si="26"/>
        <v>-2.3353062663208503E-13</v>
      </c>
    </row>
    <row r="312" spans="1:8">
      <c r="A312" t="s">
        <v>47</v>
      </c>
      <c r="B312" t="s">
        <v>2222</v>
      </c>
      <c r="E312" s="22">
        <v>-2417750</v>
      </c>
      <c r="F312" s="22">
        <f t="shared" si="24"/>
        <v>-2124405.7000000002</v>
      </c>
      <c r="G312" s="22">
        <f t="shared" si="25"/>
        <v>53478767727.5</v>
      </c>
      <c r="H312" s="23">
        <f t="shared" si="26"/>
        <v>-3.9724282930842147E-5</v>
      </c>
    </row>
    <row r="313" spans="1:8">
      <c r="A313" t="s">
        <v>47</v>
      </c>
      <c r="B313" t="s">
        <v>2222</v>
      </c>
      <c r="E313" s="22">
        <v>293344.3</v>
      </c>
      <c r="F313" s="22">
        <f t="shared" si="24"/>
        <v>-2124405.7000000002</v>
      </c>
      <c r="G313" s="22">
        <f t="shared" si="25"/>
        <v>53478767727.5</v>
      </c>
      <c r="H313" s="23">
        <f t="shared" si="26"/>
        <v>-3.9724282930842147E-5</v>
      </c>
    </row>
    <row r="314" spans="1:8">
      <c r="A314" t="s">
        <v>1053</v>
      </c>
      <c r="B314" t="s">
        <v>2222</v>
      </c>
      <c r="E314" s="22">
        <v>-640000</v>
      </c>
      <c r="F314" s="22">
        <f t="shared" si="24"/>
        <v>-2400721.7400000002</v>
      </c>
      <c r="G314" s="22">
        <f t="shared" si="25"/>
        <v>5206897748.5299997</v>
      </c>
      <c r="H314" s="23">
        <f t="shared" si="26"/>
        <v>-4.6106565865975893E-4</v>
      </c>
    </row>
    <row r="315" spans="1:8">
      <c r="A315" t="s">
        <v>1053</v>
      </c>
      <c r="B315" t="s">
        <v>2222</v>
      </c>
      <c r="E315" s="22">
        <v>-1760721.74</v>
      </c>
      <c r="F315" s="22">
        <f t="shared" si="24"/>
        <v>-2400721.7400000002</v>
      </c>
      <c r="G315" s="22">
        <f t="shared" si="25"/>
        <v>5206897748.5299997</v>
      </c>
      <c r="H315" s="23">
        <f t="shared" si="26"/>
        <v>-4.6106565865975893E-4</v>
      </c>
    </row>
  </sheetData>
  <autoFilter ref="A1:N295" xr:uid="{00000000-0009-0000-0000-000005000000}"/>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L346"/>
  <sheetViews>
    <sheetView topLeftCell="C1" workbookViewId="0">
      <selection activeCell="E3" sqref="E3"/>
    </sheetView>
  </sheetViews>
  <sheetFormatPr defaultColWidth="9.08984375" defaultRowHeight="12.5"/>
  <cols>
    <col min="1" max="1" width="18.08984375" bestFit="1" customWidth="1"/>
    <col min="2" max="2" width="9.90625" bestFit="1" customWidth="1"/>
    <col min="3" max="3" width="75.90625" bestFit="1" customWidth="1"/>
    <col min="4" max="4" width="11" bestFit="1" customWidth="1"/>
    <col min="5" max="5" width="11.08984375" bestFit="1" customWidth="1"/>
    <col min="6" max="6" width="10.90625" bestFit="1" customWidth="1"/>
    <col min="7" max="7" width="10.36328125" bestFit="1" customWidth="1"/>
    <col min="8" max="8" width="8.08984375" style="48" customWidth="1"/>
    <col min="9" max="9" width="22.90625" style="48" customWidth="1"/>
    <col min="10" max="10" width="10.08984375" style="48" bestFit="1" customWidth="1"/>
    <col min="11" max="12" width="9.08984375" style="48"/>
    <col min="14" max="20" width="9.08984375" customWidth="1"/>
    <col min="21" max="21" width="7" customWidth="1"/>
    <col min="22" max="22" width="81" customWidth="1"/>
    <col min="23" max="23" width="15" customWidth="1"/>
    <col min="24" max="24" width="14.90625" bestFit="1" customWidth="1"/>
    <col min="25" max="25" width="10" bestFit="1" customWidth="1"/>
  </cols>
  <sheetData>
    <row r="1" spans="1:12" ht="13">
      <c r="A1" s="1"/>
      <c r="B1" s="50" t="s">
        <v>750</v>
      </c>
      <c r="C1" s="51" t="s">
        <v>695</v>
      </c>
      <c r="D1" s="51" t="s">
        <v>224</v>
      </c>
      <c r="E1" s="51" t="s">
        <v>755</v>
      </c>
    </row>
    <row r="2" spans="1:12">
      <c r="A2" s="1" t="str">
        <f>VLOOKUP(B2,Master!E:J,6,0)</f>
        <v>YD06DirectG</v>
      </c>
      <c r="B2" s="33">
        <v>119250</v>
      </c>
      <c r="C2" t="s">
        <v>580</v>
      </c>
      <c r="D2" s="2">
        <v>45016</v>
      </c>
      <c r="E2">
        <v>306.38900000000001</v>
      </c>
      <c r="H2" s="48" t="str">
        <f>+VLOOKUP(B2,Master!E:I,2,0)</f>
        <v>YD06</v>
      </c>
      <c r="I2" s="48" t="str">
        <f>+VLOOKUP(B2,Master!E:I,5,0)</f>
        <v>Direct</v>
      </c>
      <c r="J2" s="48" t="str">
        <f>+VLOOKUP(B2,Master!E:I,4,0)</f>
        <v>G</v>
      </c>
      <c r="K2" s="48" t="str">
        <f>+VLOOKUP(J2,Notes!$A$34:$IB$43,MATCH(H2&amp;I2,Notes!$2:$2,0),0)</f>
        <v>511.245</v>
      </c>
      <c r="L2" s="49" t="b">
        <f>+K2=E2</f>
        <v>0</v>
      </c>
    </row>
    <row r="3" spans="1:12">
      <c r="A3" s="1" t="str">
        <f>VLOOKUP(B3,Master!E:J,6,0)</f>
        <v>YD06DirectD</v>
      </c>
      <c r="B3" s="33">
        <v>119249</v>
      </c>
      <c r="C3" t="s">
        <v>1036</v>
      </c>
      <c r="D3" s="2">
        <v>45016</v>
      </c>
      <c r="E3">
        <v>21.181000000000001</v>
      </c>
      <c r="H3" s="48" t="str">
        <f>+VLOOKUP(B3,Master!E:I,2,0)</f>
        <v>YD06</v>
      </c>
      <c r="I3" s="48" t="str">
        <f>+VLOOKUP(B3,Master!E:I,5,0)</f>
        <v>Direct</v>
      </c>
      <c r="J3" s="48" t="str">
        <f>+VLOOKUP(B3,Master!E:I,4,0)</f>
        <v>D</v>
      </c>
      <c r="K3" s="48" t="str">
        <f>+VLOOKUP(J3,Notes!$A$34:$IB$43,MATCH(H3&amp;I3,Notes!$2:$2,0),0)</f>
        <v>29.865</v>
      </c>
      <c r="L3" s="49" t="b">
        <f t="shared" ref="L3:L66" si="0">+K3=E3</f>
        <v>0</v>
      </c>
    </row>
    <row r="4" spans="1:12">
      <c r="A4" s="1" t="str">
        <f>VLOOKUP(B4,Master!E:J,6,0)</f>
        <v>YD06RegularG</v>
      </c>
      <c r="B4" s="33">
        <v>101635</v>
      </c>
      <c r="C4" t="s">
        <v>729</v>
      </c>
      <c r="D4" s="2">
        <v>45016</v>
      </c>
      <c r="E4">
        <v>285.72199999999998</v>
      </c>
      <c r="H4" s="48" t="str">
        <f>+VLOOKUP(B4,Master!E:I,2,0)</f>
        <v>YD06</v>
      </c>
      <c r="I4" s="48" t="str">
        <f>+VLOOKUP(B4,Master!E:I,5,0)</f>
        <v>Regular</v>
      </c>
      <c r="J4" s="48" t="str">
        <f>+VLOOKUP(B4,Master!E:I,4,0)</f>
        <v>G</v>
      </c>
      <c r="K4" s="48" t="str">
        <f>+VLOOKUP(J4,Notes!$A$34:$IB$43,MATCH(H4&amp;I4,Notes!$2:$2,0),0)</f>
        <v>466.917</v>
      </c>
      <c r="L4" s="49" t="b">
        <f t="shared" si="0"/>
        <v>0</v>
      </c>
    </row>
    <row r="5" spans="1:12">
      <c r="A5" s="1" t="str">
        <f>VLOOKUP(B5,Master!E:J,6,0)</f>
        <v>YD06RegularD</v>
      </c>
      <c r="B5" s="33">
        <v>101636</v>
      </c>
      <c r="C5" t="s">
        <v>2067</v>
      </c>
      <c r="D5" s="2">
        <v>45016</v>
      </c>
      <c r="E5">
        <v>18.838999999999999</v>
      </c>
      <c r="H5" s="48" t="str">
        <f>+VLOOKUP(B5,Master!E:I,2,0)</f>
        <v>YD06</v>
      </c>
      <c r="I5" s="48" t="str">
        <f>+VLOOKUP(B5,Master!E:I,5,0)</f>
        <v>Regular</v>
      </c>
      <c r="J5" s="48" t="str">
        <f>+VLOOKUP(B5,Master!E:I,4,0)</f>
        <v>D</v>
      </c>
      <c r="K5" s="48" t="str">
        <f>+VLOOKUP(J5,Notes!$A$34:$IB$43,MATCH(H5&amp;I5,Notes!$2:$2,0),0)</f>
        <v>25.929</v>
      </c>
      <c r="L5" s="49" t="b">
        <f t="shared" si="0"/>
        <v>0</v>
      </c>
    </row>
    <row r="6" spans="1:12">
      <c r="A6" s="1" t="str">
        <f>VLOOKUP(B6,Master!E:J,6,0)</f>
        <v>YD03DirectG</v>
      </c>
      <c r="B6" s="33">
        <v>119218</v>
      </c>
      <c r="C6" t="s">
        <v>727</v>
      </c>
      <c r="D6" s="2">
        <v>45016</v>
      </c>
      <c r="E6">
        <v>384.03100000000001</v>
      </c>
      <c r="H6" s="48" t="str">
        <f>+VLOOKUP(B6,Master!E:I,2,0)</f>
        <v>YD03</v>
      </c>
      <c r="I6" s="48" t="str">
        <f>+VLOOKUP(B6,Master!E:I,5,0)</f>
        <v>Direct</v>
      </c>
      <c r="J6" s="48" t="str">
        <f>+VLOOKUP(B6,Master!E:I,4,0)</f>
        <v>G</v>
      </c>
      <c r="K6" s="48" t="str">
        <f>+VLOOKUP(J6,Notes!$A$34:$IB$43,MATCH(H6&amp;I6,Notes!$2:$2,0),0)</f>
        <v>680.641</v>
      </c>
      <c r="L6" s="49" t="b">
        <f t="shared" si="0"/>
        <v>0</v>
      </c>
    </row>
    <row r="7" spans="1:12">
      <c r="A7" s="1" t="str">
        <f>VLOOKUP(B7,Master!E:J,6,0)</f>
        <v>YD03DirectD</v>
      </c>
      <c r="B7" s="33">
        <v>119219</v>
      </c>
      <c r="C7" t="s">
        <v>2068</v>
      </c>
      <c r="D7" s="2">
        <v>45016</v>
      </c>
      <c r="E7">
        <v>73.861000000000004</v>
      </c>
      <c r="H7" s="48" t="str">
        <f>+VLOOKUP(B7,Master!E:I,2,0)</f>
        <v>YD03</v>
      </c>
      <c r="I7" s="48" t="str">
        <f>+VLOOKUP(B7,Master!E:I,5,0)</f>
        <v>Direct</v>
      </c>
      <c r="J7" s="48" t="str">
        <f>+VLOOKUP(B7,Master!E:I,4,0)</f>
        <v>D</v>
      </c>
      <c r="K7" s="48" t="str">
        <f>+VLOOKUP(J7,Notes!$A$34:$IB$43,MATCH(H7&amp;I7,Notes!$2:$2,0),0)</f>
        <v>110.398</v>
      </c>
      <c r="L7" s="49" t="b">
        <f t="shared" si="0"/>
        <v>0</v>
      </c>
    </row>
    <row r="8" spans="1:12">
      <c r="A8" s="1" t="str">
        <f>VLOOKUP(B8,Master!E:J,6,0)</f>
        <v>YD03RegularG</v>
      </c>
      <c r="B8" s="33">
        <v>103819</v>
      </c>
      <c r="C8" t="s">
        <v>728</v>
      </c>
      <c r="D8" s="2">
        <v>45016</v>
      </c>
      <c r="E8">
        <v>351.75</v>
      </c>
      <c r="H8" s="48" t="str">
        <f>+VLOOKUP(B8,Master!E:I,2,0)</f>
        <v>YD03</v>
      </c>
      <c r="I8" s="48" t="str">
        <f>+VLOOKUP(B8,Master!E:I,5,0)</f>
        <v>Regular</v>
      </c>
      <c r="J8" s="48" t="str">
        <f>+VLOOKUP(B8,Master!E:I,4,0)</f>
        <v>G</v>
      </c>
      <c r="K8" s="48" t="str">
        <f>+VLOOKUP(J8,Notes!$A$34:$IB$43,MATCH(H8&amp;I8,Notes!$2:$2,0),0)</f>
        <v>608.024</v>
      </c>
      <c r="L8" s="49" t="b">
        <f t="shared" si="0"/>
        <v>0</v>
      </c>
    </row>
    <row r="9" spans="1:12">
      <c r="A9" s="1" t="str">
        <f>VLOOKUP(B9,Master!E:J,6,0)</f>
        <v>YD03RegularD</v>
      </c>
      <c r="B9" s="33">
        <v>103820</v>
      </c>
      <c r="C9" t="s">
        <v>2069</v>
      </c>
      <c r="D9" s="2">
        <v>45016</v>
      </c>
      <c r="E9">
        <v>26.516999999999999</v>
      </c>
      <c r="H9" s="48" t="str">
        <f>+VLOOKUP(B9,Master!E:I,2,0)</f>
        <v>YD03</v>
      </c>
      <c r="I9" s="48" t="str">
        <f>+VLOOKUP(B9,Master!E:I,5,0)</f>
        <v>Regular</v>
      </c>
      <c r="J9" s="48" t="str">
        <f>+VLOOKUP(B9,Master!E:I,4,0)</f>
        <v>D</v>
      </c>
      <c r="K9" s="48" t="str">
        <f>+VLOOKUP(J9,Notes!$A$34:$IB$43,MATCH(H9&amp;I9,Notes!$2:$2,0),0)</f>
        <v>38.650</v>
      </c>
      <c r="L9" s="49" t="b">
        <f t="shared" si="0"/>
        <v>0</v>
      </c>
    </row>
    <row r="10" spans="1:12">
      <c r="A10" s="1" t="str">
        <f>VLOOKUP(B10,Master!E:J,6,0)</f>
        <v>YD04DirectG</v>
      </c>
      <c r="B10" s="33">
        <v>119071</v>
      </c>
      <c r="C10" t="s">
        <v>515</v>
      </c>
      <c r="D10" s="2">
        <v>45016</v>
      </c>
      <c r="E10">
        <v>89.554000000000002</v>
      </c>
      <c r="H10" s="48" t="str">
        <f>+VLOOKUP(B10,Master!E:I,2,0)</f>
        <v>YD04</v>
      </c>
      <c r="I10" s="48" t="str">
        <f>+VLOOKUP(B10,Master!E:I,5,0)</f>
        <v>Direct</v>
      </c>
      <c r="J10" s="48" t="str">
        <f>+VLOOKUP(B10,Master!E:I,4,0)</f>
        <v>G</v>
      </c>
      <c r="K10" s="48" t="str">
        <f>+VLOOKUP(J10,Notes!$A$34:$IB$43,MATCH(H10&amp;I10,Notes!$2:$2,0),0)</f>
        <v>162.207</v>
      </c>
      <c r="L10" s="49" t="b">
        <f t="shared" si="0"/>
        <v>0</v>
      </c>
    </row>
    <row r="11" spans="1:12">
      <c r="A11" s="1" t="str">
        <f>VLOOKUP(B11,Master!E:J,6,0)</f>
        <v>YD04DirectD</v>
      </c>
      <c r="B11" s="33">
        <v>119070</v>
      </c>
      <c r="C11" t="s">
        <v>1037</v>
      </c>
      <c r="D11" s="2">
        <v>45016</v>
      </c>
      <c r="E11">
        <v>45.868000000000002</v>
      </c>
      <c r="H11" s="48" t="str">
        <f>+VLOOKUP(B11,Master!E:I,2,0)</f>
        <v>YD04</v>
      </c>
      <c r="I11" s="48" t="str">
        <f>+VLOOKUP(B11,Master!E:I,5,0)</f>
        <v>Direct</v>
      </c>
      <c r="J11" s="48" t="str">
        <f>+VLOOKUP(B11,Master!E:I,4,0)</f>
        <v>D</v>
      </c>
      <c r="K11" s="48" t="str">
        <f>+VLOOKUP(J11,Notes!$A$34:$IB$43,MATCH(H11&amp;I11,Notes!$2:$2,0),0)</f>
        <v>70.396</v>
      </c>
      <c r="L11" s="49" t="b">
        <f t="shared" si="0"/>
        <v>0</v>
      </c>
    </row>
    <row r="12" spans="1:12">
      <c r="A12" s="1" t="str">
        <f>VLOOKUP(B12,Master!E:J,6,0)</f>
        <v>YD04RegularG</v>
      </c>
      <c r="B12" s="33">
        <v>104481</v>
      </c>
      <c r="C12" t="s">
        <v>730</v>
      </c>
      <c r="D12" s="2">
        <v>45016</v>
      </c>
      <c r="E12">
        <v>82.29</v>
      </c>
      <c r="H12" s="48" t="str">
        <f>+VLOOKUP(B12,Master!E:I,2,0)</f>
        <v>YD04</v>
      </c>
      <c r="I12" s="48" t="str">
        <f>+VLOOKUP(B12,Master!E:I,5,0)</f>
        <v>Regular</v>
      </c>
      <c r="J12" s="48" t="str">
        <f>+VLOOKUP(B12,Master!E:I,4,0)</f>
        <v>G</v>
      </c>
      <c r="K12" s="48" t="str">
        <f>+VLOOKUP(J12,Notes!$A$34:$IB$43,MATCH(H12&amp;I12,Notes!$2:$2,0),0)</f>
        <v>145.610</v>
      </c>
      <c r="L12" s="49" t="b">
        <f t="shared" si="0"/>
        <v>0</v>
      </c>
    </row>
    <row r="13" spans="1:12">
      <c r="A13" s="1" t="str">
        <f>VLOOKUP(B13,Master!E:J,6,0)</f>
        <v>YD04RegularD</v>
      </c>
      <c r="B13" s="33">
        <v>104482</v>
      </c>
      <c r="C13" t="s">
        <v>1038</v>
      </c>
      <c r="D13" s="2">
        <v>45016</v>
      </c>
      <c r="E13">
        <v>20.125</v>
      </c>
      <c r="H13" s="48" t="str">
        <f>+VLOOKUP(B13,Master!E:I,2,0)</f>
        <v>YD04</v>
      </c>
      <c r="I13" s="48" t="str">
        <f>+VLOOKUP(B13,Master!E:I,5,0)</f>
        <v>Regular</v>
      </c>
      <c r="J13" s="48" t="str">
        <f>+VLOOKUP(B13,Master!E:I,4,0)</f>
        <v>D</v>
      </c>
      <c r="K13" s="48" t="str">
        <f>+VLOOKUP(J13,Notes!$A$34:$IB$43,MATCH(H13&amp;I13,Notes!$2:$2,0),0)</f>
        <v>30.167</v>
      </c>
      <c r="L13" s="49" t="b">
        <f t="shared" si="0"/>
        <v>0</v>
      </c>
    </row>
    <row r="14" spans="1:12">
      <c r="A14" s="1" t="str">
        <f>VLOOKUP(B14,Master!E:J,6,0)</f>
        <v>YD12DirectG</v>
      </c>
      <c r="B14" s="33">
        <v>119212</v>
      </c>
      <c r="C14" t="s">
        <v>562</v>
      </c>
      <c r="D14" s="2">
        <v>45016</v>
      </c>
      <c r="E14">
        <v>116.64100000000001</v>
      </c>
      <c r="H14" s="48" t="str">
        <f>+VLOOKUP(B14,Master!E:I,2,0)</f>
        <v>YD12</v>
      </c>
      <c r="I14" s="48" t="str">
        <f>+VLOOKUP(B14,Master!E:I,5,0)</f>
        <v>Direct</v>
      </c>
      <c r="J14" s="48" t="str">
        <f>+VLOOKUP(B14,Master!E:I,4,0)</f>
        <v>G</v>
      </c>
      <c r="K14" s="48" t="str">
        <f>+VLOOKUP(J14,Notes!$A$34:$IB$43,MATCH(H14&amp;I14,Notes!$2:$2,0),0)</f>
        <v>211.521</v>
      </c>
      <c r="L14" s="49" t="b">
        <f t="shared" si="0"/>
        <v>0</v>
      </c>
    </row>
    <row r="15" spans="1:12">
      <c r="A15" s="1" t="str">
        <f>VLOOKUP(B15,Master!E:J,6,0)</f>
        <v>YD12DirectD</v>
      </c>
      <c r="B15" s="33">
        <v>119213</v>
      </c>
      <c r="C15" t="s">
        <v>1042</v>
      </c>
      <c r="D15" s="2">
        <v>45016</v>
      </c>
      <c r="E15">
        <v>41.314999999999998</v>
      </c>
      <c r="H15" s="48" t="str">
        <f>+VLOOKUP(B15,Master!E:I,2,0)</f>
        <v>YD12</v>
      </c>
      <c r="I15" s="48" t="str">
        <f>+VLOOKUP(B15,Master!E:I,5,0)</f>
        <v>Direct</v>
      </c>
      <c r="J15" s="48" t="str">
        <f>+VLOOKUP(B15,Master!E:I,4,0)</f>
        <v>D</v>
      </c>
      <c r="K15" s="48" t="str">
        <f>+VLOOKUP(J15,Notes!$A$34:$IB$43,MATCH(H15&amp;I15,Notes!$2:$2,0),0)</f>
        <v>62.964</v>
      </c>
      <c r="L15" s="49" t="b">
        <f t="shared" si="0"/>
        <v>0</v>
      </c>
    </row>
    <row r="16" spans="1:12">
      <c r="A16" s="1" t="str">
        <f>VLOOKUP(B16,Master!E:J,6,0)</f>
        <v>YD12RegularG</v>
      </c>
      <c r="B16" s="33">
        <v>105989</v>
      </c>
      <c r="C16" t="s">
        <v>736</v>
      </c>
      <c r="D16" s="2">
        <v>45016</v>
      </c>
      <c r="E16">
        <v>108.32</v>
      </c>
      <c r="H16" s="48" t="str">
        <f>+VLOOKUP(B16,Master!E:I,2,0)</f>
        <v>YD12</v>
      </c>
      <c r="I16" s="48" t="str">
        <f>+VLOOKUP(B16,Master!E:I,5,0)</f>
        <v>Regular</v>
      </c>
      <c r="J16" s="48" t="str">
        <f>+VLOOKUP(B16,Master!E:I,4,0)</f>
        <v>G</v>
      </c>
      <c r="K16" s="48" t="str">
        <f>+VLOOKUP(J16,Notes!$A$34:$IB$43,MATCH(H16&amp;I16,Notes!$2:$2,0),0)</f>
        <v>192.159</v>
      </c>
      <c r="L16" s="49" t="b">
        <f t="shared" si="0"/>
        <v>0</v>
      </c>
    </row>
    <row r="17" spans="1:12">
      <c r="A17" s="1" t="str">
        <f>VLOOKUP(B17,Master!E:J,6,0)</f>
        <v>YD12RegularD</v>
      </c>
      <c r="B17" s="33">
        <v>113153</v>
      </c>
      <c r="C17" t="s">
        <v>2070</v>
      </c>
      <c r="D17" s="2">
        <v>45016</v>
      </c>
      <c r="E17">
        <v>38.264000000000003</v>
      </c>
      <c r="H17" s="48" t="str">
        <f>+VLOOKUP(B17,Master!E:I,2,0)</f>
        <v>YD12</v>
      </c>
      <c r="I17" s="48" t="str">
        <f>+VLOOKUP(B17,Master!E:I,5,0)</f>
        <v>Regular</v>
      </c>
      <c r="J17" s="48" t="str">
        <f>+VLOOKUP(B17,Master!E:I,4,0)</f>
        <v>D</v>
      </c>
      <c r="K17" s="48" t="str">
        <f>+VLOOKUP(J17,Notes!$A$34:$IB$43,MATCH(H17&amp;I17,Notes!$2:$2,0),0)</f>
        <v>57.083</v>
      </c>
      <c r="L17" s="49" t="b">
        <f t="shared" si="0"/>
        <v>0</v>
      </c>
    </row>
    <row r="18" spans="1:12">
      <c r="A18" s="1" t="str">
        <f>VLOOKUP(B18,Master!E:J,6,0)</f>
        <v>YDY3DirectG</v>
      </c>
      <c r="B18" s="33">
        <v>148595</v>
      </c>
      <c r="C18" t="s">
        <v>2071</v>
      </c>
      <c r="D18" s="2">
        <v>45016</v>
      </c>
      <c r="E18">
        <v>13.452999999999999</v>
      </c>
      <c r="H18" s="48" t="str">
        <f>+VLOOKUP(B18,Master!E:I,2,0)</f>
        <v>YDY3</v>
      </c>
      <c r="I18" s="48" t="str">
        <f>+VLOOKUP(B18,Master!E:I,5,0)</f>
        <v>Direct</v>
      </c>
      <c r="J18" s="48" t="str">
        <f>+VLOOKUP(B18,Master!E:I,4,0)</f>
        <v>G</v>
      </c>
      <c r="K18" s="48" t="str">
        <f>+VLOOKUP(J18,Notes!$A$34:$IB$43,MATCH(H18&amp;I18,Notes!$2:$2,0),0)</f>
        <v>22.820</v>
      </c>
      <c r="L18" s="49" t="b">
        <f t="shared" si="0"/>
        <v>0</v>
      </c>
    </row>
    <row r="19" spans="1:12">
      <c r="A19" s="1" t="str">
        <f>VLOOKUP(B19,Master!E:J,6,0)</f>
        <v>YDY3DirectD</v>
      </c>
      <c r="B19" s="33">
        <v>148596</v>
      </c>
      <c r="C19" t="s">
        <v>2072</v>
      </c>
      <c r="D19" s="2">
        <v>45016</v>
      </c>
      <c r="E19">
        <v>12.093</v>
      </c>
      <c r="H19" s="48" t="str">
        <f>+VLOOKUP(B19,Master!E:I,2,0)</f>
        <v>YDY3</v>
      </c>
      <c r="I19" s="48" t="str">
        <f>+VLOOKUP(B19,Master!E:I,5,0)</f>
        <v>Direct</v>
      </c>
      <c r="J19" s="48" t="str">
        <f>+VLOOKUP(B19,Master!E:I,4,0)</f>
        <v>D</v>
      </c>
      <c r="K19" s="48" t="str">
        <f>+VLOOKUP(J19,Notes!$A$34:$IB$43,MATCH(H19&amp;I19,Notes!$2:$2,0),0)</f>
        <v>18.840</v>
      </c>
      <c r="L19" s="49" t="b">
        <f t="shared" si="0"/>
        <v>0</v>
      </c>
    </row>
    <row r="20" spans="1:12">
      <c r="A20" s="1" t="str">
        <f>VLOOKUP(B20,Master!E:J,6,0)</f>
        <v>YDY3RegularG</v>
      </c>
      <c r="B20" s="33">
        <v>148594</v>
      </c>
      <c r="C20" t="s">
        <v>2073</v>
      </c>
      <c r="D20" s="2">
        <v>45016</v>
      </c>
      <c r="E20">
        <v>13.22</v>
      </c>
      <c r="H20" s="48" t="str">
        <f>+VLOOKUP(B20,Master!E:I,2,0)</f>
        <v>YDY3</v>
      </c>
      <c r="I20" s="48" t="str">
        <f>+VLOOKUP(B20,Master!E:I,5,0)</f>
        <v>Regular</v>
      </c>
      <c r="J20" s="48" t="str">
        <f>+VLOOKUP(B20,Master!E:I,4,0)</f>
        <v>G</v>
      </c>
      <c r="K20" s="48" t="str">
        <f>+VLOOKUP(J20,Notes!$A$34:$IB$43,MATCH(H20&amp;I20,Notes!$2:$2,0),0)</f>
        <v>21.995</v>
      </c>
      <c r="L20" s="49" t="b">
        <f t="shared" si="0"/>
        <v>0</v>
      </c>
    </row>
    <row r="21" spans="1:12">
      <c r="A21" s="1" t="str">
        <f>VLOOKUP(B21,Master!E:J,6,0)</f>
        <v>YDY3RegularD</v>
      </c>
      <c r="B21" s="33">
        <v>148597</v>
      </c>
      <c r="C21" t="s">
        <v>2074</v>
      </c>
      <c r="D21" s="2">
        <v>45016</v>
      </c>
      <c r="E21">
        <v>11.871</v>
      </c>
      <c r="H21" s="48" t="str">
        <f>+VLOOKUP(B21,Master!E:I,2,0)</f>
        <v>YDY3</v>
      </c>
      <c r="I21" s="48" t="str">
        <f>+VLOOKUP(B21,Master!E:I,5,0)</f>
        <v>Regular</v>
      </c>
      <c r="J21" s="48" t="str">
        <f>+VLOOKUP(B21,Master!E:I,4,0)</f>
        <v>D</v>
      </c>
      <c r="K21" s="48" t="str">
        <f>+VLOOKUP(J21,Notes!$A$34:$IB$43,MATCH(H21&amp;I21,Notes!$2:$2,0),0)</f>
        <v>16.739</v>
      </c>
      <c r="L21" s="49" t="b">
        <f t="shared" si="0"/>
        <v>0</v>
      </c>
    </row>
    <row r="22" spans="1:12">
      <c r="A22" s="1" t="str">
        <f>VLOOKUP(B22,Master!E:J,6,0)</f>
        <v>YD63DirectG</v>
      </c>
      <c r="B22" s="33">
        <v>119096</v>
      </c>
      <c r="C22" t="s">
        <v>475</v>
      </c>
      <c r="D22" s="2">
        <v>45016</v>
      </c>
      <c r="E22">
        <v>34.366</v>
      </c>
      <c r="H22" s="48" t="str">
        <f>+VLOOKUP(B22,Master!E:I,2,0)</f>
        <v>YD63</v>
      </c>
      <c r="I22" s="48" t="str">
        <f>+VLOOKUP(B22,Master!E:I,5,0)</f>
        <v>Direct</v>
      </c>
      <c r="J22" s="48" t="str">
        <f>+VLOOKUP(B22,Master!E:I,4,0)</f>
        <v>G</v>
      </c>
      <c r="K22" s="48" t="str">
        <f>+VLOOKUP(J22,Notes!$A$34:$IB$43,MATCH(H22&amp;I22,Notes!$2:$2,0),0)</f>
        <v>60.018</v>
      </c>
      <c r="L22" s="49" t="b">
        <f t="shared" si="0"/>
        <v>0</v>
      </c>
    </row>
    <row r="23" spans="1:12">
      <c r="A23" s="1" t="str">
        <f>VLOOKUP(B23,Master!E:J,6,0)</f>
        <v>YD63DirectD</v>
      </c>
      <c r="B23" s="33">
        <v>119095</v>
      </c>
      <c r="C23" t="s">
        <v>1035</v>
      </c>
      <c r="D23" s="2">
        <v>45016</v>
      </c>
      <c r="E23">
        <v>28.437000000000001</v>
      </c>
      <c r="H23" s="48" t="str">
        <f>+VLOOKUP(B23,Master!E:I,2,0)</f>
        <v>YD63</v>
      </c>
      <c r="I23" s="48" t="str">
        <f>+VLOOKUP(B23,Master!E:I,5,0)</f>
        <v>Direct</v>
      </c>
      <c r="J23" s="48" t="str">
        <f>+VLOOKUP(B23,Master!E:I,4,0)</f>
        <v>D</v>
      </c>
      <c r="K23" s="48" t="str">
        <f>+VLOOKUP(J23,Notes!$A$34:$IB$43,MATCH(H23&amp;I23,Notes!$2:$2,0),0)</f>
        <v>42.187</v>
      </c>
      <c r="L23" s="49" t="b">
        <f t="shared" si="0"/>
        <v>0</v>
      </c>
    </row>
    <row r="24" spans="1:12">
      <c r="A24" s="1" t="str">
        <f>VLOOKUP(B24,Master!E:J,6,0)</f>
        <v>YD63RegularG</v>
      </c>
      <c r="B24" s="33">
        <v>112901</v>
      </c>
      <c r="C24" t="s">
        <v>726</v>
      </c>
      <c r="D24" s="2">
        <v>45016</v>
      </c>
      <c r="E24">
        <v>31.527999999999999</v>
      </c>
      <c r="H24" s="48" t="str">
        <f>+VLOOKUP(B24,Master!E:I,2,0)</f>
        <v>YD63</v>
      </c>
      <c r="I24" s="48" t="str">
        <f>+VLOOKUP(B24,Master!E:I,5,0)</f>
        <v>Regular</v>
      </c>
      <c r="J24" s="48" t="str">
        <f>+VLOOKUP(B24,Master!E:I,4,0)</f>
        <v>G</v>
      </c>
      <c r="K24" s="48" t="str">
        <f>+VLOOKUP(J24,Notes!$A$34:$IB$43,MATCH(H24&amp;I24,Notes!$2:$2,0),0)</f>
        <v>53.632</v>
      </c>
      <c r="L24" s="49" t="b">
        <f t="shared" si="0"/>
        <v>0</v>
      </c>
    </row>
    <row r="25" spans="1:12">
      <c r="A25" s="1" t="str">
        <f>VLOOKUP(B25,Master!E:J,6,0)</f>
        <v>YD63RegularD</v>
      </c>
      <c r="B25" s="33">
        <v>113032</v>
      </c>
      <c r="C25" t="s">
        <v>2075</v>
      </c>
      <c r="D25" s="2">
        <v>45016</v>
      </c>
      <c r="E25">
        <v>14.964</v>
      </c>
      <c r="H25" s="48" t="str">
        <f>+VLOOKUP(B25,Master!E:I,2,0)</f>
        <v>YD63</v>
      </c>
      <c r="I25" s="48" t="str">
        <f>+VLOOKUP(B25,Master!E:I,5,0)</f>
        <v>Regular</v>
      </c>
      <c r="J25" s="48" t="str">
        <f>+VLOOKUP(B25,Master!E:I,4,0)</f>
        <v>D</v>
      </c>
      <c r="K25" s="48" t="str">
        <f>+VLOOKUP(J25,Notes!$A$34:$IB$43,MATCH(H25&amp;I25,Notes!$2:$2,0),0)</f>
        <v>21.538</v>
      </c>
      <c r="L25" s="49" t="b">
        <f t="shared" si="0"/>
        <v>0</v>
      </c>
    </row>
    <row r="26" spans="1:12">
      <c r="A26" s="1" t="str">
        <f>VLOOKUP(B26,Master!E:J,6,0)</f>
        <v>YDX0DirectG</v>
      </c>
      <c r="B26" s="33">
        <v>145454</v>
      </c>
      <c r="C26" t="s">
        <v>731</v>
      </c>
      <c r="D26" s="2">
        <v>45016</v>
      </c>
      <c r="E26">
        <v>22.378</v>
      </c>
      <c r="H26" s="48" t="str">
        <f>+VLOOKUP(B26,Master!E:I,2,0)</f>
        <v>YDX0</v>
      </c>
      <c r="I26" s="48" t="str">
        <f>+VLOOKUP(B26,Master!E:I,5,0)</f>
        <v>Direct</v>
      </c>
      <c r="J26" s="48" t="str">
        <f>+VLOOKUP(B26,Master!E:I,4,0)</f>
        <v>G</v>
      </c>
      <c r="K26" s="48" t="str">
        <f>+VLOOKUP(J26,Notes!$A$34:$IB$43,MATCH(H26&amp;I26,Notes!$2:$2,0),0)</f>
        <v>42.608</v>
      </c>
      <c r="L26" s="49" t="b">
        <f t="shared" si="0"/>
        <v>0</v>
      </c>
    </row>
    <row r="27" spans="1:12">
      <c r="A27" s="1" t="str">
        <f>VLOOKUP(B27,Master!E:J,6,0)</f>
        <v>YDX0DirectD</v>
      </c>
      <c r="B27" s="33">
        <v>145455</v>
      </c>
      <c r="C27" t="s">
        <v>2076</v>
      </c>
      <c r="D27" s="2">
        <v>45016</v>
      </c>
      <c r="E27">
        <v>16.731999999999999</v>
      </c>
      <c r="H27" s="48" t="str">
        <f>+VLOOKUP(B27,Master!E:I,2,0)</f>
        <v>YDX0</v>
      </c>
      <c r="I27" s="48" t="str">
        <f>+VLOOKUP(B27,Master!E:I,5,0)</f>
        <v>Direct</v>
      </c>
      <c r="J27" s="48" t="str">
        <f>+VLOOKUP(B27,Master!E:I,4,0)</f>
        <v>D</v>
      </c>
      <c r="K27" s="48" t="str">
        <f>+VLOOKUP(J27,Notes!$A$34:$IB$43,MATCH(H27&amp;I27,Notes!$2:$2,0),0)</f>
        <v>26.750</v>
      </c>
      <c r="L27" s="49" t="b">
        <f t="shared" si="0"/>
        <v>0</v>
      </c>
    </row>
    <row r="28" spans="1:12">
      <c r="A28" s="1" t="str">
        <f>VLOOKUP(B28,Master!E:J,6,0)</f>
        <v>YDX0RegularG</v>
      </c>
      <c r="B28" s="33">
        <v>145456</v>
      </c>
      <c r="C28" t="s">
        <v>732</v>
      </c>
      <c r="D28" s="2">
        <v>45016</v>
      </c>
      <c r="E28">
        <v>20.91</v>
      </c>
      <c r="H28" s="48" t="str">
        <f>+VLOOKUP(B28,Master!E:I,2,0)</f>
        <v>YDX0</v>
      </c>
      <c r="I28" s="48" t="str">
        <f>+VLOOKUP(B28,Master!E:I,5,0)</f>
        <v>Regular</v>
      </c>
      <c r="J28" s="48" t="str">
        <f>+VLOOKUP(B28,Master!E:I,4,0)</f>
        <v>G</v>
      </c>
      <c r="K28" s="48" t="str">
        <f>+VLOOKUP(J28,Notes!$A$34:$IB$43,MATCH(H28&amp;I28,Notes!$2:$2,0),0)</f>
        <v>38.501</v>
      </c>
      <c r="L28" s="49" t="b">
        <f t="shared" si="0"/>
        <v>0</v>
      </c>
    </row>
    <row r="29" spans="1:12">
      <c r="A29" s="1" t="str">
        <f>VLOOKUP(B29,Master!E:J,6,0)</f>
        <v>YDX0RegularD</v>
      </c>
      <c r="B29" s="33">
        <v>145453</v>
      </c>
      <c r="C29" t="s">
        <v>2077</v>
      </c>
      <c r="D29" s="2">
        <v>45016</v>
      </c>
      <c r="E29">
        <v>15.646000000000001</v>
      </c>
      <c r="H29" s="48" t="str">
        <f>+VLOOKUP(B29,Master!E:I,2,0)</f>
        <v>YDX0</v>
      </c>
      <c r="I29" s="48" t="str">
        <f>+VLOOKUP(B29,Master!E:I,5,0)</f>
        <v>Regular</v>
      </c>
      <c r="J29" s="48" t="str">
        <f>+VLOOKUP(B29,Master!E:I,4,0)</f>
        <v>D</v>
      </c>
      <c r="K29" s="48" t="str">
        <f>+VLOOKUP(J29,Notes!$A$34:$IB$43,MATCH(H29&amp;I29,Notes!$2:$2,0),0)</f>
        <v>24.223</v>
      </c>
      <c r="L29" s="49" t="b">
        <f t="shared" si="0"/>
        <v>0</v>
      </c>
    </row>
    <row r="30" spans="1:12">
      <c r="A30" s="1" t="str">
        <f>VLOOKUP(B30,Master!E:J,6,0)</f>
        <v>YD02DirectG</v>
      </c>
      <c r="B30" s="33">
        <v>119247</v>
      </c>
      <c r="C30" t="s">
        <v>494</v>
      </c>
      <c r="D30" s="2">
        <v>45016</v>
      </c>
      <c r="E30">
        <v>171.21799999999999</v>
      </c>
      <c r="H30" s="48" t="str">
        <f>+VLOOKUP(B30,Master!E:I,2,0)</f>
        <v>YD02</v>
      </c>
      <c r="I30" s="48" t="str">
        <f>+VLOOKUP(B30,Master!E:I,5,0)</f>
        <v>Direct</v>
      </c>
      <c r="J30" s="48" t="str">
        <f>+VLOOKUP(B30,Master!E:I,4,0)</f>
        <v>G</v>
      </c>
      <c r="K30" s="48" t="str">
        <f>+VLOOKUP(J30,Notes!$A$34:$IB$43,MATCH(H30&amp;I30,Notes!$2:$2,0),0)</f>
        <v>338.387</v>
      </c>
      <c r="L30" s="49" t="b">
        <f t="shared" si="0"/>
        <v>0</v>
      </c>
    </row>
    <row r="31" spans="1:12">
      <c r="A31" s="1" t="str">
        <f>VLOOKUP(B31,Master!E:J,6,0)</f>
        <v>YD02DirectD</v>
      </c>
      <c r="B31" s="33">
        <v>119248</v>
      </c>
      <c r="C31" t="s">
        <v>1039</v>
      </c>
      <c r="D31" s="2">
        <v>45016</v>
      </c>
      <c r="E31">
        <v>32.359000000000002</v>
      </c>
      <c r="H31" s="48" t="str">
        <f>+VLOOKUP(B31,Master!E:I,2,0)</f>
        <v>YD02</v>
      </c>
      <c r="I31" s="48" t="str">
        <f>+VLOOKUP(B31,Master!E:I,5,0)</f>
        <v>Direct</v>
      </c>
      <c r="J31" s="48" t="str">
        <f>+VLOOKUP(B31,Master!E:I,4,0)</f>
        <v>D</v>
      </c>
      <c r="K31" s="48" t="str">
        <f>+VLOOKUP(J31,Notes!$A$34:$IB$43,MATCH(H31&amp;I31,Notes!$2:$2,0),0)</f>
        <v>53.999</v>
      </c>
      <c r="L31" s="49" t="b">
        <f t="shared" si="0"/>
        <v>0</v>
      </c>
    </row>
    <row r="32" spans="1:12">
      <c r="A32" s="1" t="str">
        <f>VLOOKUP(B32,Master!E:J,6,0)</f>
        <v>YD02RegularG</v>
      </c>
      <c r="B32" s="33">
        <v>102434</v>
      </c>
      <c r="C32" t="s">
        <v>733</v>
      </c>
      <c r="D32" s="2">
        <v>45016</v>
      </c>
      <c r="E32">
        <v>160.96799999999999</v>
      </c>
      <c r="H32" s="48" t="str">
        <f>+VLOOKUP(B32,Master!E:I,2,0)</f>
        <v>YD02</v>
      </c>
      <c r="I32" s="48" t="str">
        <f>+VLOOKUP(B32,Master!E:I,5,0)</f>
        <v>Regular</v>
      </c>
      <c r="J32" s="48" t="str">
        <f>+VLOOKUP(B32,Master!E:I,4,0)</f>
        <v>G</v>
      </c>
      <c r="K32" s="48" t="str">
        <f>+VLOOKUP(J32,Notes!$A$34:$IB$43,MATCH(H32&amp;I32,Notes!$2:$2,0),0)</f>
        <v>310.579</v>
      </c>
      <c r="L32" s="49" t="b">
        <f t="shared" si="0"/>
        <v>0</v>
      </c>
    </row>
    <row r="33" spans="1:12">
      <c r="A33" s="1" t="str">
        <f>VLOOKUP(B33,Master!E:J,6,0)</f>
        <v>YD02RegularD</v>
      </c>
      <c r="B33" s="33">
        <v>102435</v>
      </c>
      <c r="C33" t="s">
        <v>1040</v>
      </c>
      <c r="D33" s="2">
        <v>45016</v>
      </c>
      <c r="E33">
        <v>17.908999999999999</v>
      </c>
      <c r="H33" s="48" t="str">
        <f>+VLOOKUP(B33,Master!E:I,2,0)</f>
        <v>YD02</v>
      </c>
      <c r="I33" s="48" t="str">
        <f>+VLOOKUP(B33,Master!E:I,5,0)</f>
        <v>Regular</v>
      </c>
      <c r="J33" s="48" t="str">
        <f>+VLOOKUP(B33,Master!E:I,4,0)</f>
        <v>D</v>
      </c>
      <c r="K33" s="48" t="str">
        <f>+VLOOKUP(J33,Notes!$A$34:$IB$43,MATCH(H33&amp;I33,Notes!$2:$2,0),0)</f>
        <v>29.179</v>
      </c>
      <c r="L33" s="49" t="b">
        <f t="shared" si="0"/>
        <v>0</v>
      </c>
    </row>
    <row r="34" spans="1:12">
      <c r="A34" s="1" t="str">
        <f>VLOOKUP(B34,Master!E:J,6,0)</f>
        <v>YD25DirectG</v>
      </c>
      <c r="B34" s="33">
        <v>119028</v>
      </c>
      <c r="C34" t="s">
        <v>518</v>
      </c>
      <c r="D34" s="2">
        <v>45016</v>
      </c>
      <c r="E34">
        <v>61.146000000000001</v>
      </c>
      <c r="H34" s="48" t="str">
        <f>+VLOOKUP(B34,Master!E:I,2,0)</f>
        <v>YD25</v>
      </c>
      <c r="I34" s="48" t="str">
        <f>+VLOOKUP(B34,Master!E:I,5,0)</f>
        <v>Direct</v>
      </c>
      <c r="J34" s="48" t="str">
        <f>+VLOOKUP(B34,Master!E:I,4,0)</f>
        <v>G</v>
      </c>
      <c r="K34" s="48" t="str">
        <f>+VLOOKUP(J34,Notes!$A$34:$IB$43,MATCH(H34&amp;I34,Notes!$2:$2,0),0)</f>
        <v>104.026</v>
      </c>
      <c r="L34" s="49" t="b">
        <f t="shared" si="0"/>
        <v>0</v>
      </c>
    </row>
    <row r="35" spans="1:12">
      <c r="A35" s="1" t="str">
        <f>VLOOKUP(B35,Master!E:J,6,0)</f>
        <v>YD25DirectD</v>
      </c>
      <c r="B35" s="33">
        <v>119029</v>
      </c>
      <c r="C35" t="s">
        <v>1041</v>
      </c>
      <c r="D35" s="2">
        <v>45016</v>
      </c>
      <c r="E35">
        <v>24.786000000000001</v>
      </c>
      <c r="H35" s="48" t="str">
        <f>+VLOOKUP(B35,Master!E:I,2,0)</f>
        <v>YD25</v>
      </c>
      <c r="I35" s="48" t="str">
        <f>+VLOOKUP(B35,Master!E:I,5,0)</f>
        <v>Direct</v>
      </c>
      <c r="J35" s="48" t="str">
        <f>+VLOOKUP(B35,Master!E:I,4,0)</f>
        <v>D</v>
      </c>
      <c r="K35" s="48" t="str">
        <f>+VLOOKUP(J35,Notes!$A$34:$IB$43,MATCH(H35&amp;I35,Notes!$2:$2,0),0)</f>
        <v>35.843</v>
      </c>
      <c r="L35" s="49" t="b">
        <f t="shared" si="0"/>
        <v>0</v>
      </c>
    </row>
    <row r="36" spans="1:12">
      <c r="A36" s="1" t="str">
        <f>VLOOKUP(B36,Master!E:J,6,0)</f>
        <v>YD25RegularG</v>
      </c>
      <c r="B36" s="33">
        <v>108202</v>
      </c>
      <c r="C36" t="s">
        <v>751</v>
      </c>
      <c r="D36" s="2">
        <v>45016</v>
      </c>
      <c r="E36">
        <v>56.366999999999997</v>
      </c>
      <c r="H36" s="48" t="str">
        <f>+VLOOKUP(B36,Master!E:I,2,0)</f>
        <v>YD25</v>
      </c>
      <c r="I36" s="48" t="str">
        <f>+VLOOKUP(B36,Master!E:I,5,0)</f>
        <v>Regular</v>
      </c>
      <c r="J36" s="48" t="str">
        <f>+VLOOKUP(B36,Master!E:I,4,0)</f>
        <v>G</v>
      </c>
      <c r="K36" s="48" t="str">
        <f>+VLOOKUP(J36,Notes!$A$34:$IB$43,MATCH(H36&amp;I36,Notes!$2:$2,0),0)</f>
        <v>93.301</v>
      </c>
      <c r="L36" s="49" t="b">
        <f t="shared" si="0"/>
        <v>0</v>
      </c>
    </row>
    <row r="37" spans="1:12">
      <c r="A37" s="1" t="str">
        <f>VLOOKUP(B37,Master!E:J,6,0)</f>
        <v>YD25RegularD</v>
      </c>
      <c r="B37" s="33">
        <v>108203</v>
      </c>
      <c r="C37" t="s">
        <v>2078</v>
      </c>
      <c r="D37" s="2">
        <v>45016</v>
      </c>
      <c r="E37">
        <v>21.26</v>
      </c>
      <c r="H37" s="48" t="str">
        <f>+VLOOKUP(B37,Master!E:I,2,0)</f>
        <v>YD25</v>
      </c>
      <c r="I37" s="48" t="str">
        <f>+VLOOKUP(B37,Master!E:I,5,0)</f>
        <v>Regular</v>
      </c>
      <c r="J37" s="48" t="str">
        <f>+VLOOKUP(B37,Master!E:I,4,0)</f>
        <v>D</v>
      </c>
      <c r="K37" s="48" t="str">
        <f>+VLOOKUP(J37,Notes!$A$34:$IB$43,MATCH(H37&amp;I37,Notes!$2:$2,0),0)</f>
        <v>29.849</v>
      </c>
      <c r="L37" s="49" t="b">
        <f t="shared" si="0"/>
        <v>0</v>
      </c>
    </row>
    <row r="38" spans="1:12">
      <c r="A38" s="1" t="str">
        <f>VLOOKUP(B38,Master!E:J,6,0)</f>
        <v>YDY1DirectG</v>
      </c>
      <c r="B38" s="33">
        <v>147306</v>
      </c>
      <c r="C38" t="s">
        <v>734</v>
      </c>
      <c r="D38" s="2">
        <v>45016</v>
      </c>
      <c r="E38">
        <v>15.711</v>
      </c>
      <c r="H38" s="48" t="str">
        <f>+VLOOKUP(B38,Master!E:I,2,0)</f>
        <v>YDY1</v>
      </c>
      <c r="I38" s="48" t="str">
        <f>+VLOOKUP(B38,Master!E:I,5,0)</f>
        <v>Direct</v>
      </c>
      <c r="J38" s="48" t="str">
        <f>+VLOOKUP(B38,Master!E:I,4,0)</f>
        <v>G</v>
      </c>
      <c r="K38" s="48" t="str">
        <f>+VLOOKUP(J38,Notes!$A$34:$IB$43,MATCH(H38&amp;I38,Notes!$2:$2,0),0)</f>
        <v>22.182</v>
      </c>
      <c r="L38" s="49" t="b">
        <f t="shared" si="0"/>
        <v>0</v>
      </c>
    </row>
    <row r="39" spans="1:12">
      <c r="A39" s="1" t="str">
        <f>VLOOKUP(B39,Master!E:J,6,0)</f>
        <v>YDY1DirectD</v>
      </c>
      <c r="B39" s="33">
        <v>147304</v>
      </c>
      <c r="C39" t="s">
        <v>2079</v>
      </c>
      <c r="D39" s="2">
        <v>45016</v>
      </c>
      <c r="E39">
        <v>14.935</v>
      </c>
      <c r="H39" s="48" t="str">
        <f>+VLOOKUP(B39,Master!E:I,2,0)</f>
        <v>YDY1</v>
      </c>
      <c r="I39" s="48" t="str">
        <f>+VLOOKUP(B39,Master!E:I,5,0)</f>
        <v>Direct</v>
      </c>
      <c r="J39" s="48" t="str">
        <f>+VLOOKUP(B39,Master!E:I,4,0)</f>
        <v>D</v>
      </c>
      <c r="K39" s="48" t="str">
        <f>+VLOOKUP(J39,Notes!$A$34:$IB$43,MATCH(H39&amp;I39,Notes!$2:$2,0),0)</f>
        <v>18.384</v>
      </c>
      <c r="L39" s="49" t="b">
        <f t="shared" si="0"/>
        <v>0</v>
      </c>
    </row>
    <row r="40" spans="1:12">
      <c r="A40" s="1" t="str">
        <f>VLOOKUP(B40,Master!E:J,6,0)</f>
        <v>YDY1RegularG</v>
      </c>
      <c r="B40" s="33">
        <v>147303</v>
      </c>
      <c r="C40" t="s">
        <v>735</v>
      </c>
      <c r="D40" s="2">
        <v>45016</v>
      </c>
      <c r="E40">
        <v>15.271000000000001</v>
      </c>
      <c r="H40" s="48" t="str">
        <f>+VLOOKUP(B40,Master!E:I,2,0)</f>
        <v>YDY1</v>
      </c>
      <c r="I40" s="48" t="str">
        <f>+VLOOKUP(B40,Master!E:I,5,0)</f>
        <v>Regular</v>
      </c>
      <c r="J40" s="48" t="str">
        <f>+VLOOKUP(B40,Master!E:I,4,0)</f>
        <v>G</v>
      </c>
      <c r="K40" s="48" t="str">
        <f>+VLOOKUP(J40,Notes!$A$34:$IB$43,MATCH(H40&amp;I40,Notes!$2:$2,0),0)</f>
        <v>21.175</v>
      </c>
      <c r="L40" s="49" t="b">
        <f t="shared" si="0"/>
        <v>0</v>
      </c>
    </row>
    <row r="41" spans="1:12">
      <c r="A41" s="1" t="str">
        <f>VLOOKUP(B41,Master!E:J,6,0)</f>
        <v>YDY1RegularD</v>
      </c>
      <c r="B41" s="33">
        <v>147305</v>
      </c>
      <c r="C41" t="s">
        <v>2080</v>
      </c>
      <c r="D41" s="2">
        <v>45016</v>
      </c>
      <c r="E41">
        <v>14.496</v>
      </c>
      <c r="H41" s="48" t="str">
        <f>+VLOOKUP(B41,Master!E:I,2,0)</f>
        <v>YDY1</v>
      </c>
      <c r="I41" s="48" t="str">
        <f>+VLOOKUP(B41,Master!E:I,5,0)</f>
        <v>Regular</v>
      </c>
      <c r="J41" s="48" t="str">
        <f>+VLOOKUP(B41,Master!E:I,4,0)</f>
        <v>D</v>
      </c>
      <c r="K41" s="48" t="str">
        <f>+VLOOKUP(J41,Notes!$A$34:$IB$43,MATCH(H41&amp;I41,Notes!$2:$2,0),0)</f>
        <v>17.528</v>
      </c>
      <c r="L41" s="49" t="b">
        <f t="shared" si="0"/>
        <v>0</v>
      </c>
    </row>
    <row r="42" spans="1:12">
      <c r="A42" s="1" t="str">
        <f>VLOOKUP(B42,Master!E:J,6,0)</f>
        <v>YD07DirectG</v>
      </c>
      <c r="B42" s="33">
        <v>119242</v>
      </c>
      <c r="C42" t="s">
        <v>576</v>
      </c>
      <c r="D42" s="2">
        <v>45016</v>
      </c>
      <c r="E42">
        <v>87.186000000000007</v>
      </c>
      <c r="H42" s="48" t="str">
        <f>+VLOOKUP(B42,Master!E:I,2,0)</f>
        <v>YD07</v>
      </c>
      <c r="I42" s="48" t="str">
        <f>+VLOOKUP(B42,Master!E:I,5,0)</f>
        <v>Direct</v>
      </c>
      <c r="J42" s="48" t="str">
        <f>+VLOOKUP(B42,Master!E:I,4,0)</f>
        <v>G</v>
      </c>
      <c r="K42" s="48" t="str">
        <f>+VLOOKUP(J42,Notes!$A$34:$IB$43,MATCH(H42&amp;I42,Notes!$2:$2,0),0)</f>
        <v>152.546</v>
      </c>
      <c r="L42" s="49" t="b">
        <f t="shared" si="0"/>
        <v>0</v>
      </c>
    </row>
    <row r="43" spans="1:12">
      <c r="A43" s="1" t="str">
        <f>VLOOKUP(B43,Master!E:J,6,0)</f>
        <v>YD07DirectD</v>
      </c>
      <c r="B43" s="33">
        <v>119241</v>
      </c>
      <c r="C43" t="s">
        <v>1030</v>
      </c>
      <c r="D43" s="2">
        <v>45016</v>
      </c>
      <c r="E43">
        <v>56.53</v>
      </c>
      <c r="H43" s="48" t="str">
        <f>+VLOOKUP(B43,Master!E:I,2,0)</f>
        <v>YD07</v>
      </c>
      <c r="I43" s="48" t="str">
        <f>+VLOOKUP(B43,Master!E:I,5,0)</f>
        <v>Direct</v>
      </c>
      <c r="J43" s="48" t="str">
        <f>+VLOOKUP(B43,Master!E:I,4,0)</f>
        <v>D</v>
      </c>
      <c r="K43" s="48" t="str">
        <f>+VLOOKUP(J43,Notes!$A$34:$IB$43,MATCH(H43&amp;I43,Notes!$2:$2,0),0)</f>
        <v>92.141</v>
      </c>
      <c r="L43" s="49" t="b">
        <f t="shared" si="0"/>
        <v>0</v>
      </c>
    </row>
    <row r="44" spans="1:12">
      <c r="A44" s="1" t="str">
        <f>VLOOKUP(B44,Master!E:J,6,0)</f>
        <v>YD07RegularG</v>
      </c>
      <c r="B44" s="33">
        <v>104772</v>
      </c>
      <c r="C44" t="s">
        <v>725</v>
      </c>
      <c r="D44" s="2">
        <v>45016</v>
      </c>
      <c r="E44">
        <v>80.185000000000002</v>
      </c>
      <c r="H44" s="48" t="str">
        <f>+VLOOKUP(B44,Master!E:I,2,0)</f>
        <v>YD07</v>
      </c>
      <c r="I44" s="48" t="str">
        <f>+VLOOKUP(B44,Master!E:I,5,0)</f>
        <v>Regular</v>
      </c>
      <c r="J44" s="48" t="str">
        <f>+VLOOKUP(B44,Master!E:I,4,0)</f>
        <v>G</v>
      </c>
      <c r="K44" s="48" t="str">
        <f>+VLOOKUP(J44,Notes!$A$34:$IB$43,MATCH(H44&amp;I44,Notes!$2:$2,0),0)</f>
        <v>137.116</v>
      </c>
      <c r="L44" s="49" t="b">
        <f t="shared" si="0"/>
        <v>0</v>
      </c>
    </row>
    <row r="45" spans="1:12">
      <c r="A45" s="1" t="str">
        <f>VLOOKUP(B45,Master!E:J,6,0)</f>
        <v>YD07RegularD</v>
      </c>
      <c r="B45" s="33">
        <v>104773</v>
      </c>
      <c r="C45" t="s">
        <v>2081</v>
      </c>
      <c r="D45" s="2">
        <v>45016</v>
      </c>
      <c r="E45">
        <v>17.655999999999999</v>
      </c>
      <c r="H45" s="48" t="str">
        <f>+VLOOKUP(B45,Master!E:I,2,0)</f>
        <v>YD07</v>
      </c>
      <c r="I45" s="48" t="str">
        <f>+VLOOKUP(B45,Master!E:I,5,0)</f>
        <v>Regular</v>
      </c>
      <c r="J45" s="48" t="str">
        <f>+VLOOKUP(B45,Master!E:I,4,0)</f>
        <v>D</v>
      </c>
      <c r="K45" s="48" t="str">
        <f>+VLOOKUP(J45,Notes!$A$34:$IB$43,MATCH(H45&amp;I45,Notes!$2:$2,0),0)</f>
        <v>23.504</v>
      </c>
      <c r="L45" s="49" t="b">
        <f t="shared" si="0"/>
        <v>0</v>
      </c>
    </row>
    <row r="46" spans="1:12">
      <c r="A46" s="1" t="str">
        <f>VLOOKUP(B46,Master!E:J,6,0)</f>
        <v>YDX3DirectG</v>
      </c>
      <c r="B46" s="33">
        <v>146062</v>
      </c>
      <c r="C46" t="s">
        <v>721</v>
      </c>
      <c r="D46" s="2">
        <v>45016</v>
      </c>
      <c r="E46">
        <v>1200.6479999999999</v>
      </c>
      <c r="H46" s="48" t="str">
        <f>+VLOOKUP(B46,Master!E:I,2,0)</f>
        <v>YDX3</v>
      </c>
      <c r="I46" s="48" t="str">
        <f>+VLOOKUP(B46,Master!E:I,5,0)</f>
        <v>Direct</v>
      </c>
      <c r="J46" s="48" t="str">
        <f>+VLOOKUP(B46,Master!E:I,4,0)</f>
        <v>G</v>
      </c>
      <c r="K46" s="48" t="str">
        <f>+VLOOKUP(J46,Notes!$A$34:$IB$43,MATCH(H46&amp;I46,Notes!$2:$2,0),0)</f>
        <v>1405.7556</v>
      </c>
      <c r="L46" s="49" t="b">
        <f t="shared" si="0"/>
        <v>0</v>
      </c>
    </row>
    <row r="47" spans="1:12">
      <c r="A47" s="1" t="str">
        <f>VLOOKUP(B47,Master!E:J,6,0)</f>
        <v>YDX3DirectDD</v>
      </c>
      <c r="B47" s="33">
        <v>146065</v>
      </c>
      <c r="C47" t="s">
        <v>2082</v>
      </c>
      <c r="D47" s="2">
        <v>45016</v>
      </c>
      <c r="E47">
        <v>1000.0028</v>
      </c>
      <c r="H47" s="48" t="str">
        <f>+VLOOKUP(B47,Master!E:I,2,0)</f>
        <v>YDX3</v>
      </c>
      <c r="I47" s="48" t="str">
        <f>+VLOOKUP(B47,Master!E:I,5,0)</f>
        <v>Direct</v>
      </c>
      <c r="J47" s="48" t="str">
        <f>+VLOOKUP(B47,Master!E:I,4,0)</f>
        <v>DD</v>
      </c>
      <c r="K47" s="48" t="str">
        <f>+VLOOKUP(J47,Notes!$A$34:$IB$43,MATCH(H47&amp;I47,Notes!$2:$2,0),0)</f>
        <v>1000.0099</v>
      </c>
      <c r="L47" s="49" t="b">
        <f t="shared" si="0"/>
        <v>0</v>
      </c>
    </row>
    <row r="48" spans="1:12">
      <c r="A48" s="1" t="str">
        <f>VLOOKUP(B48,Master!E:J,6,0)</f>
        <v>YDX3DirectWD</v>
      </c>
      <c r="B48" s="33">
        <v>146064</v>
      </c>
      <c r="C48" t="s">
        <v>2083</v>
      </c>
      <c r="D48" s="2">
        <v>45016</v>
      </c>
      <c r="E48">
        <v>1000.0959</v>
      </c>
      <c r="H48" s="48" t="str">
        <f>+VLOOKUP(B48,Master!E:I,2,0)</f>
        <v>YDX3</v>
      </c>
      <c r="I48" s="48" t="str">
        <f>+VLOOKUP(B48,Master!E:I,5,0)</f>
        <v>Direct</v>
      </c>
      <c r="J48" s="48" t="str">
        <f>+VLOOKUP(B48,Master!E:I,4,0)</f>
        <v>WD</v>
      </c>
      <c r="K48" s="48">
        <f>+VLOOKUP(J48,Notes!$A$34:$IB$43,MATCH(H48&amp;I48,Notes!$2:$2,0),0)</f>
        <v>0</v>
      </c>
      <c r="L48" s="49" t="b">
        <f t="shared" si="0"/>
        <v>0</v>
      </c>
    </row>
    <row r="49" spans="1:12">
      <c r="A49" s="1" t="str">
        <f>VLOOKUP(B49,Master!E:J,6,0)</f>
        <v>YDX3RegularG</v>
      </c>
      <c r="B49" s="33">
        <v>146061</v>
      </c>
      <c r="C49" t="s">
        <v>722</v>
      </c>
      <c r="D49" s="2">
        <v>45016</v>
      </c>
      <c r="E49">
        <v>1196.3744999999999</v>
      </c>
      <c r="H49" s="48" t="str">
        <f>+VLOOKUP(B49,Master!E:I,2,0)</f>
        <v>YDX3</v>
      </c>
      <c r="I49" s="48" t="str">
        <f>+VLOOKUP(B49,Master!E:I,5,0)</f>
        <v>Regular</v>
      </c>
      <c r="J49" s="48" t="str">
        <f>+VLOOKUP(B49,Master!E:I,4,0)</f>
        <v>G</v>
      </c>
      <c r="K49" s="48" t="str">
        <f>+VLOOKUP(J49,Notes!$A$34:$IB$43,MATCH(H49&amp;I49,Notes!$2:$2,0),0)</f>
        <v>1398.1797</v>
      </c>
      <c r="L49" s="49" t="b">
        <f t="shared" si="0"/>
        <v>0</v>
      </c>
    </row>
    <row r="50" spans="1:12">
      <c r="A50" s="1" t="str">
        <f>VLOOKUP(B50,Master!E:J,6,0)</f>
        <v>YDX3RegularDD</v>
      </c>
      <c r="B50" s="33">
        <v>146066</v>
      </c>
      <c r="C50" t="s">
        <v>2084</v>
      </c>
      <c r="D50" s="2">
        <v>45016</v>
      </c>
      <c r="E50">
        <v>1000.0028</v>
      </c>
      <c r="H50" s="48" t="str">
        <f>+VLOOKUP(B50,Master!E:I,2,0)</f>
        <v>YDX3</v>
      </c>
      <c r="I50" s="48" t="str">
        <f>+VLOOKUP(B50,Master!E:I,5,0)</f>
        <v>Regular</v>
      </c>
      <c r="J50" s="48" t="str">
        <f>+VLOOKUP(B50,Master!E:I,4,0)</f>
        <v>DD</v>
      </c>
      <c r="K50" s="48" t="str">
        <f>+VLOOKUP(J50,Notes!$A$34:$IB$43,MATCH(H50&amp;I50,Notes!$2:$2,0),0)</f>
        <v>1000.0099</v>
      </c>
      <c r="L50" s="49" t="b">
        <f t="shared" si="0"/>
        <v>0</v>
      </c>
    </row>
    <row r="51" spans="1:12">
      <c r="A51" s="1" t="str">
        <f>VLOOKUP(B51,Master!E:J,6,0)</f>
        <v>YDX3RegularWD</v>
      </c>
      <c r="B51" s="33">
        <v>146063</v>
      </c>
      <c r="C51" t="s">
        <v>2085</v>
      </c>
      <c r="D51" s="2">
        <v>45016</v>
      </c>
      <c r="E51">
        <v>1000.7649</v>
      </c>
      <c r="H51" s="48" t="str">
        <f>+VLOOKUP(B51,Master!E:I,2,0)</f>
        <v>YDX3</v>
      </c>
      <c r="I51" s="48" t="str">
        <f>+VLOOKUP(B51,Master!E:I,5,0)</f>
        <v>Regular</v>
      </c>
      <c r="J51" s="48" t="str">
        <f>+VLOOKUP(B51,Master!E:I,4,0)</f>
        <v>WD</v>
      </c>
      <c r="K51" s="48" t="str">
        <f>+VLOOKUP(J51,Notes!$A$34:$IB$43,MATCH(H51&amp;I51,Notes!$2:$2,0),0)</f>
        <v>1000.9024</v>
      </c>
      <c r="L51" s="49" t="b">
        <f t="shared" si="0"/>
        <v>0</v>
      </c>
    </row>
    <row r="52" spans="1:12">
      <c r="A52" s="1" t="str">
        <f>VLOOKUP(B52,Master!E:J,6,0)</f>
        <v>YDX3UnclaimedUD3</v>
      </c>
      <c r="B52" s="33">
        <v>149313</v>
      </c>
      <c r="C52" t="s">
        <v>2086</v>
      </c>
      <c r="D52" s="2">
        <v>45016</v>
      </c>
      <c r="E52">
        <v>10</v>
      </c>
      <c r="H52" s="48" t="str">
        <f>+VLOOKUP(B52,Master!E:I,2,0)</f>
        <v>YDX3</v>
      </c>
      <c r="I52" s="48" t="str">
        <f>+VLOOKUP(B52,Master!E:I,5,0)</f>
        <v>Unclaimed</v>
      </c>
      <c r="J52" s="48" t="str">
        <f>+VLOOKUP(B52,Master!E:I,4,0)</f>
        <v>UD3</v>
      </c>
      <c r="K52" s="48" t="str">
        <f>+VLOOKUP(J52,Notes!$A$34:$IB$43,MATCH(H52&amp;I52,Notes!$2:$2,0),0)</f>
        <v>10.0000</v>
      </c>
      <c r="L52" s="49" t="b">
        <f t="shared" si="0"/>
        <v>0</v>
      </c>
    </row>
    <row r="53" spans="1:12">
      <c r="A53" s="1" t="str">
        <f>VLOOKUP(B53,Master!E:J,6,0)</f>
        <v>YDX3UnclaimedUD</v>
      </c>
      <c r="B53" s="33">
        <v>149312</v>
      </c>
      <c r="C53" t="s">
        <v>2087</v>
      </c>
      <c r="D53" s="2">
        <v>45016</v>
      </c>
      <c r="E53">
        <v>10.6951</v>
      </c>
      <c r="H53" s="48" t="str">
        <f>+VLOOKUP(B53,Master!E:I,2,0)</f>
        <v>YDX3</v>
      </c>
      <c r="I53" s="48" t="str">
        <f>+VLOOKUP(B53,Master!E:I,5,0)</f>
        <v>Unclaimed</v>
      </c>
      <c r="J53" s="48" t="str">
        <f>+VLOOKUP(B53,Master!E:I,4,0)</f>
        <v>UD</v>
      </c>
      <c r="K53" s="48" t="str">
        <f>+VLOOKUP(J53,Notes!$A$34:$IB$43,MATCH(H53&amp;I53,Notes!$2:$2,0),0)</f>
        <v>12.5221</v>
      </c>
      <c r="L53" s="49" t="b">
        <f t="shared" si="0"/>
        <v>0</v>
      </c>
    </row>
    <row r="54" spans="1:12">
      <c r="A54" s="1" t="str">
        <f>VLOOKUP(B54,Master!E:J,6,0)</f>
        <v>YDX3UnclaimedUR3</v>
      </c>
      <c r="B54" s="33">
        <v>149311</v>
      </c>
      <c r="C54" t="s">
        <v>2088</v>
      </c>
      <c r="D54" s="2">
        <v>45016</v>
      </c>
      <c r="E54">
        <v>10</v>
      </c>
      <c r="H54" s="48" t="str">
        <f>+VLOOKUP(B54,Master!E:I,2,0)</f>
        <v>YDX3</v>
      </c>
      <c r="I54" s="48" t="str">
        <f>+VLOOKUP(B54,Master!E:I,5,0)</f>
        <v>Unclaimed</v>
      </c>
      <c r="J54" s="48" t="str">
        <f>+VLOOKUP(B54,Master!E:I,4,0)</f>
        <v>UR3</v>
      </c>
      <c r="K54" s="48" t="str">
        <f>+VLOOKUP(J54,Notes!$A$34:$IB$43,MATCH(H54&amp;I54,Notes!$2:$2,0),0)</f>
        <v>10.0000</v>
      </c>
      <c r="L54" s="49" t="b">
        <f t="shared" si="0"/>
        <v>0</v>
      </c>
    </row>
    <row r="55" spans="1:12">
      <c r="A55" s="1" t="str">
        <f>VLOOKUP(B55,Master!E:J,6,0)</f>
        <v>YDX3UnclaimedUR</v>
      </c>
      <c r="B55" s="33">
        <v>149310</v>
      </c>
      <c r="C55" t="s">
        <v>2089</v>
      </c>
      <c r="D55" s="2">
        <v>45016</v>
      </c>
      <c r="E55">
        <v>10.695</v>
      </c>
      <c r="H55" s="48" t="str">
        <f>+VLOOKUP(B55,Master!E:I,2,0)</f>
        <v>YDX3</v>
      </c>
      <c r="I55" s="48" t="str">
        <f>+VLOOKUP(B55,Master!E:I,5,0)</f>
        <v>Unclaimed</v>
      </c>
      <c r="J55" s="48" t="str">
        <f>+VLOOKUP(B55,Master!E:I,4,0)</f>
        <v>UR</v>
      </c>
      <c r="K55" s="48" t="str">
        <f>+VLOOKUP(J55,Notes!$A$34:$IB$43,MATCH(H55&amp;I55,Notes!$2:$2,0),0)</f>
        <v>12.5221</v>
      </c>
      <c r="L55" s="49" t="b">
        <f t="shared" si="0"/>
        <v>0</v>
      </c>
    </row>
    <row r="56" spans="1:12">
      <c r="A56" s="1" t="str">
        <f>VLOOKUP(B56,Master!E:J,6,0)</f>
        <v>YD32DirectG</v>
      </c>
      <c r="B56" s="33">
        <v>119125</v>
      </c>
      <c r="C56" t="s">
        <v>498</v>
      </c>
      <c r="D56" s="2">
        <v>45016</v>
      </c>
      <c r="E56">
        <v>3217.1907999999999</v>
      </c>
      <c r="H56" s="48" t="str">
        <f>+VLOOKUP(B56,Master!E:I,2,0)</f>
        <v>YD32</v>
      </c>
      <c r="I56" s="48" t="str">
        <f>+VLOOKUP(B56,Master!E:I,5,0)</f>
        <v>Direct</v>
      </c>
      <c r="J56" s="48" t="str">
        <f>+VLOOKUP(B56,Master!E:I,4,0)</f>
        <v>G</v>
      </c>
      <c r="K56" s="48" t="str">
        <f>+VLOOKUP(J56,Notes!$A$34:$IB$43,MATCH(H56&amp;I56,Notes!$2:$2,0),0)</f>
        <v>3825.4582</v>
      </c>
      <c r="L56" s="49" t="b">
        <f t="shared" si="0"/>
        <v>0</v>
      </c>
    </row>
    <row r="57" spans="1:12">
      <c r="A57" s="1" t="str">
        <f>VLOOKUP(B57,Master!E:J,6,0)</f>
        <v>YD32DirectDD</v>
      </c>
      <c r="B57" s="33">
        <v>119124</v>
      </c>
      <c r="C57" t="s">
        <v>2090</v>
      </c>
      <c r="D57" s="2">
        <v>45016</v>
      </c>
      <c r="E57">
        <v>1000.9329</v>
      </c>
      <c r="H57" s="48" t="str">
        <f>+VLOOKUP(B57,Master!E:I,2,0)</f>
        <v>YD32</v>
      </c>
      <c r="I57" s="48" t="str">
        <f>+VLOOKUP(B57,Master!E:I,5,0)</f>
        <v>Direct</v>
      </c>
      <c r="J57" s="48" t="str">
        <f>+VLOOKUP(B57,Master!E:I,4,0)</f>
        <v>DD</v>
      </c>
      <c r="K57" s="48" t="str">
        <f>+VLOOKUP(J57,Notes!$A$34:$IB$43,MATCH(H57&amp;I57,Notes!$2:$2,0),0)</f>
        <v>1001.1542</v>
      </c>
      <c r="L57" s="49" t="b">
        <f t="shared" si="0"/>
        <v>0</v>
      </c>
    </row>
    <row r="58" spans="1:12">
      <c r="A58" s="1" t="str">
        <f>VLOOKUP(B58,Master!E:J,6,0)</f>
        <v>YD32DirectWD</v>
      </c>
      <c r="B58" s="33">
        <v>119123</v>
      </c>
      <c r="C58" t="s">
        <v>2091</v>
      </c>
      <c r="D58" s="2">
        <v>45016</v>
      </c>
      <c r="E58">
        <v>1001.4339</v>
      </c>
      <c r="H58" s="48" t="str">
        <f>+VLOOKUP(B58,Master!E:I,2,0)</f>
        <v>YD32</v>
      </c>
      <c r="I58" s="48" t="str">
        <f>+VLOOKUP(B58,Master!E:I,5,0)</f>
        <v>Direct</v>
      </c>
      <c r="J58" s="48" t="str">
        <f>+VLOOKUP(B58,Master!E:I,4,0)</f>
        <v>WD</v>
      </c>
      <c r="K58" s="48" t="str">
        <f>+VLOOKUP(J58,Notes!$A$34:$IB$43,MATCH(H58&amp;I58,Notes!$2:$2,0),0)</f>
        <v>1002.1684</v>
      </c>
      <c r="L58" s="49" t="b">
        <f t="shared" si="0"/>
        <v>0</v>
      </c>
    </row>
    <row r="59" spans="1:12">
      <c r="A59" s="1" t="str">
        <f>VLOOKUP(B59,Master!E:J,6,0)</f>
        <v>YD32RegularG</v>
      </c>
      <c r="B59" s="33">
        <v>103347</v>
      </c>
      <c r="C59" t="s">
        <v>718</v>
      </c>
      <c r="D59" s="2">
        <v>45016</v>
      </c>
      <c r="E59">
        <v>3187.7275</v>
      </c>
      <c r="H59" s="48" t="str">
        <f>+VLOOKUP(B59,Master!E:I,2,0)</f>
        <v>YD32</v>
      </c>
      <c r="I59" s="48" t="str">
        <f>+VLOOKUP(B59,Master!E:I,5,0)</f>
        <v>Regular</v>
      </c>
      <c r="J59" s="48" t="str">
        <f>+VLOOKUP(B59,Master!E:I,4,0)</f>
        <v>G</v>
      </c>
      <c r="K59" s="48" t="str">
        <f>+VLOOKUP(J59,Notes!$A$34:$IB$43,MATCH(H59&amp;I59,Notes!$2:$2,0),0)</f>
        <v>3781.3155</v>
      </c>
      <c r="L59" s="49" t="b">
        <f t="shared" si="0"/>
        <v>0</v>
      </c>
    </row>
    <row r="60" spans="1:12">
      <c r="A60" s="1" t="str">
        <f>VLOOKUP(B60,Master!E:J,6,0)</f>
        <v>YD32RegularWD</v>
      </c>
      <c r="B60" s="33">
        <v>103348</v>
      </c>
      <c r="C60" t="s">
        <v>2092</v>
      </c>
      <c r="D60" s="2">
        <v>45016</v>
      </c>
      <c r="E60">
        <v>1001.4319</v>
      </c>
      <c r="H60" s="48" t="str">
        <f>+VLOOKUP(B60,Master!E:I,2,0)</f>
        <v>YD32</v>
      </c>
      <c r="I60" s="48" t="str">
        <f>+VLOOKUP(B60,Master!E:I,5,0)</f>
        <v>Regular</v>
      </c>
      <c r="J60" s="48" t="str">
        <f>+VLOOKUP(B60,Master!E:I,4,0)</f>
        <v>WD</v>
      </c>
      <c r="K60" s="48" t="str">
        <f>+VLOOKUP(J60,Notes!$A$34:$IB$43,MATCH(H60&amp;I60,Notes!$2:$2,0),0)</f>
        <v>1002.1521</v>
      </c>
      <c r="L60" s="49" t="b">
        <f t="shared" si="0"/>
        <v>0</v>
      </c>
    </row>
    <row r="61" spans="1:12">
      <c r="A61" s="1" t="str">
        <f>VLOOKUP(B61,Master!E:J,6,0)</f>
        <v>YD32RegularDD</v>
      </c>
      <c r="B61" s="33">
        <v>103349</v>
      </c>
      <c r="C61" t="s">
        <v>2093</v>
      </c>
      <c r="D61" s="2">
        <v>45016</v>
      </c>
      <c r="E61">
        <v>1000.9329</v>
      </c>
      <c r="H61" s="48" t="str">
        <f>+VLOOKUP(B61,Master!E:I,2,0)</f>
        <v>YD32</v>
      </c>
      <c r="I61" s="48" t="str">
        <f>+VLOOKUP(B61,Master!E:I,5,0)</f>
        <v>Regular</v>
      </c>
      <c r="J61" s="48" t="str">
        <f>+VLOOKUP(B61,Master!E:I,4,0)</f>
        <v>DD</v>
      </c>
      <c r="K61" s="48" t="str">
        <f>+VLOOKUP(J61,Notes!$A$34:$IB$43,MATCH(H61&amp;I61,Notes!$2:$2,0),0)</f>
        <v>1001.1542</v>
      </c>
      <c r="L61" s="49" t="b">
        <f t="shared" si="0"/>
        <v>0</v>
      </c>
    </row>
    <row r="62" spans="1:12">
      <c r="A62" s="1" t="str">
        <f>VLOOKUP(B62,Master!E:J,6,0)</f>
        <v>YD29DirectG</v>
      </c>
      <c r="B62" s="33">
        <v>119205</v>
      </c>
      <c r="C62" t="s">
        <v>585</v>
      </c>
      <c r="D62" s="2">
        <v>45016</v>
      </c>
      <c r="E62">
        <v>3127.5407</v>
      </c>
      <c r="H62" s="48" t="str">
        <f>+VLOOKUP(B62,Master!E:I,2,0)</f>
        <v>YD29</v>
      </c>
      <c r="I62" s="48" t="str">
        <f>+VLOOKUP(B62,Master!E:I,5,0)</f>
        <v>Direct</v>
      </c>
      <c r="J62" s="48" t="str">
        <f>+VLOOKUP(B62,Master!E:I,4,0)</f>
        <v>G</v>
      </c>
      <c r="K62" s="48" t="str">
        <f>+VLOOKUP(J62,Notes!$A$34:$IB$43,MATCH(H62&amp;I62,Notes!$2:$2,0),0)</f>
        <v>3764.3942</v>
      </c>
      <c r="L62" s="49" t="b">
        <f t="shared" si="0"/>
        <v>0</v>
      </c>
    </row>
    <row r="63" spans="1:12">
      <c r="A63" s="1" t="str">
        <f>VLOOKUP(B63,Master!E:J,6,0)</f>
        <v>YD29DirectD</v>
      </c>
      <c r="B63" s="33">
        <v>119206</v>
      </c>
      <c r="C63" t="s">
        <v>1029</v>
      </c>
      <c r="D63" s="2">
        <v>45016</v>
      </c>
      <c r="E63">
        <v>1107.9314999999999</v>
      </c>
      <c r="H63" s="48" t="str">
        <f>+VLOOKUP(B63,Master!E:I,2,0)</f>
        <v>YD29</v>
      </c>
      <c r="I63" s="48" t="str">
        <f>+VLOOKUP(B63,Master!E:I,5,0)</f>
        <v>Direct</v>
      </c>
      <c r="J63" s="48" t="str">
        <f>+VLOOKUP(B63,Master!E:I,4,0)</f>
        <v>D</v>
      </c>
      <c r="K63" s="48" t="str">
        <f>+VLOOKUP(J63,Notes!$A$34:$IB$43,MATCH(H63&amp;I63,Notes!$2:$2,0),0)</f>
        <v>1126.7542</v>
      </c>
      <c r="L63" s="49" t="b">
        <f t="shared" si="0"/>
        <v>0</v>
      </c>
    </row>
    <row r="64" spans="1:12">
      <c r="A64" s="1" t="str">
        <f>VLOOKUP(B64,Master!E:J,6,0)</f>
        <v>YD29DirectDD</v>
      </c>
      <c r="B64" s="33">
        <v>119203</v>
      </c>
      <c r="C64" t="s">
        <v>2094</v>
      </c>
      <c r="D64" s="2">
        <v>45016</v>
      </c>
      <c r="E64">
        <v>1005.3951</v>
      </c>
      <c r="H64" s="48" t="str">
        <f>+VLOOKUP(B64,Master!E:I,2,0)</f>
        <v>YD29</v>
      </c>
      <c r="I64" s="48" t="str">
        <f>+VLOOKUP(B64,Master!E:I,5,0)</f>
        <v>Direct</v>
      </c>
      <c r="J64" s="48" t="str">
        <f>+VLOOKUP(B64,Master!E:I,4,0)</f>
        <v>DD</v>
      </c>
      <c r="K64" s="48" t="str">
        <f>+VLOOKUP(J64,Notes!$A$34:$IB$43,MATCH(H64&amp;I64,Notes!$2:$2,0),0)</f>
        <v>1005.3951</v>
      </c>
      <c r="L64" s="49" t="b">
        <f t="shared" si="0"/>
        <v>0</v>
      </c>
    </row>
    <row r="65" spans="1:12">
      <c r="A65" s="1" t="str">
        <f>VLOOKUP(B65,Master!E:J,6,0)</f>
        <v>YD29DirectMD</v>
      </c>
      <c r="B65" s="33">
        <v>119204</v>
      </c>
      <c r="C65" t="s">
        <v>2095</v>
      </c>
      <c r="D65" s="2">
        <v>45016</v>
      </c>
      <c r="E65">
        <v>1068.575</v>
      </c>
      <c r="H65" s="48" t="str">
        <f>+VLOOKUP(B65,Master!E:I,2,0)</f>
        <v>YD29</v>
      </c>
      <c r="I65" s="48" t="str">
        <f>+VLOOKUP(B65,Master!E:I,5,0)</f>
        <v>Direct</v>
      </c>
      <c r="J65" s="48" t="str">
        <f>+VLOOKUP(B65,Master!E:I,4,0)</f>
        <v>MD</v>
      </c>
      <c r="K65" s="48" t="str">
        <f>+VLOOKUP(J65,Notes!$A$34:$IB$43,MATCH(H65&amp;I65,Notes!$2:$2,0),0)</f>
        <v>1083.2026</v>
      </c>
      <c r="L65" s="49" t="b">
        <f t="shared" si="0"/>
        <v>0</v>
      </c>
    </row>
    <row r="66" spans="1:12">
      <c r="A66" s="1" t="str">
        <f>VLOOKUP(B66,Master!E:J,6,0)</f>
        <v>YD29DirectWD</v>
      </c>
      <c r="B66" s="33">
        <v>119207</v>
      </c>
      <c r="C66" t="s">
        <v>2096</v>
      </c>
      <c r="D66" s="2">
        <v>45016</v>
      </c>
      <c r="E66">
        <v>1005.046</v>
      </c>
      <c r="H66" s="48" t="str">
        <f>+VLOOKUP(B66,Master!E:I,2,0)</f>
        <v>YD29</v>
      </c>
      <c r="I66" s="48" t="str">
        <f>+VLOOKUP(B66,Master!E:I,5,0)</f>
        <v>Direct</v>
      </c>
      <c r="J66" s="48" t="str">
        <f>+VLOOKUP(B66,Master!E:I,4,0)</f>
        <v>WD</v>
      </c>
      <c r="K66" s="48" t="str">
        <f>+VLOOKUP(J66,Notes!$A$34:$IB$43,MATCH(H66&amp;I66,Notes!$2:$2,0),0)</f>
        <v>1006.1404</v>
      </c>
      <c r="L66" s="49" t="b">
        <f t="shared" si="0"/>
        <v>0</v>
      </c>
    </row>
    <row r="67" spans="1:12">
      <c r="A67" s="1" t="str">
        <f>VLOOKUP(B67,Master!E:J,6,0)</f>
        <v>YD29RegularG</v>
      </c>
      <c r="B67" s="33">
        <v>104138</v>
      </c>
      <c r="C67" t="s">
        <v>724</v>
      </c>
      <c r="D67" s="2">
        <v>45016</v>
      </c>
      <c r="E67">
        <v>2923.5533999999998</v>
      </c>
      <c r="H67" s="48" t="str">
        <f>+VLOOKUP(B67,Master!E:I,2,0)</f>
        <v>YD29</v>
      </c>
      <c r="I67" s="48" t="str">
        <f>+VLOOKUP(B67,Master!E:I,5,0)</f>
        <v>Regular</v>
      </c>
      <c r="J67" s="48" t="str">
        <f>+VLOOKUP(B67,Master!E:I,4,0)</f>
        <v>G</v>
      </c>
      <c r="K67" s="48" t="str">
        <f>+VLOOKUP(J67,Notes!$A$34:$IB$43,MATCH(H67&amp;I67,Notes!$2:$2,0),0)</f>
        <v>3455.9699</v>
      </c>
      <c r="L67" s="49" t="b">
        <f t="shared" ref="L67:L130" si="1">+K67=E67</f>
        <v>0</v>
      </c>
    </row>
    <row r="68" spans="1:12">
      <c r="A68" s="1" t="str">
        <f>VLOOKUP(B68,Master!E:J,6,0)</f>
        <v>YD29RegularDD</v>
      </c>
      <c r="B68" s="33">
        <v>104140</v>
      </c>
      <c r="C68" t="s">
        <v>2097</v>
      </c>
      <c r="D68" s="2">
        <v>45016</v>
      </c>
      <c r="E68">
        <v>1005.4914</v>
      </c>
      <c r="H68" s="48" t="str">
        <f>+VLOOKUP(B68,Master!E:I,2,0)</f>
        <v>YD29</v>
      </c>
      <c r="I68" s="48" t="str">
        <f>+VLOOKUP(B68,Master!E:I,5,0)</f>
        <v>Regular</v>
      </c>
      <c r="J68" s="48" t="str">
        <f>+VLOOKUP(B68,Master!E:I,4,0)</f>
        <v>DD</v>
      </c>
      <c r="K68" s="48" t="str">
        <f>+VLOOKUP(J68,Notes!$A$34:$IB$43,MATCH(H68&amp;I68,Notes!$2:$2,0),0)</f>
        <v>1005.4914</v>
      </c>
      <c r="L68" s="49" t="b">
        <f t="shared" si="1"/>
        <v>0</v>
      </c>
    </row>
    <row r="69" spans="1:12">
      <c r="A69" s="1" t="str">
        <f>VLOOKUP(B69,Master!E:J,6,0)</f>
        <v>YD29RegularMD</v>
      </c>
      <c r="B69" s="33">
        <v>117063</v>
      </c>
      <c r="C69" t="s">
        <v>2098</v>
      </c>
      <c r="D69" s="2">
        <v>45016</v>
      </c>
      <c r="E69">
        <v>1062.4016999999999</v>
      </c>
      <c r="H69" s="48" t="str">
        <f>+VLOOKUP(B69,Master!E:I,2,0)</f>
        <v>YD29</v>
      </c>
      <c r="I69" s="48" t="str">
        <f>+VLOOKUP(B69,Master!E:I,5,0)</f>
        <v>Regular</v>
      </c>
      <c r="J69" s="48" t="str">
        <f>+VLOOKUP(B69,Master!E:I,4,0)</f>
        <v>MD</v>
      </c>
      <c r="K69" s="48" t="str">
        <f>+VLOOKUP(J69,Notes!$A$34:$IB$43,MATCH(H69&amp;I69,Notes!$2:$2,0),0)</f>
        <v>1075.5165</v>
      </c>
      <c r="L69" s="49" t="b">
        <f t="shared" si="1"/>
        <v>0</v>
      </c>
    </row>
    <row r="70" spans="1:12">
      <c r="A70" s="1" t="str">
        <f>VLOOKUP(B70,Master!E:J,6,0)</f>
        <v>YD29RegularD</v>
      </c>
      <c r="B70" s="33">
        <v>117995</v>
      </c>
      <c r="C70" t="s">
        <v>2099</v>
      </c>
      <c r="D70" s="2">
        <v>45016</v>
      </c>
      <c r="E70">
        <v>1098.5162</v>
      </c>
      <c r="H70" s="48" t="str">
        <f>+VLOOKUP(B70,Master!E:I,2,0)</f>
        <v>YD29</v>
      </c>
      <c r="I70" s="48" t="str">
        <f>+VLOOKUP(B70,Master!E:I,5,0)</f>
        <v>Regular</v>
      </c>
      <c r="J70" s="48" t="str">
        <f>+VLOOKUP(B70,Master!E:I,4,0)</f>
        <v>D</v>
      </c>
      <c r="K70" s="48" t="str">
        <f>+VLOOKUP(J70,Notes!$A$34:$IB$43,MATCH(H70&amp;I70,Notes!$2:$2,0),0)</f>
        <v>1115.4789</v>
      </c>
      <c r="L70" s="49" t="b">
        <f t="shared" si="1"/>
        <v>0</v>
      </c>
    </row>
    <row r="71" spans="1:12">
      <c r="A71" s="1" t="str">
        <f>VLOOKUP(B71,Master!E:J,6,0)</f>
        <v>YD29RegularWD</v>
      </c>
      <c r="B71" s="33">
        <v>104139</v>
      </c>
      <c r="C71" t="s">
        <v>2100</v>
      </c>
      <c r="D71" s="2">
        <v>45016</v>
      </c>
      <c r="E71">
        <v>1005.0453</v>
      </c>
      <c r="H71" s="48" t="str">
        <f>+VLOOKUP(B71,Master!E:I,2,0)</f>
        <v>YD29</v>
      </c>
      <c r="I71" s="48" t="str">
        <f>+VLOOKUP(B71,Master!E:I,5,0)</f>
        <v>Regular</v>
      </c>
      <c r="J71" s="48" t="str">
        <f>+VLOOKUP(B71,Master!E:I,4,0)</f>
        <v>WD</v>
      </c>
      <c r="K71" s="48" t="str">
        <f>+VLOOKUP(J71,Notes!$A$34:$IB$43,MATCH(H71&amp;I71,Notes!$2:$2,0),0)</f>
        <v>1006.0390</v>
      </c>
      <c r="L71" s="49" t="b">
        <f t="shared" si="1"/>
        <v>0</v>
      </c>
    </row>
    <row r="72" spans="1:12">
      <c r="A72" s="1" t="str">
        <f>VLOOKUP(B72,Master!E:J,6,0)</f>
        <v>YDR2DirectG</v>
      </c>
      <c r="B72" s="33">
        <v>133925</v>
      </c>
      <c r="C72" t="s">
        <v>504</v>
      </c>
      <c r="D72" s="2">
        <v>45016</v>
      </c>
      <c r="E72">
        <v>17.314499999999999</v>
      </c>
      <c r="H72" s="48" t="str">
        <f>+VLOOKUP(B72,Master!E:I,2,0)</f>
        <v>YDR2</v>
      </c>
      <c r="I72" s="48" t="str">
        <f>+VLOOKUP(B72,Master!E:I,5,0)</f>
        <v>Direct</v>
      </c>
      <c r="J72" s="48" t="str">
        <f>+VLOOKUP(B72,Master!E:I,4,0)</f>
        <v>G</v>
      </c>
      <c r="K72" s="48" t="str">
        <f>+VLOOKUP(J72,Notes!$A$34:$IB$43,MATCH(H72&amp;I72,Notes!$2:$2,0),0)</f>
        <v>20.8268</v>
      </c>
      <c r="L72" s="49" t="b">
        <f t="shared" si="1"/>
        <v>0</v>
      </c>
    </row>
    <row r="73" spans="1:12">
      <c r="A73" s="1" t="str">
        <f>VLOOKUP(B73,Master!E:J,6,0)</f>
        <v>YDR2DirectDD</v>
      </c>
      <c r="B73" s="33">
        <v>133922</v>
      </c>
      <c r="C73" t="s">
        <v>2101</v>
      </c>
      <c r="D73" s="2">
        <v>45016</v>
      </c>
      <c r="E73">
        <v>10.126799999999999</v>
      </c>
      <c r="H73" s="48" t="str">
        <f>+VLOOKUP(B73,Master!E:I,2,0)</f>
        <v>YDR2</v>
      </c>
      <c r="I73" s="48" t="str">
        <f>+VLOOKUP(B73,Master!E:I,5,0)</f>
        <v>Direct</v>
      </c>
      <c r="J73" s="48" t="str">
        <f>+VLOOKUP(B73,Master!E:I,4,0)</f>
        <v>DD</v>
      </c>
      <c r="K73" s="48" t="str">
        <f>+VLOOKUP(J73,Notes!$A$34:$IB$43,MATCH(H73&amp;I73,Notes!$2:$2,0),0)</f>
        <v>10.1268</v>
      </c>
      <c r="L73" s="49" t="b">
        <f t="shared" si="1"/>
        <v>0</v>
      </c>
    </row>
    <row r="74" spans="1:12">
      <c r="A74" s="1" t="str">
        <f>VLOOKUP(B74,Master!E:J,6,0)</f>
        <v>YDR2DirectMD</v>
      </c>
      <c r="B74" s="33">
        <v>133928</v>
      </c>
      <c r="C74" t="s">
        <v>2102</v>
      </c>
      <c r="D74" s="2">
        <v>45016</v>
      </c>
      <c r="E74">
        <v>11.6257</v>
      </c>
      <c r="H74" s="48" t="str">
        <f>+VLOOKUP(B74,Master!E:I,2,0)</f>
        <v>YDR2</v>
      </c>
      <c r="I74" s="48" t="str">
        <f>+VLOOKUP(B74,Master!E:I,5,0)</f>
        <v>Direct</v>
      </c>
      <c r="J74" s="48" t="str">
        <f>+VLOOKUP(B74,Master!E:I,4,0)</f>
        <v>MD</v>
      </c>
      <c r="K74" s="48" t="str">
        <f>+VLOOKUP(J74,Notes!$A$34:$IB$43,MATCH(H74&amp;I74,Notes!$2:$2,0),0)</f>
        <v>11.7858</v>
      </c>
      <c r="L74" s="49" t="b">
        <f t="shared" si="1"/>
        <v>0</v>
      </c>
    </row>
    <row r="75" spans="1:12">
      <c r="A75" s="1" t="str">
        <f>VLOOKUP(B75,Master!E:J,6,0)</f>
        <v>YDR2DirectQD</v>
      </c>
      <c r="B75" s="33">
        <v>133924</v>
      </c>
      <c r="C75" t="s">
        <v>2103</v>
      </c>
      <c r="D75" s="2">
        <v>45016</v>
      </c>
      <c r="E75">
        <v>10.647</v>
      </c>
      <c r="H75" s="48" t="str">
        <f>+VLOOKUP(B75,Master!E:I,2,0)</f>
        <v>YDR2</v>
      </c>
      <c r="I75" s="48" t="str">
        <f>+VLOOKUP(B75,Master!E:I,5,0)</f>
        <v>Direct</v>
      </c>
      <c r="J75" s="48" t="str">
        <f>+VLOOKUP(B75,Master!E:I,4,0)</f>
        <v>QD</v>
      </c>
      <c r="K75" s="48" t="str">
        <f>+VLOOKUP(J75,Notes!$A$34:$IB$43,MATCH(H75&amp;I75,Notes!$2:$2,0),0)</f>
        <v>10.8373</v>
      </c>
      <c r="L75" s="49" t="b">
        <f t="shared" si="1"/>
        <v>0</v>
      </c>
    </row>
    <row r="76" spans="1:12">
      <c r="A76" s="1" t="str">
        <f>VLOOKUP(B76,Master!E:J,6,0)</f>
        <v>YDR2DirectWD</v>
      </c>
      <c r="B76" s="33">
        <v>133923</v>
      </c>
      <c r="C76" t="s">
        <v>2104</v>
      </c>
      <c r="D76" s="2">
        <v>45016</v>
      </c>
      <c r="E76">
        <v>10.126899999999999</v>
      </c>
      <c r="H76" s="48" t="str">
        <f>+VLOOKUP(B76,Master!E:I,2,0)</f>
        <v>YDR2</v>
      </c>
      <c r="I76" s="48" t="str">
        <f>+VLOOKUP(B76,Master!E:I,5,0)</f>
        <v>Direct</v>
      </c>
      <c r="J76" s="48" t="str">
        <f>+VLOOKUP(B76,Master!E:I,4,0)</f>
        <v>WD</v>
      </c>
      <c r="K76" s="48" t="str">
        <f>+VLOOKUP(J76,Notes!$A$34:$IB$43,MATCH(H76&amp;I76,Notes!$2:$2,0),0)</f>
        <v>10.1386</v>
      </c>
      <c r="L76" s="49" t="b">
        <f t="shared" si="1"/>
        <v>0</v>
      </c>
    </row>
    <row r="77" spans="1:12">
      <c r="A77" s="1" t="str">
        <f>VLOOKUP(B77,Master!E:J,6,0)</f>
        <v>YDR2RegularG</v>
      </c>
      <c r="B77" s="33">
        <v>133926</v>
      </c>
      <c r="C77" t="s">
        <v>509</v>
      </c>
      <c r="D77" s="2">
        <v>45016</v>
      </c>
      <c r="E77">
        <v>16.886199999999999</v>
      </c>
      <c r="H77" s="48" t="str">
        <f>+VLOOKUP(B77,Master!E:I,2,0)</f>
        <v>YDR2</v>
      </c>
      <c r="I77" s="48" t="str">
        <f>+VLOOKUP(B77,Master!E:I,5,0)</f>
        <v>Regular</v>
      </c>
      <c r="J77" s="48" t="str">
        <f>+VLOOKUP(B77,Master!E:I,4,0)</f>
        <v>G</v>
      </c>
      <c r="K77" s="48" t="str">
        <f>+VLOOKUP(J77,Notes!$A$34:$IB$43,MATCH(H77&amp;I77,Notes!$2:$2,0),0)</f>
        <v>20.1516</v>
      </c>
      <c r="L77" s="49" t="b">
        <f t="shared" si="1"/>
        <v>0</v>
      </c>
    </row>
    <row r="78" spans="1:12">
      <c r="A78" s="1" t="str">
        <f>VLOOKUP(B78,Master!E:J,6,0)</f>
        <v>YDR2RegularDD</v>
      </c>
      <c r="B78" s="33">
        <v>133919</v>
      </c>
      <c r="C78" t="s">
        <v>2105</v>
      </c>
      <c r="D78" s="2">
        <v>45016</v>
      </c>
      <c r="E78">
        <v>10.1814</v>
      </c>
      <c r="H78" s="48" t="str">
        <f>+VLOOKUP(B78,Master!E:I,2,0)</f>
        <v>YDR2</v>
      </c>
      <c r="I78" s="48" t="str">
        <f>+VLOOKUP(B78,Master!E:I,5,0)</f>
        <v>Regular</v>
      </c>
      <c r="J78" s="48" t="str">
        <f>+VLOOKUP(B78,Master!E:I,4,0)</f>
        <v>DD</v>
      </c>
      <c r="K78" s="48" t="str">
        <f>+VLOOKUP(J78,Notes!$A$34:$IB$43,MATCH(H78&amp;I78,Notes!$2:$2,0),0)</f>
        <v>10.1814</v>
      </c>
      <c r="L78" s="49" t="b">
        <f t="shared" si="1"/>
        <v>0</v>
      </c>
    </row>
    <row r="79" spans="1:12">
      <c r="A79" s="1" t="str">
        <f>VLOOKUP(B79,Master!E:J,6,0)</f>
        <v>YDR2RegularMD</v>
      </c>
      <c r="B79" s="33">
        <v>133920</v>
      </c>
      <c r="C79" t="s">
        <v>2106</v>
      </c>
      <c r="D79" s="2">
        <v>45016</v>
      </c>
      <c r="E79">
        <v>10.5016</v>
      </c>
      <c r="H79" s="48" t="str">
        <f>+VLOOKUP(B79,Master!E:I,2,0)</f>
        <v>YDR2</v>
      </c>
      <c r="I79" s="48" t="str">
        <f>+VLOOKUP(B79,Master!E:I,5,0)</f>
        <v>Regular</v>
      </c>
      <c r="J79" s="48" t="str">
        <f>+VLOOKUP(B79,Master!E:I,4,0)</f>
        <v>MD</v>
      </c>
      <c r="K79" s="48" t="str">
        <f>+VLOOKUP(J79,Notes!$A$34:$IB$43,MATCH(H79&amp;I79,Notes!$2:$2,0),0)</f>
        <v>10.6404</v>
      </c>
      <c r="L79" s="49" t="b">
        <f t="shared" si="1"/>
        <v>0</v>
      </c>
    </row>
    <row r="80" spans="1:12">
      <c r="A80" s="1" t="str">
        <f>VLOOKUP(B80,Master!E:J,6,0)</f>
        <v>YDR2RegularQD</v>
      </c>
      <c r="B80" s="33">
        <v>133921</v>
      </c>
      <c r="C80" t="s">
        <v>2107</v>
      </c>
      <c r="D80" s="2">
        <v>45016</v>
      </c>
      <c r="E80">
        <v>10.622299999999999</v>
      </c>
      <c r="H80" s="48" t="str">
        <f>+VLOOKUP(B80,Master!E:I,2,0)</f>
        <v>YDR2</v>
      </c>
      <c r="I80" s="48" t="str">
        <f>+VLOOKUP(B80,Master!E:I,5,0)</f>
        <v>Regular</v>
      </c>
      <c r="J80" s="48" t="str">
        <f>+VLOOKUP(B80,Master!E:I,4,0)</f>
        <v>QD</v>
      </c>
      <c r="K80" s="48" t="str">
        <f>+VLOOKUP(J80,Notes!$A$34:$IB$43,MATCH(H80&amp;I80,Notes!$2:$2,0),0)</f>
        <v>10.8051</v>
      </c>
      <c r="L80" s="49" t="b">
        <f t="shared" si="1"/>
        <v>0</v>
      </c>
    </row>
    <row r="81" spans="1:12">
      <c r="A81" s="1" t="str">
        <f>VLOOKUP(B81,Master!E:J,6,0)</f>
        <v>YDR2RegularWD</v>
      </c>
      <c r="B81" s="33">
        <v>133927</v>
      </c>
      <c r="C81" t="s">
        <v>2108</v>
      </c>
      <c r="D81" s="2">
        <v>45016</v>
      </c>
      <c r="E81">
        <v>10.126899999999999</v>
      </c>
      <c r="H81" s="48" t="str">
        <f>+VLOOKUP(B81,Master!E:I,2,0)</f>
        <v>YDR2</v>
      </c>
      <c r="I81" s="48" t="str">
        <f>+VLOOKUP(B81,Master!E:I,5,0)</f>
        <v>Regular</v>
      </c>
      <c r="J81" s="48" t="str">
        <f>+VLOOKUP(B81,Master!E:I,4,0)</f>
        <v>WD</v>
      </c>
      <c r="K81" s="48" t="str">
        <f>+VLOOKUP(J81,Notes!$A$34:$IB$43,MATCH(H81&amp;I81,Notes!$2:$2,0),0)</f>
        <v>10.1381</v>
      </c>
      <c r="L81" s="49" t="b">
        <f t="shared" si="1"/>
        <v>0</v>
      </c>
    </row>
    <row r="82" spans="1:12">
      <c r="A82" s="1" t="str">
        <f>VLOOKUP(B82,Master!E:J,6,0)</f>
        <v>YD16DirectDD</v>
      </c>
      <c r="B82" s="33">
        <v>123288</v>
      </c>
      <c r="C82" t="s">
        <v>2109</v>
      </c>
      <c r="D82" s="2">
        <v>45016</v>
      </c>
      <c r="E82">
        <v>10.152699999999999</v>
      </c>
      <c r="H82" s="48" t="str">
        <f>+VLOOKUP(B82,Master!E:I,2,0)</f>
        <v>YD16</v>
      </c>
      <c r="I82" s="48" t="str">
        <f>+VLOOKUP(B82,Master!E:I,5,0)</f>
        <v>Direct</v>
      </c>
      <c r="J82" s="48" t="str">
        <f>+VLOOKUP(B82,Master!E:I,4,0)</f>
        <v>DD</v>
      </c>
      <c r="K82" s="48" t="str">
        <f>+VLOOKUP(J82,Notes!$A$34:$IB$43,MATCH(H82&amp;I82,Notes!$2:$2,0),0)</f>
        <v>10.1527</v>
      </c>
      <c r="L82" s="49" t="b">
        <f t="shared" si="1"/>
        <v>0</v>
      </c>
    </row>
    <row r="83" spans="1:12">
      <c r="A83" s="1" t="str">
        <f>VLOOKUP(B83,Master!E:J,6,0)</f>
        <v>YD16DirectG</v>
      </c>
      <c r="B83" s="33">
        <v>119106</v>
      </c>
      <c r="C83" t="s">
        <v>543</v>
      </c>
      <c r="D83" s="2">
        <v>45016</v>
      </c>
      <c r="E83">
        <v>45.988100000000003</v>
      </c>
      <c r="H83" s="48" t="str">
        <f>+VLOOKUP(B83,Master!E:I,2,0)</f>
        <v>YD16</v>
      </c>
      <c r="I83" s="48" t="str">
        <f>+VLOOKUP(B83,Master!E:I,5,0)</f>
        <v>Direct</v>
      </c>
      <c r="J83" s="48" t="str">
        <f>+VLOOKUP(B83,Master!E:I,4,0)</f>
        <v>G</v>
      </c>
      <c r="K83" s="48" t="str">
        <f>+VLOOKUP(J83,Notes!$A$34:$IB$43,MATCH(H83&amp;I83,Notes!$2:$2,0),0)</f>
        <v>55.1828</v>
      </c>
      <c r="L83" s="49" t="b">
        <f t="shared" si="1"/>
        <v>0</v>
      </c>
    </row>
    <row r="84" spans="1:12">
      <c r="A84" s="1" t="str">
        <f>VLOOKUP(B84,Master!E:J,6,0)</f>
        <v>YD16DirectD</v>
      </c>
      <c r="B84" s="33">
        <v>119108</v>
      </c>
      <c r="C84" t="s">
        <v>1027</v>
      </c>
      <c r="D84" s="2">
        <v>45016</v>
      </c>
      <c r="E84">
        <v>12.1151</v>
      </c>
      <c r="H84" s="48" t="str">
        <f>+VLOOKUP(B84,Master!E:I,2,0)</f>
        <v>YD16</v>
      </c>
      <c r="I84" s="48" t="str">
        <f>+VLOOKUP(B84,Master!E:I,5,0)</f>
        <v>Direct</v>
      </c>
      <c r="J84" s="48" t="str">
        <f>+VLOOKUP(B84,Master!E:I,4,0)</f>
        <v>D</v>
      </c>
      <c r="K84" s="48" t="str">
        <f>+VLOOKUP(J84,Notes!$A$34:$IB$43,MATCH(H84&amp;I84,Notes!$2:$2,0),0)</f>
        <v>12.2526</v>
      </c>
      <c r="L84" s="49" t="b">
        <f t="shared" si="1"/>
        <v>0</v>
      </c>
    </row>
    <row r="85" spans="1:12">
      <c r="A85" s="1" t="str">
        <f>VLOOKUP(B85,Master!E:J,6,0)</f>
        <v>YD16DirectMD</v>
      </c>
      <c r="B85" s="33">
        <v>119107</v>
      </c>
      <c r="C85" t="s">
        <v>2110</v>
      </c>
      <c r="D85" s="2">
        <v>45016</v>
      </c>
      <c r="E85">
        <v>10.8538</v>
      </c>
      <c r="H85" s="48" t="str">
        <f>+VLOOKUP(B85,Master!E:I,2,0)</f>
        <v>YD16</v>
      </c>
      <c r="I85" s="48" t="str">
        <f>+VLOOKUP(B85,Master!E:I,5,0)</f>
        <v>Direct</v>
      </c>
      <c r="J85" s="48" t="str">
        <f>+VLOOKUP(B85,Master!E:I,4,0)</f>
        <v>MD</v>
      </c>
      <c r="K85" s="48" t="str">
        <f>+VLOOKUP(J85,Notes!$A$34:$IB$43,MATCH(H85&amp;I85,Notes!$2:$2,0),0)</f>
        <v>10.9977</v>
      </c>
      <c r="L85" s="49" t="b">
        <f t="shared" si="1"/>
        <v>0</v>
      </c>
    </row>
    <row r="86" spans="1:12">
      <c r="A86" s="1" t="str">
        <f>VLOOKUP(B86,Master!E:J,6,0)</f>
        <v>YD16RegularG</v>
      </c>
      <c r="B86" s="33">
        <v>100087</v>
      </c>
      <c r="C86" t="s">
        <v>720</v>
      </c>
      <c r="D86" s="2">
        <v>45016</v>
      </c>
      <c r="E86">
        <v>44.8628</v>
      </c>
      <c r="H86" s="48" t="str">
        <f>+VLOOKUP(B86,Master!E:I,2,0)</f>
        <v>YD16</v>
      </c>
      <c r="I86" s="48" t="str">
        <f>+VLOOKUP(B86,Master!E:I,5,0)</f>
        <v>Regular</v>
      </c>
      <c r="J86" s="48" t="str">
        <f>+VLOOKUP(B86,Master!E:I,4,0)</f>
        <v>G</v>
      </c>
      <c r="K86" s="48" t="str">
        <f>+VLOOKUP(J86,Notes!$A$34:$IB$43,MATCH(H86&amp;I86,Notes!$2:$2,0),0)</f>
        <v>53.5151</v>
      </c>
      <c r="L86" s="49" t="b">
        <f t="shared" si="1"/>
        <v>0</v>
      </c>
    </row>
    <row r="87" spans="1:12">
      <c r="A87" s="1" t="str">
        <f>VLOOKUP(B87,Master!E:J,6,0)</f>
        <v>YD16RegularD</v>
      </c>
      <c r="B87" s="33">
        <v>100088</v>
      </c>
      <c r="C87" t="s">
        <v>2111</v>
      </c>
      <c r="D87" s="2">
        <v>45016</v>
      </c>
      <c r="E87">
        <v>12.0867</v>
      </c>
      <c r="H87" s="48" t="str">
        <f>+VLOOKUP(B87,Master!E:I,2,0)</f>
        <v>YD16</v>
      </c>
      <c r="I87" s="48" t="str">
        <f>+VLOOKUP(B87,Master!E:I,5,0)</f>
        <v>Regular</v>
      </c>
      <c r="J87" s="48" t="str">
        <f>+VLOOKUP(B87,Master!E:I,4,0)</f>
        <v>D</v>
      </c>
      <c r="K87" s="48" t="str">
        <f>+VLOOKUP(J87,Notes!$A$34:$IB$43,MATCH(H87&amp;I87,Notes!$2:$2,0),0)</f>
        <v>12.2203</v>
      </c>
      <c r="L87" s="49" t="b">
        <f t="shared" si="1"/>
        <v>0</v>
      </c>
    </row>
    <row r="88" spans="1:12">
      <c r="A88" s="1" t="str">
        <f>VLOOKUP(B88,Master!E:J,6,0)</f>
        <v>YD16RegularDD</v>
      </c>
      <c r="B88" s="33">
        <v>123287</v>
      </c>
      <c r="C88" t="s">
        <v>2112</v>
      </c>
      <c r="D88" s="2">
        <v>45016</v>
      </c>
      <c r="E88">
        <v>10.1021</v>
      </c>
      <c r="H88" s="48" t="str">
        <f>+VLOOKUP(B88,Master!E:I,2,0)</f>
        <v>YD16</v>
      </c>
      <c r="I88" s="48" t="str">
        <f>+VLOOKUP(B88,Master!E:I,5,0)</f>
        <v>Regular</v>
      </c>
      <c r="J88" s="48" t="str">
        <f>+VLOOKUP(B88,Master!E:I,4,0)</f>
        <v>DD</v>
      </c>
      <c r="K88" s="48" t="str">
        <f>+VLOOKUP(J88,Notes!$A$34:$IB$43,MATCH(H88&amp;I88,Notes!$2:$2,0),0)</f>
        <v>10.1021</v>
      </c>
      <c r="L88" s="49" t="b">
        <f t="shared" si="1"/>
        <v>0</v>
      </c>
    </row>
    <row r="89" spans="1:12">
      <c r="A89" s="1" t="str">
        <f>VLOOKUP(B89,Master!E:J,6,0)</f>
        <v>YD16RegularMD</v>
      </c>
      <c r="B89" s="33">
        <v>100089</v>
      </c>
      <c r="C89" t="s">
        <v>2113</v>
      </c>
      <c r="D89" s="2">
        <v>45016</v>
      </c>
      <c r="E89">
        <v>10.826700000000001</v>
      </c>
      <c r="H89" s="48" t="str">
        <f>+VLOOKUP(B89,Master!E:I,2,0)</f>
        <v>YD16</v>
      </c>
      <c r="I89" s="48" t="str">
        <f>+VLOOKUP(B89,Master!E:I,5,0)</f>
        <v>Regular</v>
      </c>
      <c r="J89" s="48" t="str">
        <f>+VLOOKUP(B89,Master!E:I,4,0)</f>
        <v>MD</v>
      </c>
      <c r="K89" s="48" t="str">
        <f>+VLOOKUP(J89,Notes!$A$34:$IB$43,MATCH(H89&amp;I89,Notes!$2:$2,0),0)</f>
        <v>10.9650</v>
      </c>
      <c r="L89" s="49" t="b">
        <f t="shared" si="1"/>
        <v>0</v>
      </c>
    </row>
    <row r="90" spans="1:12">
      <c r="A90" s="1" t="str">
        <f>VLOOKUP(B90,Master!E:J,6,0)</f>
        <v>YD27DirectG</v>
      </c>
      <c r="B90" s="33">
        <v>119226</v>
      </c>
      <c r="C90" t="s">
        <v>554</v>
      </c>
      <c r="D90" s="2">
        <v>45016</v>
      </c>
      <c r="E90">
        <v>42.284199999999998</v>
      </c>
      <c r="H90" s="48" t="str">
        <f>+VLOOKUP(B90,Master!E:I,2,0)</f>
        <v>YD27</v>
      </c>
      <c r="I90" s="48" t="str">
        <f>+VLOOKUP(B90,Master!E:I,5,0)</f>
        <v>Direct</v>
      </c>
      <c r="J90" s="48" t="str">
        <f>+VLOOKUP(B90,Master!E:I,4,0)</f>
        <v>G</v>
      </c>
      <c r="K90" s="48" t="str">
        <f>+VLOOKUP(J90,Notes!$A$34:$IB$43,MATCH(H90&amp;I90,Notes!$2:$2,0),0)</f>
        <v>51.3960</v>
      </c>
      <c r="L90" s="49" t="b">
        <f t="shared" si="1"/>
        <v>0</v>
      </c>
    </row>
    <row r="91" spans="1:12">
      <c r="A91" s="1" t="str">
        <f>VLOOKUP(B91,Master!E:J,6,0)</f>
        <v>YD27DirectD</v>
      </c>
      <c r="B91" s="33">
        <v>119222</v>
      </c>
      <c r="C91" t="s">
        <v>1028</v>
      </c>
      <c r="D91" s="2">
        <v>45016</v>
      </c>
      <c r="E91">
        <v>11.8782</v>
      </c>
      <c r="H91" s="48" t="str">
        <f>+VLOOKUP(B91,Master!E:I,2,0)</f>
        <v>YD27</v>
      </c>
      <c r="I91" s="48" t="str">
        <f>+VLOOKUP(B91,Master!E:I,5,0)</f>
        <v>Direct</v>
      </c>
      <c r="J91" s="48" t="str">
        <f>+VLOOKUP(B91,Master!E:I,4,0)</f>
        <v>D</v>
      </c>
      <c r="K91" s="48" t="str">
        <f>+VLOOKUP(J91,Notes!$A$34:$IB$43,MATCH(H91&amp;I91,Notes!$2:$2,0),0)</f>
        <v>12.4300</v>
      </c>
      <c r="L91" s="49" t="b">
        <f t="shared" si="1"/>
        <v>0</v>
      </c>
    </row>
    <row r="92" spans="1:12">
      <c r="A92" s="1" t="str">
        <f>VLOOKUP(B92,Master!E:J,6,0)</f>
        <v>YD27DirectMD</v>
      </c>
      <c r="B92" s="33">
        <v>119224</v>
      </c>
      <c r="C92" t="s">
        <v>2114</v>
      </c>
      <c r="D92" s="2">
        <v>45016</v>
      </c>
      <c r="E92">
        <v>11.5374</v>
      </c>
      <c r="H92" s="48" t="str">
        <f>+VLOOKUP(B92,Master!E:I,2,0)</f>
        <v>YD27</v>
      </c>
      <c r="I92" s="48" t="str">
        <f>+VLOOKUP(B92,Master!E:I,5,0)</f>
        <v>Direct</v>
      </c>
      <c r="J92" s="48" t="str">
        <f>+VLOOKUP(B92,Master!E:I,4,0)</f>
        <v>MD</v>
      </c>
      <c r="K92" s="48" t="str">
        <f>+VLOOKUP(J92,Notes!$A$34:$IB$43,MATCH(H92&amp;I92,Notes!$2:$2,0),0)</f>
        <v>11.6973</v>
      </c>
      <c r="L92" s="49" t="b">
        <f t="shared" si="1"/>
        <v>0</v>
      </c>
    </row>
    <row r="93" spans="1:12">
      <c r="A93" s="1" t="str">
        <f>VLOOKUP(B93,Master!E:J,6,0)</f>
        <v>YD27DirectWD</v>
      </c>
      <c r="B93" s="33">
        <v>119223</v>
      </c>
      <c r="C93" t="s">
        <v>2115</v>
      </c>
      <c r="D93" s="2">
        <v>45016</v>
      </c>
      <c r="E93">
        <v>10.191000000000001</v>
      </c>
      <c r="H93" s="48" t="str">
        <f>+VLOOKUP(B93,Master!E:I,2,0)</f>
        <v>YD27</v>
      </c>
      <c r="I93" s="48" t="str">
        <f>+VLOOKUP(B93,Master!E:I,5,0)</f>
        <v>Direct</v>
      </c>
      <c r="J93" s="48" t="str">
        <f>+VLOOKUP(B93,Master!E:I,4,0)</f>
        <v>WD</v>
      </c>
      <c r="K93" s="48" t="str">
        <f>+VLOOKUP(J93,Notes!$A$34:$IB$43,MATCH(H93&amp;I93,Notes!$2:$2,0),0)</f>
        <v>10.1958</v>
      </c>
      <c r="L93" s="49" t="b">
        <f t="shared" si="1"/>
        <v>0</v>
      </c>
    </row>
    <row r="94" spans="1:12">
      <c r="A94" s="1" t="str">
        <f>VLOOKUP(B94,Master!E:J,6,0)</f>
        <v>YD27RegularMD</v>
      </c>
      <c r="B94" s="33">
        <v>101306</v>
      </c>
      <c r="C94" t="s">
        <v>2116</v>
      </c>
      <c r="D94" s="2">
        <v>45016</v>
      </c>
      <c r="E94">
        <v>11.4549</v>
      </c>
      <c r="H94" s="48" t="str">
        <f>+VLOOKUP(B94,Master!E:I,2,0)</f>
        <v>YD27</v>
      </c>
      <c r="I94" s="48" t="str">
        <f>+VLOOKUP(B94,Master!E:I,5,0)</f>
        <v>Regular</v>
      </c>
      <c r="J94" s="48" t="str">
        <f>+VLOOKUP(B94,Master!E:I,4,0)</f>
        <v>MD</v>
      </c>
      <c r="K94" s="48" t="str">
        <f>+VLOOKUP(J94,Notes!$A$34:$IB$43,MATCH(H94&amp;I94,Notes!$2:$2,0),0)</f>
        <v>11.6055</v>
      </c>
      <c r="L94" s="49" t="b">
        <f t="shared" si="1"/>
        <v>0</v>
      </c>
    </row>
    <row r="95" spans="1:12">
      <c r="A95" s="1" t="str">
        <f>VLOOKUP(B95,Master!E:J,6,0)</f>
        <v>YD27RegularG</v>
      </c>
      <c r="B95" s="33">
        <v>101304</v>
      </c>
      <c r="C95" t="s">
        <v>723</v>
      </c>
      <c r="D95" s="2">
        <v>45016</v>
      </c>
      <c r="E95">
        <v>39.457900000000002</v>
      </c>
      <c r="H95" s="48" t="str">
        <f>+VLOOKUP(B95,Master!E:I,2,0)</f>
        <v>YD27</v>
      </c>
      <c r="I95" s="48" t="str">
        <f>+VLOOKUP(B95,Master!E:I,5,0)</f>
        <v>Regular</v>
      </c>
      <c r="J95" s="48" t="str">
        <f>+VLOOKUP(B95,Master!E:I,4,0)</f>
        <v>G</v>
      </c>
      <c r="K95" s="48" t="str">
        <f>+VLOOKUP(J95,Notes!$A$34:$IB$43,MATCH(H95&amp;I95,Notes!$2:$2,0),0)</f>
        <v>47.2289</v>
      </c>
      <c r="L95" s="49" t="b">
        <f t="shared" si="1"/>
        <v>0</v>
      </c>
    </row>
    <row r="96" spans="1:12">
      <c r="A96" s="1" t="str">
        <f>VLOOKUP(B96,Master!E:J,6,0)</f>
        <v>YD27RegularD</v>
      </c>
      <c r="B96" s="33">
        <v>101305</v>
      </c>
      <c r="C96" t="s">
        <v>2117</v>
      </c>
      <c r="D96" s="2">
        <v>45016</v>
      </c>
      <c r="E96">
        <v>11.9284</v>
      </c>
      <c r="H96" s="48" t="str">
        <f>+VLOOKUP(B96,Master!E:I,2,0)</f>
        <v>YD27</v>
      </c>
      <c r="I96" s="48" t="str">
        <f>+VLOOKUP(B96,Master!E:I,5,0)</f>
        <v>Regular</v>
      </c>
      <c r="J96" s="48" t="str">
        <f>+VLOOKUP(B96,Master!E:I,4,0)</f>
        <v>D</v>
      </c>
      <c r="K96" s="48" t="str">
        <f>+VLOOKUP(J96,Notes!$A$34:$IB$43,MATCH(H96&amp;I96,Notes!$2:$2,0),0)</f>
        <v>12.4392</v>
      </c>
      <c r="L96" s="49" t="b">
        <f t="shared" si="1"/>
        <v>0</v>
      </c>
    </row>
    <row r="97" spans="1:12">
      <c r="A97" s="1" t="str">
        <f>VLOOKUP(B97,Master!E:J,6,0)</f>
        <v>YD27RegularWD</v>
      </c>
      <c r="B97" s="33">
        <v>101303</v>
      </c>
      <c r="C97" t="s">
        <v>2118</v>
      </c>
      <c r="D97" s="2">
        <v>45016</v>
      </c>
      <c r="E97">
        <v>10.191000000000001</v>
      </c>
      <c r="H97" s="48" t="str">
        <f>+VLOOKUP(B97,Master!E:I,2,0)</f>
        <v>YD27</v>
      </c>
      <c r="I97" s="48" t="str">
        <f>+VLOOKUP(B97,Master!E:I,5,0)</f>
        <v>Regular</v>
      </c>
      <c r="J97" s="48" t="str">
        <f>+VLOOKUP(B97,Master!E:I,4,0)</f>
        <v>WD</v>
      </c>
      <c r="K97" s="48" t="str">
        <f>+VLOOKUP(J97,Notes!$A$34:$IB$43,MATCH(H97&amp;I97,Notes!$2:$2,0),0)</f>
        <v>10.1949</v>
      </c>
      <c r="L97" s="49" t="b">
        <f t="shared" si="1"/>
        <v>0</v>
      </c>
    </row>
    <row r="98" spans="1:12">
      <c r="A98" s="1" t="str">
        <f>VLOOKUP(B98,Master!E:J,6,0)</f>
        <v>YD26DirectG</v>
      </c>
      <c r="B98" s="33">
        <v>118924</v>
      </c>
      <c r="C98" t="s">
        <v>265</v>
      </c>
      <c r="D98" s="2">
        <v>45016</v>
      </c>
      <c r="E98">
        <v>72.263300000000001</v>
      </c>
      <c r="H98" s="48" t="str">
        <f>+VLOOKUP(B98,Master!E:I,2,0)</f>
        <v>YD26</v>
      </c>
      <c r="I98" s="48" t="str">
        <f>+VLOOKUP(B98,Master!E:I,5,0)</f>
        <v>Direct</v>
      </c>
      <c r="J98" s="48" t="str">
        <f>+VLOOKUP(B98,Master!E:I,4,0)</f>
        <v>G</v>
      </c>
      <c r="K98" s="48" t="str">
        <f>+VLOOKUP(J98,Notes!$A$34:$IB$43,MATCH(H98&amp;I98,Notes!$2:$2,0),0)</f>
        <v>88.1644</v>
      </c>
      <c r="L98" s="49" t="b">
        <f t="shared" si="1"/>
        <v>0</v>
      </c>
    </row>
    <row r="99" spans="1:12">
      <c r="A99" s="1" t="str">
        <f>VLOOKUP(B99,Master!E:J,6,0)</f>
        <v>YD26DirectD</v>
      </c>
      <c r="B99" s="33">
        <v>118922</v>
      </c>
      <c r="C99" t="s">
        <v>1026</v>
      </c>
      <c r="D99" s="2">
        <v>45016</v>
      </c>
      <c r="E99">
        <v>11.3607</v>
      </c>
      <c r="H99" s="48" t="str">
        <f>+VLOOKUP(B99,Master!E:I,2,0)</f>
        <v>YD26</v>
      </c>
      <c r="I99" s="48" t="str">
        <f>+VLOOKUP(B99,Master!E:I,5,0)</f>
        <v>Direct</v>
      </c>
      <c r="J99" s="48" t="str">
        <f>+VLOOKUP(B99,Master!E:I,4,0)</f>
        <v>D</v>
      </c>
      <c r="K99" s="48" t="str">
        <f>+VLOOKUP(J99,Notes!$A$34:$IB$43,MATCH(H99&amp;I99,Notes!$2:$2,0),0)</f>
        <v>11.8806</v>
      </c>
      <c r="L99" s="49" t="b">
        <f t="shared" si="1"/>
        <v>0</v>
      </c>
    </row>
    <row r="100" spans="1:12">
      <c r="A100" s="1" t="str">
        <f>VLOOKUP(B100,Master!E:J,6,0)</f>
        <v>YD26DirectMD</v>
      </c>
      <c r="B100" s="33">
        <v>118921</v>
      </c>
      <c r="C100" t="s">
        <v>2119</v>
      </c>
      <c r="D100" s="2">
        <v>45016</v>
      </c>
      <c r="E100">
        <v>11.125500000000001</v>
      </c>
      <c r="H100" s="48" t="str">
        <f>+VLOOKUP(B100,Master!E:I,2,0)</f>
        <v>YD26</v>
      </c>
      <c r="I100" s="48" t="str">
        <f>+VLOOKUP(B100,Master!E:I,5,0)</f>
        <v>Direct</v>
      </c>
      <c r="J100" s="48" t="str">
        <f>+VLOOKUP(B100,Master!E:I,4,0)</f>
        <v>MD</v>
      </c>
      <c r="K100" s="48" t="str">
        <f>+VLOOKUP(J100,Notes!$A$34:$IB$43,MATCH(H100&amp;I100,Notes!$2:$2,0),0)</f>
        <v>11.2659</v>
      </c>
      <c r="L100" s="49" t="b">
        <f t="shared" si="1"/>
        <v>0</v>
      </c>
    </row>
    <row r="101" spans="1:12">
      <c r="A101" s="1" t="str">
        <f>VLOOKUP(B101,Master!E:J,6,0)</f>
        <v>YD26RegularG</v>
      </c>
      <c r="B101" s="33">
        <v>100078</v>
      </c>
      <c r="C101" t="s">
        <v>719</v>
      </c>
      <c r="D101" s="2">
        <v>45016</v>
      </c>
      <c r="E101">
        <v>68.596000000000004</v>
      </c>
      <c r="H101" s="48" t="str">
        <f>+VLOOKUP(B101,Master!E:I,2,0)</f>
        <v>YD26</v>
      </c>
      <c r="I101" s="48" t="str">
        <f>+VLOOKUP(B101,Master!E:I,5,0)</f>
        <v>Regular</v>
      </c>
      <c r="J101" s="48" t="str">
        <f>+VLOOKUP(B101,Master!E:I,4,0)</f>
        <v>G</v>
      </c>
      <c r="K101" s="48" t="str">
        <f>+VLOOKUP(J101,Notes!$A$34:$IB$43,MATCH(H101&amp;I101,Notes!$2:$2,0),0)</f>
        <v>82.9623</v>
      </c>
      <c r="L101" s="49" t="b">
        <f t="shared" si="1"/>
        <v>0</v>
      </c>
    </row>
    <row r="102" spans="1:12">
      <c r="A102" s="1" t="str">
        <f>VLOOKUP(B102,Master!E:J,6,0)</f>
        <v>YD26RegularD</v>
      </c>
      <c r="B102" s="33">
        <v>100077</v>
      </c>
      <c r="C102" t="s">
        <v>2120</v>
      </c>
      <c r="D102" s="2">
        <v>45016</v>
      </c>
      <c r="E102">
        <v>11.257099999999999</v>
      </c>
      <c r="H102" s="48" t="str">
        <f>+VLOOKUP(B102,Master!E:I,2,0)</f>
        <v>YD26</v>
      </c>
      <c r="I102" s="48" t="str">
        <f>+VLOOKUP(B102,Master!E:I,5,0)</f>
        <v>Regular</v>
      </c>
      <c r="J102" s="48" t="str">
        <f>+VLOOKUP(B102,Master!E:I,4,0)</f>
        <v>D</v>
      </c>
      <c r="K102" s="48" t="str">
        <f>+VLOOKUP(J102,Notes!$A$34:$IB$43,MATCH(H102&amp;I102,Notes!$2:$2,0),0)</f>
        <v>11.7491</v>
      </c>
      <c r="L102" s="49" t="b">
        <f t="shared" si="1"/>
        <v>0</v>
      </c>
    </row>
    <row r="103" spans="1:12">
      <c r="A103" s="1" t="str">
        <f>VLOOKUP(B103,Master!E:J,6,0)</f>
        <v>YD26RegularMD</v>
      </c>
      <c r="B103" s="33">
        <v>100079</v>
      </c>
      <c r="C103" t="s">
        <v>2121</v>
      </c>
      <c r="D103" s="2">
        <v>45016</v>
      </c>
      <c r="E103">
        <v>11.031499999999999</v>
      </c>
      <c r="H103" s="48" t="str">
        <f>+VLOOKUP(B103,Master!E:I,2,0)</f>
        <v>YD26</v>
      </c>
      <c r="I103" s="48" t="str">
        <f>+VLOOKUP(B103,Master!E:I,5,0)</f>
        <v>Regular</v>
      </c>
      <c r="J103" s="48" t="str">
        <f>+VLOOKUP(B103,Master!E:I,4,0)</f>
        <v>MD</v>
      </c>
      <c r="K103" s="48" t="str">
        <f>+VLOOKUP(J103,Notes!$A$34:$IB$43,MATCH(H103&amp;I103,Notes!$2:$2,0),0)</f>
        <v>11.1631</v>
      </c>
      <c r="L103" s="49" t="b">
        <f t="shared" si="1"/>
        <v>0</v>
      </c>
    </row>
    <row r="104" spans="1:12">
      <c r="A104" s="1" t="str">
        <f>VLOOKUP(B104,Master!E:J,6,0)</f>
        <v>YD28DirectG</v>
      </c>
      <c r="B104" s="33">
        <v>119239</v>
      </c>
      <c r="C104" t="s">
        <v>567</v>
      </c>
      <c r="D104" s="2">
        <v>45016</v>
      </c>
      <c r="E104">
        <v>2918.0111000000002</v>
      </c>
      <c r="H104" s="48" t="str">
        <f>+VLOOKUP(B104,Master!E:I,2,0)</f>
        <v>YD28</v>
      </c>
      <c r="I104" s="48" t="str">
        <f>+VLOOKUP(B104,Master!E:I,5,0)</f>
        <v>Direct</v>
      </c>
      <c r="J104" s="48" t="str">
        <f>+VLOOKUP(B104,Master!E:I,4,0)</f>
        <v>G</v>
      </c>
      <c r="K104" s="48" t="str">
        <f>+VLOOKUP(J104,Notes!$A$34:$IB$43,MATCH(H104&amp;I104,Notes!$2:$2,0),0)</f>
        <v>3588.2862</v>
      </c>
      <c r="L104" s="49" t="b">
        <f t="shared" si="1"/>
        <v>0</v>
      </c>
    </row>
    <row r="105" spans="1:12">
      <c r="A105" s="1" t="str">
        <f>VLOOKUP(B105,Master!E:J,6,0)</f>
        <v>YD28DirectD</v>
      </c>
      <c r="B105" s="33">
        <v>119238</v>
      </c>
      <c r="C105" t="s">
        <v>1023</v>
      </c>
      <c r="D105" s="2">
        <v>45016</v>
      </c>
      <c r="E105">
        <v>1988.1133</v>
      </c>
      <c r="H105" s="48" t="str">
        <f>+VLOOKUP(B105,Master!E:I,2,0)</f>
        <v>YD28</v>
      </c>
      <c r="I105" s="48" t="str">
        <f>+VLOOKUP(B105,Master!E:I,5,0)</f>
        <v>Direct</v>
      </c>
      <c r="J105" s="48" t="str">
        <f>+VLOOKUP(B105,Master!E:I,4,0)</f>
        <v>D</v>
      </c>
      <c r="K105" s="48" t="str">
        <f>+VLOOKUP(J105,Notes!$A$34:$IB$43,MATCH(H105&amp;I105,Notes!$2:$2,0),0)</f>
        <v>2444.7906</v>
      </c>
      <c r="L105" s="49" t="b">
        <f t="shared" si="1"/>
        <v>0</v>
      </c>
    </row>
    <row r="106" spans="1:12">
      <c r="A106" s="1" t="str">
        <f>VLOOKUP(B106,Master!E:J,6,0)</f>
        <v>YD28DirectDD</v>
      </c>
      <c r="B106" s="33">
        <v>119240</v>
      </c>
      <c r="C106" t="s">
        <v>2122</v>
      </c>
      <c r="D106" s="2">
        <v>45016</v>
      </c>
      <c r="E106">
        <v>1049.0637999999999</v>
      </c>
      <c r="H106" s="48" t="str">
        <f>+VLOOKUP(B106,Master!E:I,2,0)</f>
        <v>YD28</v>
      </c>
      <c r="I106" s="48" t="str">
        <f>+VLOOKUP(B106,Master!E:I,5,0)</f>
        <v>Direct</v>
      </c>
      <c r="J106" s="48" t="str">
        <f>+VLOOKUP(B106,Master!E:I,4,0)</f>
        <v>DD</v>
      </c>
      <c r="K106" s="48">
        <f>+VLOOKUP(J106,Notes!$A$34:$IB$43,MATCH(H106&amp;I106,Notes!$2:$2,0),0)</f>
        <v>0</v>
      </c>
      <c r="L106" s="49" t="b">
        <f t="shared" si="1"/>
        <v>0</v>
      </c>
    </row>
    <row r="107" spans="1:12">
      <c r="A107" s="1" t="str">
        <f>VLOOKUP(B107,Master!E:J,6,0)</f>
        <v>YD28DirectMD</v>
      </c>
      <c r="B107" s="33">
        <v>119236</v>
      </c>
      <c r="C107" t="s">
        <v>2123</v>
      </c>
      <c r="D107" s="2">
        <v>45016</v>
      </c>
      <c r="E107">
        <v>1070.326</v>
      </c>
      <c r="H107" s="48" t="str">
        <f>+VLOOKUP(B107,Master!E:I,2,0)</f>
        <v>YD28</v>
      </c>
      <c r="I107" s="48" t="str">
        <f>+VLOOKUP(B107,Master!E:I,5,0)</f>
        <v>Direct</v>
      </c>
      <c r="J107" s="48" t="str">
        <f>+VLOOKUP(B107,Master!E:I,4,0)</f>
        <v>MD</v>
      </c>
      <c r="K107" s="48" t="str">
        <f>+VLOOKUP(J107,Notes!$A$34:$IB$43,MATCH(H107&amp;I107,Notes!$2:$2,0),0)</f>
        <v>1060.3744</v>
      </c>
      <c r="L107" s="49" t="b">
        <f t="shared" si="1"/>
        <v>0</v>
      </c>
    </row>
    <row r="108" spans="1:12">
      <c r="A108" s="1" t="str">
        <f>VLOOKUP(B108,Master!E:J,6,0)</f>
        <v>YD28DirectWD</v>
      </c>
      <c r="B108" s="33">
        <v>119237</v>
      </c>
      <c r="C108" t="s">
        <v>2124</v>
      </c>
      <c r="D108" s="2">
        <v>45016</v>
      </c>
      <c r="E108">
        <v>1055.5295000000001</v>
      </c>
      <c r="H108" s="48" t="str">
        <f>+VLOOKUP(B108,Master!E:I,2,0)</f>
        <v>YD28</v>
      </c>
      <c r="I108" s="48" t="str">
        <f>+VLOOKUP(B108,Master!E:I,5,0)</f>
        <v>Direct</v>
      </c>
      <c r="J108" s="48" t="str">
        <f>+VLOOKUP(B108,Master!E:I,4,0)</f>
        <v>WD</v>
      </c>
      <c r="K108" s="48">
        <f>+VLOOKUP(J108,Notes!$A$34:$IB$43,MATCH(H108&amp;I108,Notes!$2:$2,0),0)</f>
        <v>0</v>
      </c>
      <c r="L108" s="49" t="b">
        <f t="shared" si="1"/>
        <v>0</v>
      </c>
    </row>
    <row r="109" spans="1:12">
      <c r="A109" s="1" t="str">
        <f>VLOOKUP(B109,Master!E:J,6,0)</f>
        <v>YD28RegularG</v>
      </c>
      <c r="B109" s="33">
        <v>105669</v>
      </c>
      <c r="C109" t="s">
        <v>715</v>
      </c>
      <c r="D109" s="2">
        <v>45016</v>
      </c>
      <c r="E109">
        <v>2779.0668999999998</v>
      </c>
      <c r="H109" s="48" t="str">
        <f>+VLOOKUP(B109,Master!E:I,2,0)</f>
        <v>YD28</v>
      </c>
      <c r="I109" s="48" t="str">
        <f>+VLOOKUP(B109,Master!E:I,5,0)</f>
        <v>Regular</v>
      </c>
      <c r="J109" s="48" t="str">
        <f>+VLOOKUP(B109,Master!E:I,4,0)</f>
        <v>G</v>
      </c>
      <c r="K109" s="48" t="str">
        <f>+VLOOKUP(J109,Notes!$A$34:$IB$43,MATCH(H109&amp;I109,Notes!$2:$2,0),0)</f>
        <v>3361.5896</v>
      </c>
      <c r="L109" s="49" t="b">
        <f t="shared" si="1"/>
        <v>0</v>
      </c>
    </row>
    <row r="110" spans="1:12">
      <c r="A110" s="1" t="str">
        <f>VLOOKUP(B110,Master!E:J,6,0)</f>
        <v>YD28RegularD</v>
      </c>
      <c r="B110" s="33">
        <v>105668</v>
      </c>
      <c r="C110" t="s">
        <v>2125</v>
      </c>
      <c r="D110" s="2">
        <v>45016</v>
      </c>
      <c r="E110">
        <v>1225.6996999999999</v>
      </c>
      <c r="H110" s="48" t="str">
        <f>+VLOOKUP(B110,Master!E:I,2,0)</f>
        <v>YD28</v>
      </c>
      <c r="I110" s="48" t="str">
        <f>+VLOOKUP(B110,Master!E:I,5,0)</f>
        <v>Regular</v>
      </c>
      <c r="J110" s="48" t="str">
        <f>+VLOOKUP(B110,Master!E:I,4,0)</f>
        <v>D</v>
      </c>
      <c r="K110" s="48" t="str">
        <f>+VLOOKUP(J110,Notes!$A$34:$IB$43,MATCH(H110&amp;I110,Notes!$2:$2,0),0)</f>
        <v>1243.8663</v>
      </c>
      <c r="L110" s="49" t="b">
        <f t="shared" si="1"/>
        <v>0</v>
      </c>
    </row>
    <row r="111" spans="1:12">
      <c r="A111" s="1" t="str">
        <f>VLOOKUP(B111,Master!E:J,6,0)</f>
        <v>YD28RegularDD</v>
      </c>
      <c r="B111" s="33">
        <v>111786</v>
      </c>
      <c r="C111" t="s">
        <v>2126</v>
      </c>
      <c r="D111" s="2">
        <v>45016</v>
      </c>
      <c r="E111">
        <v>1068.7996000000001</v>
      </c>
      <c r="H111" s="48" t="str">
        <f>+VLOOKUP(B111,Master!E:I,2,0)</f>
        <v>YD28</v>
      </c>
      <c r="I111" s="48" t="str">
        <f>+VLOOKUP(B111,Master!E:I,5,0)</f>
        <v>Regular</v>
      </c>
      <c r="J111" s="48" t="str">
        <f>+VLOOKUP(B111,Master!E:I,4,0)</f>
        <v>DD</v>
      </c>
      <c r="K111" s="48" t="str">
        <f>+VLOOKUP(J111,Notes!$A$34:$IB$43,MATCH(H111&amp;I111,Notes!$2:$2,0),0)</f>
        <v>1046.9562</v>
      </c>
      <c r="L111" s="49" t="b">
        <f t="shared" si="1"/>
        <v>0</v>
      </c>
    </row>
    <row r="112" spans="1:12">
      <c r="A112" s="1" t="str">
        <f>VLOOKUP(B112,Master!E:J,6,0)</f>
        <v>YD28RegularMD</v>
      </c>
      <c r="B112" s="33">
        <v>105667</v>
      </c>
      <c r="C112" t="s">
        <v>2127</v>
      </c>
      <c r="D112" s="2">
        <v>45016</v>
      </c>
      <c r="E112">
        <v>1061.713</v>
      </c>
      <c r="H112" s="48" t="str">
        <f>+VLOOKUP(B112,Master!E:I,2,0)</f>
        <v>YD28</v>
      </c>
      <c r="I112" s="48" t="str">
        <f>+VLOOKUP(B112,Master!E:I,5,0)</f>
        <v>Regular</v>
      </c>
      <c r="J112" s="48" t="str">
        <f>+VLOOKUP(B112,Master!E:I,4,0)</f>
        <v>MD</v>
      </c>
      <c r="K112" s="48" t="str">
        <f>+VLOOKUP(J112,Notes!$A$34:$IB$43,MATCH(H112&amp;I112,Notes!$2:$2,0),0)</f>
        <v>1048.5114</v>
      </c>
      <c r="L112" s="49" t="b">
        <f t="shared" si="1"/>
        <v>0</v>
      </c>
    </row>
    <row r="113" spans="1:12">
      <c r="A113" s="1" t="str">
        <f>VLOOKUP(B113,Master!E:J,6,0)</f>
        <v>YD28RegularWD</v>
      </c>
      <c r="B113" s="33">
        <v>105878</v>
      </c>
      <c r="C113" t="s">
        <v>2128</v>
      </c>
      <c r="D113" s="2">
        <v>45016</v>
      </c>
      <c r="E113">
        <v>1055.5074999999999</v>
      </c>
      <c r="H113" s="48" t="str">
        <f>+VLOOKUP(B113,Master!E:I,2,0)</f>
        <v>YD28</v>
      </c>
      <c r="I113" s="48" t="str">
        <f>+VLOOKUP(B113,Master!E:I,5,0)</f>
        <v>Regular</v>
      </c>
      <c r="J113" s="48" t="str">
        <f>+VLOOKUP(B113,Master!E:I,4,0)</f>
        <v>WD</v>
      </c>
      <c r="K113" s="48" t="str">
        <f>+VLOOKUP(J113,Notes!$A$34:$IB$43,MATCH(H113&amp;I113,Notes!$2:$2,0),0)</f>
        <v>1034.8264</v>
      </c>
      <c r="L113" s="49" t="b">
        <f t="shared" si="1"/>
        <v>0</v>
      </c>
    </row>
    <row r="114" spans="1:12">
      <c r="A114" s="1" t="str">
        <f>VLOOKUP(B114,Master!E:J,6,0)</f>
        <v>YDW6DirectG</v>
      </c>
      <c r="B114" s="33">
        <v>144646</v>
      </c>
      <c r="C114" t="s">
        <v>712</v>
      </c>
      <c r="D114" s="2">
        <v>45016</v>
      </c>
      <c r="E114">
        <v>13.658300000000001</v>
      </c>
      <c r="H114" s="48" t="str">
        <f>+VLOOKUP(B114,Master!E:I,2,0)</f>
        <v>YDW6</v>
      </c>
      <c r="I114" s="48" t="str">
        <f>+VLOOKUP(B114,Master!E:I,5,0)</f>
        <v>Direct</v>
      </c>
      <c r="J114" s="48" t="str">
        <f>+VLOOKUP(B114,Master!E:I,4,0)</f>
        <v>G</v>
      </c>
      <c r="K114" s="48" t="str">
        <f>+VLOOKUP(J114,Notes!$A$34:$IB$43,MATCH(H114&amp;I114,Notes!$2:$2,0),0)</f>
        <v>16.5312</v>
      </c>
      <c r="L114" s="49" t="b">
        <f t="shared" si="1"/>
        <v>0</v>
      </c>
    </row>
    <row r="115" spans="1:12">
      <c r="A115" s="1" t="str">
        <f>VLOOKUP(B115,Master!E:J,6,0)</f>
        <v>YDW6DirectD</v>
      </c>
      <c r="B115" s="33">
        <v>144647</v>
      </c>
      <c r="C115" t="s">
        <v>2129</v>
      </c>
      <c r="D115" s="2">
        <v>45016</v>
      </c>
      <c r="E115">
        <v>11.152200000000001</v>
      </c>
      <c r="H115" s="48" t="str">
        <f>+VLOOKUP(B115,Master!E:I,2,0)</f>
        <v>YDW6</v>
      </c>
      <c r="I115" s="48" t="str">
        <f>+VLOOKUP(B115,Master!E:I,5,0)</f>
        <v>Direct</v>
      </c>
      <c r="J115" s="48" t="str">
        <f>+VLOOKUP(B115,Master!E:I,4,0)</f>
        <v>D</v>
      </c>
      <c r="K115" s="48" t="str">
        <f>+VLOOKUP(J115,Notes!$A$34:$IB$43,MATCH(H115&amp;I115,Notes!$2:$2,0),0)</f>
        <v>11.6900</v>
      </c>
      <c r="L115" s="49" t="b">
        <f t="shared" si="1"/>
        <v>0</v>
      </c>
    </row>
    <row r="116" spans="1:12">
      <c r="A116" s="1" t="str">
        <f>VLOOKUP(B116,Master!E:J,6,0)</f>
        <v>YDW6DirectMD</v>
      </c>
      <c r="B116" s="33">
        <v>144651</v>
      </c>
      <c r="C116" t="s">
        <v>2130</v>
      </c>
      <c r="D116" s="2">
        <v>45016</v>
      </c>
      <c r="E116">
        <v>10.436400000000001</v>
      </c>
      <c r="H116" s="48" t="str">
        <f>+VLOOKUP(B116,Master!E:I,2,0)</f>
        <v>YDW6</v>
      </c>
      <c r="I116" s="48" t="str">
        <f>+VLOOKUP(B116,Master!E:I,5,0)</f>
        <v>Direct</v>
      </c>
      <c r="J116" s="48" t="str">
        <f>+VLOOKUP(B116,Master!E:I,4,0)</f>
        <v>MD</v>
      </c>
      <c r="K116" s="48" t="str">
        <f>+VLOOKUP(J116,Notes!$A$34:$IB$43,MATCH(H116&amp;I116,Notes!$2:$2,0),0)</f>
        <v>10.5739</v>
      </c>
      <c r="L116" s="49" t="b">
        <f t="shared" si="1"/>
        <v>0</v>
      </c>
    </row>
    <row r="117" spans="1:12">
      <c r="A117" s="1" t="str">
        <f>VLOOKUP(B117,Master!E:J,6,0)</f>
        <v>YDW6DirectQD</v>
      </c>
      <c r="B117" s="33">
        <v>144648</v>
      </c>
      <c r="C117" t="s">
        <v>2131</v>
      </c>
      <c r="D117" s="2">
        <v>45016</v>
      </c>
      <c r="E117">
        <v>11.1464</v>
      </c>
      <c r="H117" s="48" t="str">
        <f>+VLOOKUP(B117,Master!E:I,2,0)</f>
        <v>YDW6</v>
      </c>
      <c r="I117" s="48" t="str">
        <f>+VLOOKUP(B117,Master!E:I,5,0)</f>
        <v>Direct</v>
      </c>
      <c r="J117" s="48" t="str">
        <f>+VLOOKUP(B117,Master!E:I,4,0)</f>
        <v>QD</v>
      </c>
      <c r="K117" s="48" t="str">
        <f>+VLOOKUP(J117,Notes!$A$34:$IB$43,MATCH(H117&amp;I117,Notes!$2:$2,0),0)</f>
        <v>11.3315</v>
      </c>
      <c r="L117" s="49" t="b">
        <f t="shared" si="1"/>
        <v>0</v>
      </c>
    </row>
    <row r="118" spans="1:12">
      <c r="A118" s="1" t="str">
        <f>VLOOKUP(B118,Master!E:J,6,0)</f>
        <v>YDW6RegularG</v>
      </c>
      <c r="B118" s="33">
        <v>144644</v>
      </c>
      <c r="C118" t="s">
        <v>713</v>
      </c>
      <c r="D118" s="2">
        <v>45016</v>
      </c>
      <c r="E118">
        <v>13.5021</v>
      </c>
      <c r="H118" s="48" t="str">
        <f>+VLOOKUP(B118,Master!E:I,2,0)</f>
        <v>YDW6</v>
      </c>
      <c r="I118" s="48" t="str">
        <f>+VLOOKUP(B118,Master!E:I,5,0)</f>
        <v>Regular</v>
      </c>
      <c r="J118" s="48" t="str">
        <f>+VLOOKUP(B118,Master!E:I,4,0)</f>
        <v>G</v>
      </c>
      <c r="K118" s="48" t="str">
        <f>+VLOOKUP(J118,Notes!$A$34:$IB$43,MATCH(H118&amp;I118,Notes!$2:$2,0),0)</f>
        <v>16.2376</v>
      </c>
      <c r="L118" s="49" t="b">
        <f t="shared" si="1"/>
        <v>0</v>
      </c>
    </row>
    <row r="119" spans="1:12">
      <c r="A119" s="1" t="str">
        <f>VLOOKUP(B119,Master!E:J,6,0)</f>
        <v>YDW6RegularD</v>
      </c>
      <c r="B119" s="33">
        <v>144650</v>
      </c>
      <c r="C119" t="s">
        <v>2132</v>
      </c>
      <c r="D119" s="2">
        <v>45016</v>
      </c>
      <c r="E119">
        <v>11.1328</v>
      </c>
      <c r="H119" s="48" t="str">
        <f>+VLOOKUP(B119,Master!E:I,2,0)</f>
        <v>YDW6</v>
      </c>
      <c r="I119" s="48" t="str">
        <f>+VLOOKUP(B119,Master!E:I,5,0)</f>
        <v>Regular</v>
      </c>
      <c r="J119" s="48" t="str">
        <f>+VLOOKUP(B119,Master!E:I,4,0)</f>
        <v>D</v>
      </c>
      <c r="K119" s="48" t="str">
        <f>+VLOOKUP(J119,Notes!$A$34:$IB$43,MATCH(H119&amp;I119,Notes!$2:$2,0),0)</f>
        <v>11.6527</v>
      </c>
      <c r="L119" s="49" t="b">
        <f t="shared" si="1"/>
        <v>0</v>
      </c>
    </row>
    <row r="120" spans="1:12">
      <c r="A120" s="1" t="str">
        <f>VLOOKUP(B120,Master!E:J,6,0)</f>
        <v>YDW6RegularMD</v>
      </c>
      <c r="B120" s="33">
        <v>144645</v>
      </c>
      <c r="C120" t="s">
        <v>2133</v>
      </c>
      <c r="D120" s="2">
        <v>45016</v>
      </c>
      <c r="E120">
        <v>10.4186</v>
      </c>
      <c r="H120" s="48" t="str">
        <f>+VLOOKUP(B120,Master!E:I,2,0)</f>
        <v>YDW6</v>
      </c>
      <c r="I120" s="48" t="str">
        <f>+VLOOKUP(B120,Master!E:I,5,0)</f>
        <v>Regular</v>
      </c>
      <c r="J120" s="48" t="str">
        <f>+VLOOKUP(B120,Master!E:I,4,0)</f>
        <v>MD</v>
      </c>
      <c r="K120" s="48" t="str">
        <f>+VLOOKUP(J120,Notes!$A$34:$IB$43,MATCH(H120&amp;I120,Notes!$2:$2,0),0)</f>
        <v>10.5508</v>
      </c>
      <c r="L120" s="49" t="b">
        <f t="shared" si="1"/>
        <v>0</v>
      </c>
    </row>
    <row r="121" spans="1:12">
      <c r="A121" s="1" t="str">
        <f>VLOOKUP(B121,Master!E:J,6,0)</f>
        <v>YDW6RegularQD</v>
      </c>
      <c r="B121" s="33">
        <v>144649</v>
      </c>
      <c r="C121" t="s">
        <v>2134</v>
      </c>
      <c r="D121" s="2">
        <v>45016</v>
      </c>
      <c r="E121">
        <v>10.5176</v>
      </c>
      <c r="H121" s="48" t="str">
        <f>+VLOOKUP(B121,Master!E:I,2,0)</f>
        <v>YDW6</v>
      </c>
      <c r="I121" s="48" t="str">
        <f>+VLOOKUP(B121,Master!E:I,5,0)</f>
        <v>Regular</v>
      </c>
      <c r="J121" s="48" t="str">
        <f>+VLOOKUP(B121,Master!E:I,4,0)</f>
        <v>QD</v>
      </c>
      <c r="K121" s="48" t="str">
        <f>+VLOOKUP(J121,Notes!$A$34:$IB$43,MATCH(H121&amp;I121,Notes!$2:$2,0),0)</f>
        <v>10.6865</v>
      </c>
      <c r="L121" s="49" t="b">
        <f t="shared" si="1"/>
        <v>0</v>
      </c>
    </row>
    <row r="122" spans="1:12">
      <c r="A122" s="1" t="str">
        <f>VLOOKUP(B122,Master!E:J,6,0)</f>
        <v>YD31DirectMD</v>
      </c>
      <c r="B122" s="33">
        <v>119084</v>
      </c>
      <c r="C122" t="s">
        <v>2135</v>
      </c>
      <c r="D122" s="2">
        <v>45016</v>
      </c>
      <c r="E122">
        <v>10.7318</v>
      </c>
      <c r="H122" s="48" t="str">
        <f>+VLOOKUP(B122,Master!E:I,2,0)</f>
        <v>YD31</v>
      </c>
      <c r="I122" s="48" t="str">
        <f>+VLOOKUP(B122,Master!E:I,5,0)</f>
        <v>Direct</v>
      </c>
      <c r="J122" s="48" t="str">
        <f>+VLOOKUP(B122,Master!E:I,4,0)</f>
        <v>MD</v>
      </c>
      <c r="K122" s="48" t="str">
        <f>+VLOOKUP(J122,Notes!$A$34:$IB$43,MATCH(H122&amp;I122,Notes!$2:$2,0),0)</f>
        <v>11.1824</v>
      </c>
      <c r="L122" s="49" t="b">
        <f t="shared" si="1"/>
        <v>0</v>
      </c>
    </row>
    <row r="123" spans="1:12">
      <c r="A123" s="1" t="str">
        <f>VLOOKUP(B123,Master!E:J,6,0)</f>
        <v>YD31DirectG</v>
      </c>
      <c r="B123" s="33">
        <v>119082</v>
      </c>
      <c r="C123" t="s">
        <v>280</v>
      </c>
      <c r="D123" s="2">
        <v>45016</v>
      </c>
      <c r="E123">
        <v>36.850200000000001</v>
      </c>
      <c r="H123" s="48" t="str">
        <f>+VLOOKUP(B123,Master!E:I,2,0)</f>
        <v>YD31</v>
      </c>
      <c r="I123" s="48" t="str">
        <f>+VLOOKUP(B123,Master!E:I,5,0)</f>
        <v>Direct</v>
      </c>
      <c r="J123" s="48" t="str">
        <f>+VLOOKUP(B123,Master!E:I,4,0)</f>
        <v>G</v>
      </c>
      <c r="K123" s="48" t="str">
        <f>+VLOOKUP(J123,Notes!$A$34:$IB$43,MATCH(H123&amp;I123,Notes!$2:$2,0),0)</f>
        <v>54.8629</v>
      </c>
      <c r="L123" s="49" t="b">
        <f t="shared" si="1"/>
        <v>0</v>
      </c>
    </row>
    <row r="124" spans="1:12">
      <c r="A124" s="1" t="str">
        <f>VLOOKUP(B124,Master!E:J,6,0)</f>
        <v>YD31DirectD</v>
      </c>
      <c r="B124" s="33">
        <v>119083</v>
      </c>
      <c r="C124" t="s">
        <v>1022</v>
      </c>
      <c r="D124" s="2">
        <v>45016</v>
      </c>
      <c r="E124">
        <v>11.5715</v>
      </c>
      <c r="H124" s="48" t="str">
        <f>+VLOOKUP(B124,Master!E:I,2,0)</f>
        <v>YD31</v>
      </c>
      <c r="I124" s="48" t="str">
        <f>+VLOOKUP(B124,Master!E:I,5,0)</f>
        <v>Direct</v>
      </c>
      <c r="J124" s="48" t="str">
        <f>+VLOOKUP(B124,Master!E:I,4,0)</f>
        <v>D</v>
      </c>
      <c r="K124" s="48" t="str">
        <f>+VLOOKUP(J124,Notes!$A$34:$IB$43,MATCH(H124&amp;I124,Notes!$2:$2,0),0)</f>
        <v>12.1527</v>
      </c>
      <c r="L124" s="49" t="b">
        <f t="shared" si="1"/>
        <v>0</v>
      </c>
    </row>
    <row r="125" spans="1:12">
      <c r="A125" s="1" t="str">
        <f>VLOOKUP(B125,Master!E:J,6,0)</f>
        <v>YD31DirectDD</v>
      </c>
      <c r="B125" s="33">
        <v>119087</v>
      </c>
      <c r="C125" t="s">
        <v>2136</v>
      </c>
      <c r="D125" s="2">
        <v>45016</v>
      </c>
      <c r="E125">
        <v>10.250500000000001</v>
      </c>
      <c r="H125" s="48" t="str">
        <f>+VLOOKUP(B125,Master!E:I,2,0)</f>
        <v>YD31</v>
      </c>
      <c r="I125" s="48" t="str">
        <f>+VLOOKUP(B125,Master!E:I,5,0)</f>
        <v>Direct</v>
      </c>
      <c r="J125" s="48" t="str">
        <f>+VLOOKUP(B125,Master!E:I,4,0)</f>
        <v>DD</v>
      </c>
      <c r="K125" s="48" t="str">
        <f>+VLOOKUP(J125,Notes!$A$34:$IB$43,MATCH(H125&amp;I125,Notes!$2:$2,0),0)</f>
        <v>11.1243</v>
      </c>
      <c r="L125" s="49" t="b">
        <f t="shared" si="1"/>
        <v>0</v>
      </c>
    </row>
    <row r="126" spans="1:12">
      <c r="A126" s="1" t="str">
        <f>VLOOKUP(B126,Master!E:J,6,0)</f>
        <v>YD31DirectQD</v>
      </c>
      <c r="B126" s="33">
        <v>119085</v>
      </c>
      <c r="C126" t="s">
        <v>2137</v>
      </c>
      <c r="D126" s="2">
        <v>45016</v>
      </c>
      <c r="E126">
        <v>10.997</v>
      </c>
      <c r="H126" s="48" t="str">
        <f>+VLOOKUP(B126,Master!E:I,2,0)</f>
        <v>YD31</v>
      </c>
      <c r="I126" s="48" t="str">
        <f>+VLOOKUP(B126,Master!E:I,5,0)</f>
        <v>Direct</v>
      </c>
      <c r="J126" s="48" t="str">
        <f>+VLOOKUP(B126,Master!E:I,4,0)</f>
        <v>QD</v>
      </c>
      <c r="K126" s="48" t="str">
        <f>+VLOOKUP(J126,Notes!$A$34:$IB$43,MATCH(H126&amp;I126,Notes!$2:$2,0),0)</f>
        <v>11.4586</v>
      </c>
      <c r="L126" s="49" t="b">
        <f t="shared" si="1"/>
        <v>0</v>
      </c>
    </row>
    <row r="127" spans="1:12">
      <c r="A127" s="1" t="str">
        <f>VLOOKUP(B127,Master!E:J,6,0)</f>
        <v>YD31DirectWD</v>
      </c>
      <c r="B127" s="33">
        <v>119086</v>
      </c>
      <c r="C127" t="s">
        <v>2138</v>
      </c>
      <c r="D127" s="2">
        <v>45016</v>
      </c>
      <c r="E127">
        <v>10.250999999999999</v>
      </c>
      <c r="H127" s="48" t="str">
        <f>+VLOOKUP(B127,Master!E:I,2,0)</f>
        <v>YD31</v>
      </c>
      <c r="I127" s="48" t="str">
        <f>+VLOOKUP(B127,Master!E:I,5,0)</f>
        <v>Direct</v>
      </c>
      <c r="J127" s="48" t="str">
        <f>+VLOOKUP(B127,Master!E:I,4,0)</f>
        <v>WD</v>
      </c>
      <c r="K127" s="48" t="str">
        <f>+VLOOKUP(J127,Notes!$A$34:$IB$43,MATCH(H127&amp;I127,Notes!$2:$2,0),0)</f>
        <v>11.1277</v>
      </c>
      <c r="L127" s="49" t="b">
        <f t="shared" si="1"/>
        <v>0</v>
      </c>
    </row>
    <row r="128" spans="1:12">
      <c r="A128" s="1" t="str">
        <f>VLOOKUP(B128,Master!E:J,6,0)</f>
        <v>YD31RegularD</v>
      </c>
      <c r="B128" s="33">
        <v>101839</v>
      </c>
      <c r="C128" t="s">
        <v>2139</v>
      </c>
      <c r="D128" s="2">
        <v>45016</v>
      </c>
      <c r="E128">
        <v>11.527699999999999</v>
      </c>
      <c r="H128" s="48" t="str">
        <f>+VLOOKUP(B128,Master!E:I,2,0)</f>
        <v>YD31</v>
      </c>
      <c r="I128" s="48" t="str">
        <f>+VLOOKUP(B128,Master!E:I,5,0)</f>
        <v>Regular</v>
      </c>
      <c r="J128" s="48" t="str">
        <f>+VLOOKUP(B128,Master!E:I,4,0)</f>
        <v>D</v>
      </c>
      <c r="K128" s="48" t="str">
        <f>+VLOOKUP(J128,Notes!$A$34:$IB$43,MATCH(H128&amp;I128,Notes!$2:$2,0),0)</f>
        <v>12.0550</v>
      </c>
      <c r="L128" s="49" t="b">
        <f t="shared" si="1"/>
        <v>0</v>
      </c>
    </row>
    <row r="129" spans="1:12">
      <c r="A129" s="1" t="str">
        <f>VLOOKUP(B129,Master!E:J,6,0)</f>
        <v>YD31RegularDD</v>
      </c>
      <c r="B129" s="33">
        <v>101840</v>
      </c>
      <c r="C129" t="s">
        <v>2140</v>
      </c>
      <c r="D129" s="2">
        <v>45016</v>
      </c>
      <c r="E129">
        <v>10.250500000000001</v>
      </c>
      <c r="H129" s="48" t="str">
        <f>+VLOOKUP(B129,Master!E:I,2,0)</f>
        <v>YD31</v>
      </c>
      <c r="I129" s="48" t="str">
        <f>+VLOOKUP(B129,Master!E:I,5,0)</f>
        <v>Regular</v>
      </c>
      <c r="J129" s="48" t="str">
        <f>+VLOOKUP(B129,Master!E:I,4,0)</f>
        <v>DD</v>
      </c>
      <c r="K129" s="48" t="str">
        <f>+VLOOKUP(J129,Notes!$A$34:$IB$43,MATCH(H129&amp;I129,Notes!$2:$2,0),0)</f>
        <v>11.1243</v>
      </c>
      <c r="L129" s="49" t="b">
        <f t="shared" si="1"/>
        <v>0</v>
      </c>
    </row>
    <row r="130" spans="1:12">
      <c r="A130" s="1" t="str">
        <f>VLOOKUP(B130,Master!E:J,6,0)</f>
        <v>YD31RegularMD</v>
      </c>
      <c r="B130" s="33">
        <v>117061</v>
      </c>
      <c r="C130" t="s">
        <v>2141</v>
      </c>
      <c r="D130" s="2">
        <v>45016</v>
      </c>
      <c r="E130">
        <v>10.6776</v>
      </c>
      <c r="H130" s="48" t="str">
        <f>+VLOOKUP(B130,Master!E:I,2,0)</f>
        <v>YD31</v>
      </c>
      <c r="I130" s="48" t="str">
        <f>+VLOOKUP(B130,Master!E:I,5,0)</f>
        <v>Regular</v>
      </c>
      <c r="J130" s="48" t="str">
        <f>+VLOOKUP(B130,Master!E:I,4,0)</f>
        <v>MD</v>
      </c>
      <c r="K130" s="48" t="str">
        <f>+VLOOKUP(J130,Notes!$A$34:$IB$43,MATCH(H130&amp;I130,Notes!$2:$2,0),0)</f>
        <v>11.2484</v>
      </c>
      <c r="L130" s="49" t="b">
        <f t="shared" si="1"/>
        <v>0</v>
      </c>
    </row>
    <row r="131" spans="1:12">
      <c r="A131" s="1" t="str">
        <f>VLOOKUP(B131,Master!E:J,6,0)</f>
        <v>YD31RegularQD</v>
      </c>
      <c r="B131" s="33">
        <v>117062</v>
      </c>
      <c r="C131" t="s">
        <v>2142</v>
      </c>
      <c r="D131" s="2">
        <v>45016</v>
      </c>
      <c r="E131">
        <v>10.901300000000001</v>
      </c>
      <c r="H131" s="48" t="str">
        <f>+VLOOKUP(B131,Master!E:I,2,0)</f>
        <v>YD31</v>
      </c>
      <c r="I131" s="48" t="str">
        <f>+VLOOKUP(B131,Master!E:I,5,0)</f>
        <v>Regular</v>
      </c>
      <c r="J131" s="48" t="str">
        <f>+VLOOKUP(B131,Master!E:I,4,0)</f>
        <v>QD</v>
      </c>
      <c r="K131" s="48" t="str">
        <f>+VLOOKUP(J131,Notes!$A$34:$IB$43,MATCH(H131&amp;I131,Notes!$2:$2,0),0)</f>
        <v>11.3378</v>
      </c>
      <c r="L131" s="49" t="b">
        <f t="shared" ref="L131:L194" si="2">+K131=E131</f>
        <v>0</v>
      </c>
    </row>
    <row r="132" spans="1:12">
      <c r="A132" s="1" t="str">
        <f>VLOOKUP(B132,Master!E:J,6,0)</f>
        <v>YD31RegularWD</v>
      </c>
      <c r="B132" s="33">
        <v>101838</v>
      </c>
      <c r="C132" t="s">
        <v>2143</v>
      </c>
      <c r="D132" s="2">
        <v>45016</v>
      </c>
      <c r="E132">
        <v>10.250999999999999</v>
      </c>
      <c r="H132" s="48" t="str">
        <f>+VLOOKUP(B132,Master!E:I,2,0)</f>
        <v>YD31</v>
      </c>
      <c r="I132" s="48" t="str">
        <f>+VLOOKUP(B132,Master!E:I,5,0)</f>
        <v>Regular</v>
      </c>
      <c r="J132" s="48" t="str">
        <f>+VLOOKUP(B132,Master!E:I,4,0)</f>
        <v>WD</v>
      </c>
      <c r="K132" s="48" t="str">
        <f>+VLOOKUP(J132,Notes!$A$34:$IB$43,MATCH(H132&amp;I132,Notes!$2:$2,0),0)</f>
        <v>11.1262</v>
      </c>
      <c r="L132" s="49" t="b">
        <f t="shared" si="2"/>
        <v>0</v>
      </c>
    </row>
    <row r="133" spans="1:12">
      <c r="A133" s="1" t="str">
        <f>VLOOKUP(B133,Master!E:J,6,0)</f>
        <v>YD31RegularG</v>
      </c>
      <c r="B133" s="33">
        <v>101837</v>
      </c>
      <c r="C133" t="s">
        <v>714</v>
      </c>
      <c r="D133" s="2">
        <v>45016</v>
      </c>
      <c r="E133">
        <v>34.342300000000002</v>
      </c>
      <c r="H133" s="48" t="str">
        <f>+VLOOKUP(B133,Master!E:I,2,0)</f>
        <v>YD31</v>
      </c>
      <c r="I133" s="48" t="str">
        <f>+VLOOKUP(B133,Master!E:I,5,0)</f>
        <v>Regular</v>
      </c>
      <c r="J133" s="48" t="str">
        <f>+VLOOKUP(B133,Master!E:I,4,0)</f>
        <v>G</v>
      </c>
      <c r="K133" s="48" t="str">
        <f>+VLOOKUP(J133,Notes!$A$34:$IB$43,MATCH(H133&amp;I133,Notes!$2:$2,0),0)</f>
        <v>50.1676</v>
      </c>
      <c r="L133" s="49" t="b">
        <f t="shared" si="2"/>
        <v>0</v>
      </c>
    </row>
    <row r="134" spans="1:12">
      <c r="A134" s="1" t="str">
        <f>VLOOKUP(B134,Master!E:J,6,0)</f>
        <v>YDL5DirectG</v>
      </c>
      <c r="B134" s="33">
        <v>124175</v>
      </c>
      <c r="C134" t="s">
        <v>254</v>
      </c>
      <c r="D134" s="2">
        <v>45016</v>
      </c>
      <c r="E134">
        <v>20.822500000000002</v>
      </c>
      <c r="H134" s="48" t="str">
        <f>+VLOOKUP(B134,Master!E:I,2,0)</f>
        <v>YDL5</v>
      </c>
      <c r="I134" s="48" t="str">
        <f>+VLOOKUP(B134,Master!E:I,5,0)</f>
        <v>Direct</v>
      </c>
      <c r="J134" s="48" t="str">
        <f>+VLOOKUP(B134,Master!E:I,4,0)</f>
        <v>G</v>
      </c>
      <c r="K134" s="48" t="str">
        <f>+VLOOKUP(J134,Notes!$A$34:$IB$43,MATCH(H134&amp;I134,Notes!$2:$2,0),0)</f>
        <v>25.2376</v>
      </c>
      <c r="L134" s="49" t="b">
        <f t="shared" si="2"/>
        <v>0</v>
      </c>
    </row>
    <row r="135" spans="1:12">
      <c r="A135" s="1" t="str">
        <f>VLOOKUP(B135,Master!E:J,6,0)</f>
        <v>YDL5DirectD</v>
      </c>
      <c r="B135" s="33">
        <v>124178</v>
      </c>
      <c r="C135" t="s">
        <v>1020</v>
      </c>
      <c r="D135" s="2">
        <v>45016</v>
      </c>
      <c r="E135">
        <v>10.196899999999999</v>
      </c>
      <c r="H135" s="48" t="str">
        <f>+VLOOKUP(B135,Master!E:I,2,0)</f>
        <v>YDL5</v>
      </c>
      <c r="I135" s="48" t="str">
        <f>+VLOOKUP(B135,Master!E:I,5,0)</f>
        <v>Direct</v>
      </c>
      <c r="J135" s="48" t="str">
        <f>+VLOOKUP(B135,Master!E:I,4,0)</f>
        <v>D</v>
      </c>
      <c r="K135" s="48" t="str">
        <f>+VLOOKUP(J135,Notes!$A$34:$IB$43,MATCH(H135&amp;I135,Notes!$2:$2,0),0)</f>
        <v>10.6431</v>
      </c>
      <c r="L135" s="49" t="b">
        <f t="shared" si="2"/>
        <v>0</v>
      </c>
    </row>
    <row r="136" spans="1:12">
      <c r="A136" s="1" t="str">
        <f>VLOOKUP(B136,Master!E:J,6,0)</f>
        <v>YDL5DirectDD</v>
      </c>
      <c r="B136" s="33">
        <v>124182</v>
      </c>
      <c r="C136" t="s">
        <v>2144</v>
      </c>
      <c r="D136" s="2">
        <v>45016</v>
      </c>
      <c r="E136">
        <v>10.16</v>
      </c>
      <c r="H136" s="48" t="str">
        <f>+VLOOKUP(B136,Master!E:I,2,0)</f>
        <v>YDL5</v>
      </c>
      <c r="I136" s="48" t="str">
        <f>+VLOOKUP(B136,Master!E:I,5,0)</f>
        <v>Direct</v>
      </c>
      <c r="J136" s="48" t="str">
        <f>+VLOOKUP(B136,Master!E:I,4,0)</f>
        <v>DD</v>
      </c>
      <c r="K136" s="48" t="str">
        <f>+VLOOKUP(J136,Notes!$A$34:$IB$43,MATCH(H136&amp;I136,Notes!$2:$2,0),0)</f>
        <v>10.1889</v>
      </c>
      <c r="L136" s="49" t="b">
        <f t="shared" si="2"/>
        <v>0</v>
      </c>
    </row>
    <row r="137" spans="1:12">
      <c r="A137" s="1" t="str">
        <f>VLOOKUP(B137,Master!E:J,6,0)</f>
        <v>YDL5DirectMD</v>
      </c>
      <c r="B137" s="33">
        <v>124176</v>
      </c>
      <c r="C137" t="s">
        <v>2145</v>
      </c>
      <c r="D137" s="2">
        <v>45016</v>
      </c>
      <c r="E137">
        <v>10.2164</v>
      </c>
      <c r="H137" s="48" t="str">
        <f>+VLOOKUP(B137,Master!E:I,2,0)</f>
        <v>YDL5</v>
      </c>
      <c r="I137" s="48" t="str">
        <f>+VLOOKUP(B137,Master!E:I,5,0)</f>
        <v>Direct</v>
      </c>
      <c r="J137" s="48" t="str">
        <f>+VLOOKUP(B137,Master!E:I,4,0)</f>
        <v>MD</v>
      </c>
      <c r="K137" s="48" t="str">
        <f>+VLOOKUP(J137,Notes!$A$34:$IB$43,MATCH(H137&amp;I137,Notes!$2:$2,0),0)</f>
        <v>10.3893</v>
      </c>
      <c r="L137" s="49" t="b">
        <f t="shared" si="2"/>
        <v>0</v>
      </c>
    </row>
    <row r="138" spans="1:12">
      <c r="A138" s="1" t="str">
        <f>VLOOKUP(B138,Master!E:J,6,0)</f>
        <v>YDL5DirectQD</v>
      </c>
      <c r="B138" s="33">
        <v>124177</v>
      </c>
      <c r="C138" t="s">
        <v>2146</v>
      </c>
      <c r="D138" s="2">
        <v>45016</v>
      </c>
      <c r="E138">
        <v>10.196199999999999</v>
      </c>
      <c r="H138" s="48" t="str">
        <f>+VLOOKUP(B138,Master!E:I,2,0)</f>
        <v>YDL5</v>
      </c>
      <c r="I138" s="48" t="str">
        <f>+VLOOKUP(B138,Master!E:I,5,0)</f>
        <v>Direct</v>
      </c>
      <c r="J138" s="48" t="str">
        <f>+VLOOKUP(B138,Master!E:I,4,0)</f>
        <v>QD</v>
      </c>
      <c r="K138" s="48" t="str">
        <f>+VLOOKUP(J138,Notes!$A$34:$IB$43,MATCH(H138&amp;I138,Notes!$2:$2,0),0)</f>
        <v>10.3974</v>
      </c>
      <c r="L138" s="49" t="b">
        <f t="shared" si="2"/>
        <v>0</v>
      </c>
    </row>
    <row r="139" spans="1:12">
      <c r="A139" s="1" t="str">
        <f>VLOOKUP(B139,Master!E:J,6,0)</f>
        <v>YDL5DirectWD</v>
      </c>
      <c r="B139" s="33">
        <v>124183</v>
      </c>
      <c r="C139" t="s">
        <v>2147</v>
      </c>
      <c r="D139" s="2">
        <v>45016</v>
      </c>
      <c r="E139">
        <v>10.16</v>
      </c>
      <c r="H139" s="48" t="str">
        <f>+VLOOKUP(B139,Master!E:I,2,0)</f>
        <v>YDL5</v>
      </c>
      <c r="I139" s="48" t="str">
        <f>+VLOOKUP(B139,Master!E:I,5,0)</f>
        <v>Direct</v>
      </c>
      <c r="J139" s="48" t="str">
        <f>+VLOOKUP(B139,Master!E:I,4,0)</f>
        <v>WD</v>
      </c>
      <c r="K139" s="48" t="str">
        <f>+VLOOKUP(J139,Notes!$A$34:$IB$43,MATCH(H139&amp;I139,Notes!$2:$2,0),0)</f>
        <v>10.1989</v>
      </c>
      <c r="L139" s="49" t="b">
        <f t="shared" si="2"/>
        <v>0</v>
      </c>
    </row>
    <row r="140" spans="1:12">
      <c r="A140" s="1" t="str">
        <f>VLOOKUP(B140,Master!E:J,6,0)</f>
        <v>YDL5RegularG</v>
      </c>
      <c r="B140" s="33">
        <v>124172</v>
      </c>
      <c r="C140" t="s">
        <v>260</v>
      </c>
      <c r="D140" s="2">
        <v>45016</v>
      </c>
      <c r="E140">
        <v>20.230599999999999</v>
      </c>
      <c r="H140" s="48" t="str">
        <f>+VLOOKUP(B140,Master!E:I,2,0)</f>
        <v>YDL5</v>
      </c>
      <c r="I140" s="48" t="str">
        <f>+VLOOKUP(B140,Master!E:I,5,0)</f>
        <v>Regular</v>
      </c>
      <c r="J140" s="48" t="str">
        <f>+VLOOKUP(B140,Master!E:I,4,0)</f>
        <v>G</v>
      </c>
      <c r="K140" s="48" t="str">
        <f>+VLOOKUP(J140,Notes!$A$34:$IB$43,MATCH(H140&amp;I140,Notes!$2:$2,0),0)</f>
        <v>24.3575</v>
      </c>
      <c r="L140" s="49" t="b">
        <f t="shared" si="2"/>
        <v>0</v>
      </c>
    </row>
    <row r="141" spans="1:12">
      <c r="A141" s="1" t="str">
        <f>VLOOKUP(B141,Master!E:J,6,0)</f>
        <v>YDL5RegularD</v>
      </c>
      <c r="B141" s="33">
        <v>124174</v>
      </c>
      <c r="C141" t="s">
        <v>1021</v>
      </c>
      <c r="D141" s="2">
        <v>45016</v>
      </c>
      <c r="E141">
        <v>10.196</v>
      </c>
      <c r="H141" s="48" t="str">
        <f>+VLOOKUP(B141,Master!E:I,2,0)</f>
        <v>YDL5</v>
      </c>
      <c r="I141" s="48" t="str">
        <f>+VLOOKUP(B141,Master!E:I,5,0)</f>
        <v>Regular</v>
      </c>
      <c r="J141" s="48" t="str">
        <f>+VLOOKUP(B141,Master!E:I,4,0)</f>
        <v>D</v>
      </c>
      <c r="K141" s="48" t="str">
        <f>+VLOOKUP(J141,Notes!$A$34:$IB$43,MATCH(H141&amp;I141,Notes!$2:$2,0),0)</f>
        <v>10.6271</v>
      </c>
      <c r="L141" s="49" t="b">
        <f t="shared" si="2"/>
        <v>0</v>
      </c>
    </row>
    <row r="142" spans="1:12">
      <c r="A142" s="1" t="str">
        <f>VLOOKUP(B142,Master!E:J,6,0)</f>
        <v>YDL5RegularDD</v>
      </c>
      <c r="B142" s="33">
        <v>124173</v>
      </c>
      <c r="C142" t="s">
        <v>2148</v>
      </c>
      <c r="D142" s="2">
        <v>45016</v>
      </c>
      <c r="E142">
        <v>10.16</v>
      </c>
      <c r="H142" s="48" t="str">
        <f>+VLOOKUP(B142,Master!E:I,2,0)</f>
        <v>YDL5</v>
      </c>
      <c r="I142" s="48" t="str">
        <f>+VLOOKUP(B142,Master!E:I,5,0)</f>
        <v>Regular</v>
      </c>
      <c r="J142" s="48" t="str">
        <f>+VLOOKUP(B142,Master!E:I,4,0)</f>
        <v>DD</v>
      </c>
      <c r="K142" s="48" t="str">
        <f>+VLOOKUP(J142,Notes!$A$34:$IB$43,MATCH(H142&amp;I142,Notes!$2:$2,0),0)</f>
        <v>10.1888</v>
      </c>
      <c r="L142" s="49" t="b">
        <f t="shared" si="2"/>
        <v>0</v>
      </c>
    </row>
    <row r="143" spans="1:12">
      <c r="A143" s="1" t="str">
        <f>VLOOKUP(B143,Master!E:J,6,0)</f>
        <v>YDL5RegularMD</v>
      </c>
      <c r="B143" s="33">
        <v>124180</v>
      </c>
      <c r="C143" t="s">
        <v>2149</v>
      </c>
      <c r="D143" s="2">
        <v>45016</v>
      </c>
      <c r="E143">
        <v>10.2103</v>
      </c>
      <c r="H143" s="48" t="str">
        <f>+VLOOKUP(B143,Master!E:I,2,0)</f>
        <v>YDL5</v>
      </c>
      <c r="I143" s="48" t="str">
        <f>+VLOOKUP(B143,Master!E:I,5,0)</f>
        <v>Regular</v>
      </c>
      <c r="J143" s="48" t="str">
        <f>+VLOOKUP(B143,Master!E:I,4,0)</f>
        <v>MD</v>
      </c>
      <c r="K143" s="48" t="str">
        <f>+VLOOKUP(J143,Notes!$A$34:$IB$43,MATCH(H143&amp;I143,Notes!$2:$2,0),0)</f>
        <v>10.3783</v>
      </c>
      <c r="L143" s="49" t="b">
        <f t="shared" si="2"/>
        <v>0</v>
      </c>
    </row>
    <row r="144" spans="1:12">
      <c r="A144" s="1" t="str">
        <f>VLOOKUP(B144,Master!E:J,6,0)</f>
        <v>YDL5RegularQD</v>
      </c>
      <c r="B144" s="33">
        <v>124181</v>
      </c>
      <c r="C144" t="s">
        <v>2150</v>
      </c>
      <c r="D144" s="2">
        <v>45016</v>
      </c>
      <c r="E144">
        <v>10.195499999999999</v>
      </c>
      <c r="H144" s="48" t="str">
        <f>+VLOOKUP(B144,Master!E:I,2,0)</f>
        <v>YDL5</v>
      </c>
      <c r="I144" s="48" t="str">
        <f>+VLOOKUP(B144,Master!E:I,5,0)</f>
        <v>Regular</v>
      </c>
      <c r="J144" s="48" t="str">
        <f>+VLOOKUP(B144,Master!E:I,4,0)</f>
        <v>QD</v>
      </c>
      <c r="K144" s="48" t="str">
        <f>+VLOOKUP(J144,Notes!$A$34:$IB$43,MATCH(H144&amp;I144,Notes!$2:$2,0),0)</f>
        <v>10.3908</v>
      </c>
      <c r="L144" s="49" t="b">
        <f t="shared" si="2"/>
        <v>0</v>
      </c>
    </row>
    <row r="145" spans="1:12">
      <c r="A145" s="1" t="str">
        <f>VLOOKUP(B145,Master!E:J,6,0)</f>
        <v>YDL5RegularWD</v>
      </c>
      <c r="B145" s="33">
        <v>124179</v>
      </c>
      <c r="C145" t="s">
        <v>2151</v>
      </c>
      <c r="D145" s="2">
        <v>45016</v>
      </c>
      <c r="E145">
        <v>10.16</v>
      </c>
      <c r="H145" s="48" t="str">
        <f>+VLOOKUP(B145,Master!E:I,2,0)</f>
        <v>YDL5</v>
      </c>
      <c r="I145" s="48" t="str">
        <f>+VLOOKUP(B145,Master!E:I,5,0)</f>
        <v>Regular</v>
      </c>
      <c r="J145" s="48" t="str">
        <f>+VLOOKUP(B145,Master!E:I,4,0)</f>
        <v>WD</v>
      </c>
      <c r="K145" s="48" t="str">
        <f>+VLOOKUP(J145,Notes!$A$34:$IB$43,MATCH(H145&amp;I145,Notes!$2:$2,0),0)</f>
        <v>10.1986</v>
      </c>
      <c r="L145" s="49" t="b">
        <f t="shared" si="2"/>
        <v>0</v>
      </c>
    </row>
    <row r="146" spans="1:12">
      <c r="A146" s="1" t="str">
        <f>VLOOKUP(B146,Master!E:J,6,0)</f>
        <v>YD15DirectG</v>
      </c>
      <c r="B146" s="33">
        <v>119099</v>
      </c>
      <c r="C146" t="s">
        <v>483</v>
      </c>
      <c r="D146" s="2">
        <v>45016</v>
      </c>
      <c r="E146">
        <v>83.716300000000004</v>
      </c>
      <c r="H146" s="48" t="str">
        <f>+VLOOKUP(B146,Master!E:I,2,0)</f>
        <v>YD15</v>
      </c>
      <c r="I146" s="48" t="str">
        <f>+VLOOKUP(B146,Master!E:I,5,0)</f>
        <v>Direct</v>
      </c>
      <c r="J146" s="48" t="str">
        <f>+VLOOKUP(B146,Master!E:I,4,0)</f>
        <v>G</v>
      </c>
      <c r="K146" s="48" t="str">
        <f>+VLOOKUP(J146,Notes!$A$34:$IB$43,MATCH(H146&amp;I146,Notes!$2:$2,0),0)</f>
        <v>102.2448</v>
      </c>
      <c r="L146" s="49" t="b">
        <f t="shared" si="2"/>
        <v>0</v>
      </c>
    </row>
    <row r="147" spans="1:12">
      <c r="A147" s="1" t="str">
        <f>VLOOKUP(B147,Master!E:J,6,0)</f>
        <v>YD15DirectD</v>
      </c>
      <c r="B147" s="33">
        <v>119101</v>
      </c>
      <c r="C147" t="s">
        <v>1024</v>
      </c>
      <c r="D147" s="2">
        <v>45016</v>
      </c>
      <c r="E147">
        <v>12.3604</v>
      </c>
      <c r="H147" s="48" t="str">
        <f>+VLOOKUP(B147,Master!E:I,2,0)</f>
        <v>YD15</v>
      </c>
      <c r="I147" s="48" t="str">
        <f>+VLOOKUP(B147,Master!E:I,5,0)</f>
        <v>Direct</v>
      </c>
      <c r="J147" s="48" t="str">
        <f>+VLOOKUP(B147,Master!E:I,4,0)</f>
        <v>D</v>
      </c>
      <c r="K147" s="48" t="str">
        <f>+VLOOKUP(J147,Notes!$A$34:$IB$43,MATCH(H147&amp;I147,Notes!$2:$2,0),0)</f>
        <v>12.5432</v>
      </c>
      <c r="L147" s="49" t="b">
        <f t="shared" si="2"/>
        <v>0</v>
      </c>
    </row>
    <row r="148" spans="1:12">
      <c r="A148" s="1" t="str">
        <f>VLOOKUP(B148,Master!E:J,6,0)</f>
        <v>YD15DirectMD</v>
      </c>
      <c r="B148" s="33">
        <v>119100</v>
      </c>
      <c r="C148" t="s">
        <v>2152</v>
      </c>
      <c r="D148" s="2">
        <v>45016</v>
      </c>
      <c r="E148">
        <v>10.7852</v>
      </c>
      <c r="H148" s="48" t="str">
        <f>+VLOOKUP(B148,Master!E:I,2,0)</f>
        <v>YD15</v>
      </c>
      <c r="I148" s="48" t="str">
        <f>+VLOOKUP(B148,Master!E:I,5,0)</f>
        <v>Direct</v>
      </c>
      <c r="J148" s="48" t="str">
        <f>+VLOOKUP(B148,Master!E:I,4,0)</f>
        <v>MD</v>
      </c>
      <c r="K148" s="48" t="str">
        <f>+VLOOKUP(J148,Notes!$A$34:$IB$43,MATCH(H148&amp;I148,Notes!$2:$2,0),0)</f>
        <v>10.6968</v>
      </c>
      <c r="L148" s="49" t="b">
        <f t="shared" si="2"/>
        <v>0</v>
      </c>
    </row>
    <row r="149" spans="1:12">
      <c r="A149" s="1" t="str">
        <f>VLOOKUP(B149,Master!E:J,6,0)</f>
        <v>YD15RegularG</v>
      </c>
      <c r="B149" s="33">
        <v>100084</v>
      </c>
      <c r="C149" t="s">
        <v>716</v>
      </c>
      <c r="D149" s="2">
        <v>45016</v>
      </c>
      <c r="E149">
        <v>79.608800000000002</v>
      </c>
      <c r="H149" s="48" t="str">
        <f>+VLOOKUP(B149,Master!E:I,2,0)</f>
        <v>YD15</v>
      </c>
      <c r="I149" s="48" t="str">
        <f>+VLOOKUP(B149,Master!E:I,5,0)</f>
        <v>Regular</v>
      </c>
      <c r="J149" s="48" t="str">
        <f>+VLOOKUP(B149,Master!E:I,4,0)</f>
        <v>G</v>
      </c>
      <c r="K149" s="48" t="str">
        <f>+VLOOKUP(J149,Notes!$A$34:$IB$43,MATCH(H149&amp;I149,Notes!$2:$2,0),0)</f>
        <v>95.8187</v>
      </c>
      <c r="L149" s="49" t="b">
        <f t="shared" si="2"/>
        <v>0</v>
      </c>
    </row>
    <row r="150" spans="1:12">
      <c r="A150" s="1" t="str">
        <f>VLOOKUP(B150,Master!E:J,6,0)</f>
        <v>YD15RegularD</v>
      </c>
      <c r="B150" s="33">
        <v>100085</v>
      </c>
      <c r="C150" t="s">
        <v>2153</v>
      </c>
      <c r="D150" s="2">
        <v>45016</v>
      </c>
      <c r="E150">
        <v>12.258100000000001</v>
      </c>
      <c r="H150" s="48" t="str">
        <f>+VLOOKUP(B150,Master!E:I,2,0)</f>
        <v>YD15</v>
      </c>
      <c r="I150" s="48" t="str">
        <f>+VLOOKUP(B150,Master!E:I,5,0)</f>
        <v>Regular</v>
      </c>
      <c r="J150" s="48" t="str">
        <f>+VLOOKUP(B150,Master!E:I,4,0)</f>
        <v>D</v>
      </c>
      <c r="K150" s="48" t="str">
        <f>+VLOOKUP(J150,Notes!$A$34:$IB$43,MATCH(H150&amp;I150,Notes!$2:$2,0),0)</f>
        <v>12.4302</v>
      </c>
      <c r="L150" s="49" t="b">
        <f t="shared" si="2"/>
        <v>0</v>
      </c>
    </row>
    <row r="151" spans="1:12">
      <c r="A151" s="1" t="str">
        <f>VLOOKUP(B151,Master!E:J,6,0)</f>
        <v>YD15RegularMD</v>
      </c>
      <c r="B151" s="33">
        <v>100086</v>
      </c>
      <c r="C151" t="s">
        <v>2154</v>
      </c>
      <c r="D151" s="2">
        <v>45016</v>
      </c>
      <c r="E151">
        <v>10.7364</v>
      </c>
      <c r="H151" s="48" t="str">
        <f>+VLOOKUP(B151,Master!E:I,2,0)</f>
        <v>YD15</v>
      </c>
      <c r="I151" s="48" t="str">
        <f>+VLOOKUP(B151,Master!E:I,5,0)</f>
        <v>Regular</v>
      </c>
      <c r="J151" s="48" t="str">
        <f>+VLOOKUP(B151,Master!E:I,4,0)</f>
        <v>MD</v>
      </c>
      <c r="K151" s="48" t="str">
        <f>+VLOOKUP(J151,Notes!$A$34:$IB$43,MATCH(H151&amp;I151,Notes!$2:$2,0),0)</f>
        <v>10.6189</v>
      </c>
      <c r="L151" s="49" t="b">
        <f t="shared" si="2"/>
        <v>0</v>
      </c>
    </row>
    <row r="152" spans="1:12">
      <c r="A152" s="1" t="str">
        <f>VLOOKUP(B152,Master!E:J,6,0)</f>
        <v>YDQ4DirectG</v>
      </c>
      <c r="B152" s="33">
        <v>131301</v>
      </c>
      <c r="C152" t="s">
        <v>227</v>
      </c>
      <c r="D152" s="2">
        <v>45016</v>
      </c>
      <c r="E152">
        <v>18.392499999999998</v>
      </c>
      <c r="H152" s="48" t="str">
        <f>+VLOOKUP(B152,Master!E:I,2,0)</f>
        <v>YDQ4</v>
      </c>
      <c r="I152" s="48" t="str">
        <f>+VLOOKUP(B152,Master!E:I,5,0)</f>
        <v>Direct</v>
      </c>
      <c r="J152" s="48" t="str">
        <f>+VLOOKUP(B152,Master!E:I,4,0)</f>
        <v>G</v>
      </c>
      <c r="K152" s="48" t="str">
        <f>+VLOOKUP(J152,Notes!$A$34:$IB$43,MATCH(H152&amp;I152,Notes!$2:$2,0),0)</f>
        <v>22.4158</v>
      </c>
      <c r="L152" s="49" t="b">
        <f t="shared" si="2"/>
        <v>0</v>
      </c>
    </row>
    <row r="153" spans="1:12">
      <c r="A153" s="1" t="str">
        <f>VLOOKUP(B153,Master!E:J,6,0)</f>
        <v>YDQ4DirectD</v>
      </c>
      <c r="B153" s="33">
        <v>131304</v>
      </c>
      <c r="C153" t="s">
        <v>1025</v>
      </c>
      <c r="D153" s="2">
        <v>45016</v>
      </c>
      <c r="E153">
        <v>10.5298</v>
      </c>
      <c r="H153" s="48" t="str">
        <f>+VLOOKUP(B153,Master!E:I,2,0)</f>
        <v>YDQ4</v>
      </c>
      <c r="I153" s="48" t="str">
        <f>+VLOOKUP(B153,Master!E:I,5,0)</f>
        <v>Direct</v>
      </c>
      <c r="J153" s="48" t="str">
        <f>+VLOOKUP(B153,Master!E:I,4,0)</f>
        <v>D</v>
      </c>
      <c r="K153" s="48" t="str">
        <f>+VLOOKUP(J153,Notes!$A$34:$IB$43,MATCH(H153&amp;I153,Notes!$2:$2,0),0)</f>
        <v>10.8457</v>
      </c>
      <c r="L153" s="49" t="b">
        <f t="shared" si="2"/>
        <v>0</v>
      </c>
    </row>
    <row r="154" spans="1:12">
      <c r="A154" s="1" t="str">
        <f>VLOOKUP(B154,Master!E:J,6,0)</f>
        <v>YDQ4DirectMD</v>
      </c>
      <c r="B154" s="33">
        <v>131303</v>
      </c>
      <c r="C154" t="s">
        <v>2155</v>
      </c>
      <c r="D154" s="2">
        <v>45016</v>
      </c>
      <c r="E154">
        <v>10.435600000000001</v>
      </c>
      <c r="H154" s="48" t="str">
        <f>+VLOOKUP(B154,Master!E:I,2,0)</f>
        <v>YDQ4</v>
      </c>
      <c r="I154" s="48" t="str">
        <f>+VLOOKUP(B154,Master!E:I,5,0)</f>
        <v>Direct</v>
      </c>
      <c r="J154" s="48" t="str">
        <f>+VLOOKUP(B154,Master!E:I,4,0)</f>
        <v>MD</v>
      </c>
      <c r="K154" s="48" t="str">
        <f>+VLOOKUP(J154,Notes!$A$34:$IB$43,MATCH(H154&amp;I154,Notes!$2:$2,0),0)</f>
        <v>10.5190</v>
      </c>
      <c r="L154" s="49" t="b">
        <f t="shared" si="2"/>
        <v>0</v>
      </c>
    </row>
    <row r="155" spans="1:12">
      <c r="A155" s="1" t="str">
        <f>VLOOKUP(B155,Master!E:J,6,0)</f>
        <v>YDQ4DirectQD</v>
      </c>
      <c r="B155" s="33">
        <v>131302</v>
      </c>
      <c r="C155" t="s">
        <v>2156</v>
      </c>
      <c r="D155" s="2">
        <v>45016</v>
      </c>
      <c r="E155">
        <v>10.7765</v>
      </c>
      <c r="H155" s="48" t="str">
        <f>+VLOOKUP(B155,Master!E:I,2,0)</f>
        <v>YDQ4</v>
      </c>
      <c r="I155" s="48" t="str">
        <f>+VLOOKUP(B155,Master!E:I,5,0)</f>
        <v>Direct</v>
      </c>
      <c r="J155" s="48" t="str">
        <f>+VLOOKUP(B155,Master!E:I,4,0)</f>
        <v>QD</v>
      </c>
      <c r="K155" s="48" t="str">
        <f>+VLOOKUP(J155,Notes!$A$34:$IB$43,MATCH(H155&amp;I155,Notes!$2:$2,0),0)</f>
        <v>10.8566</v>
      </c>
      <c r="L155" s="49" t="b">
        <f t="shared" si="2"/>
        <v>0</v>
      </c>
    </row>
    <row r="156" spans="1:12">
      <c r="A156" s="1" t="str">
        <f>VLOOKUP(B156,Master!E:J,6,0)</f>
        <v>YDQ4RegularG</v>
      </c>
      <c r="B156" s="33">
        <v>131297</v>
      </c>
      <c r="C156" t="s">
        <v>717</v>
      </c>
      <c r="D156" s="2">
        <v>45016</v>
      </c>
      <c r="E156">
        <v>18.035399999999999</v>
      </c>
      <c r="H156" s="48" t="str">
        <f>+VLOOKUP(B156,Master!E:I,2,0)</f>
        <v>YDQ4</v>
      </c>
      <c r="I156" s="48" t="str">
        <f>+VLOOKUP(B156,Master!E:I,5,0)</f>
        <v>Regular</v>
      </c>
      <c r="J156" s="48" t="str">
        <f>+VLOOKUP(B156,Master!E:I,4,0)</f>
        <v>G</v>
      </c>
      <c r="K156" s="48" t="str">
        <f>+VLOOKUP(J156,Notes!$A$34:$IB$43,MATCH(H156&amp;I156,Notes!$2:$2,0),0)</f>
        <v>21.8690</v>
      </c>
      <c r="L156" s="49" t="b">
        <f t="shared" si="2"/>
        <v>0</v>
      </c>
    </row>
    <row r="157" spans="1:12">
      <c r="A157" s="1" t="str">
        <f>VLOOKUP(B157,Master!E:J,6,0)</f>
        <v>YDQ4RegularD</v>
      </c>
      <c r="B157" s="33">
        <v>131298</v>
      </c>
      <c r="C157" t="s">
        <v>2157</v>
      </c>
      <c r="D157" s="2">
        <v>45016</v>
      </c>
      <c r="E157">
        <v>10.3459</v>
      </c>
      <c r="H157" s="48" t="str">
        <f>+VLOOKUP(B157,Master!E:I,2,0)</f>
        <v>YDQ4</v>
      </c>
      <c r="I157" s="48" t="str">
        <f>+VLOOKUP(B157,Master!E:I,5,0)</f>
        <v>Regular</v>
      </c>
      <c r="J157" s="48" t="str">
        <f>+VLOOKUP(B157,Master!E:I,4,0)</f>
        <v>D</v>
      </c>
      <c r="K157" s="48" t="str">
        <f>+VLOOKUP(J157,Notes!$A$34:$IB$43,MATCH(H157&amp;I157,Notes!$2:$2,0),0)</f>
        <v>10.6341</v>
      </c>
      <c r="L157" s="49" t="b">
        <f t="shared" si="2"/>
        <v>0</v>
      </c>
    </row>
    <row r="158" spans="1:12">
      <c r="A158" s="1" t="str">
        <f>VLOOKUP(B158,Master!E:J,6,0)</f>
        <v>YDQ4RegularMD</v>
      </c>
      <c r="B158" s="33">
        <v>131299</v>
      </c>
      <c r="C158" t="s">
        <v>2158</v>
      </c>
      <c r="D158" s="2">
        <v>45016</v>
      </c>
      <c r="E158">
        <v>10.5999</v>
      </c>
      <c r="H158" s="48" t="str">
        <f>+VLOOKUP(B158,Master!E:I,2,0)</f>
        <v>YDQ4</v>
      </c>
      <c r="I158" s="48" t="str">
        <f>+VLOOKUP(B158,Master!E:I,5,0)</f>
        <v>Regular</v>
      </c>
      <c r="J158" s="48" t="str">
        <f>+VLOOKUP(B158,Master!E:I,4,0)</f>
        <v>MD</v>
      </c>
      <c r="K158" s="48" t="str">
        <f>+VLOOKUP(J158,Notes!$A$34:$IB$43,MATCH(H158&amp;I158,Notes!$2:$2,0),0)</f>
        <v>10.6741</v>
      </c>
      <c r="L158" s="49" t="b">
        <f t="shared" si="2"/>
        <v>0</v>
      </c>
    </row>
    <row r="159" spans="1:12">
      <c r="A159" s="1" t="str">
        <f>VLOOKUP(B159,Master!E:J,6,0)</f>
        <v>YDQ4RegularQD</v>
      </c>
      <c r="B159" s="33">
        <v>131300</v>
      </c>
      <c r="C159" t="s">
        <v>2159</v>
      </c>
      <c r="D159" s="2">
        <v>45016</v>
      </c>
      <c r="E159">
        <v>10.8363</v>
      </c>
      <c r="H159" s="48" t="str">
        <f>+VLOOKUP(B159,Master!E:I,2,0)</f>
        <v>YDQ4</v>
      </c>
      <c r="I159" s="48" t="str">
        <f>+VLOOKUP(B159,Master!E:I,5,0)</f>
        <v>Regular</v>
      </c>
      <c r="J159" s="48" t="str">
        <f>+VLOOKUP(B159,Master!E:I,4,0)</f>
        <v>QD</v>
      </c>
      <c r="K159" s="48" t="str">
        <f>+VLOOKUP(J159,Notes!$A$34:$IB$43,MATCH(H159&amp;I159,Notes!$2:$2,0),0)</f>
        <v>10.9125</v>
      </c>
      <c r="L159" s="49" t="b">
        <f t="shared" si="2"/>
        <v>0</v>
      </c>
    </row>
    <row r="160" spans="1:12">
      <c r="A160" s="1" t="str">
        <f>VLOOKUP(B160,Master!E:J,6,0)</f>
        <v>YDY4DirectG</v>
      </c>
      <c r="B160" s="33">
        <v>148771</v>
      </c>
      <c r="C160" t="s">
        <v>2160</v>
      </c>
      <c r="D160" s="2">
        <v>45016</v>
      </c>
      <c r="E160">
        <v>10.9779</v>
      </c>
      <c r="H160" s="48" t="str">
        <f>+VLOOKUP(B160,Master!E:I,2,0)</f>
        <v>YDY4</v>
      </c>
      <c r="I160" s="48" t="str">
        <f>+VLOOKUP(B160,Master!E:I,5,0)</f>
        <v>Direct</v>
      </c>
      <c r="J160" s="48" t="str">
        <f>+VLOOKUP(B160,Master!E:I,4,0)</f>
        <v>G</v>
      </c>
      <c r="K160" s="48" t="str">
        <f>+VLOOKUP(J160,Notes!$A$34:$IB$43,MATCH(H160&amp;I160,Notes!$2:$2,0),0)</f>
        <v>13.5727</v>
      </c>
      <c r="L160" s="49" t="b">
        <f t="shared" si="2"/>
        <v>0</v>
      </c>
    </row>
    <row r="161" spans="1:12">
      <c r="A161" s="1" t="str">
        <f>VLOOKUP(B161,Master!E:J,6,0)</f>
        <v>YDY4DirectD</v>
      </c>
      <c r="B161" s="33">
        <v>148769</v>
      </c>
      <c r="C161" t="s">
        <v>2161</v>
      </c>
      <c r="D161" s="2">
        <v>45016</v>
      </c>
      <c r="E161">
        <v>10.9779</v>
      </c>
      <c r="H161" s="48" t="str">
        <f>+VLOOKUP(B161,Master!E:I,2,0)</f>
        <v>YDY4</v>
      </c>
      <c r="I161" s="48" t="str">
        <f>+VLOOKUP(B161,Master!E:I,5,0)</f>
        <v>Direct</v>
      </c>
      <c r="J161" s="48" t="str">
        <f>+VLOOKUP(B161,Master!E:I,4,0)</f>
        <v>D</v>
      </c>
      <c r="K161" s="48" t="str">
        <f>+VLOOKUP(J161,Notes!$A$34:$IB$43,MATCH(H161&amp;I161,Notes!$2:$2,0),0)</f>
        <v>13.5727</v>
      </c>
      <c r="L161" s="49" t="b">
        <f t="shared" si="2"/>
        <v>0</v>
      </c>
    </row>
    <row r="162" spans="1:12">
      <c r="A162" s="1" t="str">
        <f>VLOOKUP(B162,Master!E:J,6,0)</f>
        <v>YDY4RegularG</v>
      </c>
      <c r="B162" s="33">
        <v>148768</v>
      </c>
      <c r="C162" t="s">
        <v>2162</v>
      </c>
      <c r="D162" s="2">
        <v>45016</v>
      </c>
      <c r="E162">
        <v>10.917199999999999</v>
      </c>
      <c r="H162" s="48" t="str">
        <f>+VLOOKUP(B162,Master!E:I,2,0)</f>
        <v>YDY4</v>
      </c>
      <c r="I162" s="48" t="str">
        <f>+VLOOKUP(B162,Master!E:I,5,0)</f>
        <v>Regular</v>
      </c>
      <c r="J162" s="48" t="str">
        <f>+VLOOKUP(B162,Master!E:I,4,0)</f>
        <v>G</v>
      </c>
      <c r="K162" s="48" t="str">
        <f>+VLOOKUP(J162,Notes!$A$34:$IB$43,MATCH(H162&amp;I162,Notes!$2:$2,0),0)</f>
        <v>13.4040</v>
      </c>
      <c r="L162" s="49" t="b">
        <f t="shared" si="2"/>
        <v>0</v>
      </c>
    </row>
    <row r="163" spans="1:12">
      <c r="A163" s="1" t="str">
        <f>VLOOKUP(B163,Master!E:J,6,0)</f>
        <v>YDY4RegularD</v>
      </c>
      <c r="B163" s="33">
        <v>148770</v>
      </c>
      <c r="C163" t="s">
        <v>2163</v>
      </c>
      <c r="D163" s="2">
        <v>45016</v>
      </c>
      <c r="E163">
        <v>10.917199999999999</v>
      </c>
      <c r="H163" s="48" t="str">
        <f>+VLOOKUP(B163,Master!E:I,2,0)</f>
        <v>YDY4</v>
      </c>
      <c r="I163" s="48" t="str">
        <f>+VLOOKUP(B163,Master!E:I,5,0)</f>
        <v>Regular</v>
      </c>
      <c r="J163" s="48" t="str">
        <f>+VLOOKUP(B163,Master!E:I,4,0)</f>
        <v>D</v>
      </c>
      <c r="K163" s="48" t="str">
        <f>+VLOOKUP(J163,Notes!$A$34:$IB$43,MATCH(H163&amp;I163,Notes!$2:$2,0),0)</f>
        <v>13.4040</v>
      </c>
      <c r="L163" s="49" t="b">
        <f t="shared" si="2"/>
        <v>0</v>
      </c>
    </row>
    <row r="164" spans="1:12">
      <c r="A164" s="1" t="str">
        <f>VLOOKUP(B164,Master!E:J,6,0)</f>
        <v>YD21DirectG</v>
      </c>
      <c r="B164" s="33">
        <v>118994</v>
      </c>
      <c r="C164" t="s">
        <v>741</v>
      </c>
      <c r="D164" s="2">
        <v>45016</v>
      </c>
      <c r="E164">
        <v>50.303100000000001</v>
      </c>
      <c r="H164" s="48" t="str">
        <f>+VLOOKUP(B164,Master!E:I,2,0)</f>
        <v>YD21</v>
      </c>
      <c r="I164" s="48" t="str">
        <f>+VLOOKUP(B164,Master!E:I,5,0)</f>
        <v>Direct</v>
      </c>
      <c r="J164" s="48" t="str">
        <f>+VLOOKUP(B164,Master!E:I,4,0)</f>
        <v>G</v>
      </c>
      <c r="K164" s="48" t="str">
        <f>+VLOOKUP(J164,Notes!$A$34:$IB$43,MATCH(H164&amp;I164,Notes!$2:$2,0),0)</f>
        <v>66.3197</v>
      </c>
      <c r="L164" s="49" t="b">
        <f t="shared" si="2"/>
        <v>0</v>
      </c>
    </row>
    <row r="165" spans="1:12">
      <c r="A165" s="1" t="str">
        <f>VLOOKUP(B165,Master!E:J,6,0)</f>
        <v>YD21DirectMD</v>
      </c>
      <c r="B165" s="33">
        <v>118992</v>
      </c>
      <c r="C165" t="s">
        <v>2164</v>
      </c>
      <c r="D165" s="2">
        <v>45016</v>
      </c>
      <c r="E165">
        <v>12.7562</v>
      </c>
      <c r="H165" s="48" t="str">
        <f>+VLOOKUP(B165,Master!E:I,2,0)</f>
        <v>YD21</v>
      </c>
      <c r="I165" s="48" t="str">
        <f>+VLOOKUP(B165,Master!E:I,5,0)</f>
        <v>Direct</v>
      </c>
      <c r="J165" s="48" t="str">
        <f>+VLOOKUP(B165,Master!E:I,4,0)</f>
        <v>MD</v>
      </c>
      <c r="K165" s="48" t="str">
        <f>+VLOOKUP(J165,Notes!$A$34:$IB$43,MATCH(H165&amp;I165,Notes!$2:$2,0),0)</f>
        <v>14.2893</v>
      </c>
      <c r="L165" s="49" t="b">
        <f t="shared" si="2"/>
        <v>0</v>
      </c>
    </row>
    <row r="166" spans="1:12">
      <c r="A166" s="1" t="str">
        <f>VLOOKUP(B166,Master!E:J,6,0)</f>
        <v>YD21DirectQD</v>
      </c>
      <c r="B166" s="33">
        <v>118993</v>
      </c>
      <c r="C166" t="s">
        <v>2165</v>
      </c>
      <c r="D166" s="2">
        <v>45016</v>
      </c>
      <c r="E166">
        <v>12.6488</v>
      </c>
      <c r="H166" s="48" t="str">
        <f>+VLOOKUP(B166,Master!E:I,2,0)</f>
        <v>YD21</v>
      </c>
      <c r="I166" s="48" t="str">
        <f>+VLOOKUP(B166,Master!E:I,5,0)</f>
        <v>Direct</v>
      </c>
      <c r="J166" s="48" t="str">
        <f>+VLOOKUP(B166,Master!E:I,4,0)</f>
        <v>QD</v>
      </c>
      <c r="K166" s="48" t="str">
        <f>+VLOOKUP(J166,Notes!$A$34:$IB$43,MATCH(H166&amp;I166,Notes!$2:$2,0),0)</f>
        <v>14.0749</v>
      </c>
      <c r="L166" s="49" t="b">
        <f t="shared" si="2"/>
        <v>0</v>
      </c>
    </row>
    <row r="167" spans="1:12">
      <c r="A167" s="1" t="str">
        <f>VLOOKUP(B167,Master!E:J,6,0)</f>
        <v>YD21RegularMD</v>
      </c>
      <c r="B167" s="33">
        <v>102450</v>
      </c>
      <c r="C167" t="s">
        <v>2166</v>
      </c>
      <c r="D167" s="2">
        <v>45016</v>
      </c>
      <c r="E167">
        <v>10.6411</v>
      </c>
      <c r="H167" s="48" t="str">
        <f>+VLOOKUP(B167,Master!E:I,2,0)</f>
        <v>YD21</v>
      </c>
      <c r="I167" s="48" t="str">
        <f>+VLOOKUP(B167,Master!E:I,5,0)</f>
        <v>Regular</v>
      </c>
      <c r="J167" s="48" t="str">
        <f>+VLOOKUP(B167,Master!E:I,4,0)</f>
        <v>MD</v>
      </c>
      <c r="K167" s="48" t="str">
        <f>+VLOOKUP(J167,Notes!$A$34:$IB$43,MATCH(H167&amp;I167,Notes!$2:$2,0),0)</f>
        <v>11.3004</v>
      </c>
      <c r="L167" s="49" t="b">
        <f t="shared" si="2"/>
        <v>0</v>
      </c>
    </row>
    <row r="168" spans="1:12">
      <c r="A168" s="1" t="str">
        <f>VLOOKUP(B168,Master!E:J,6,0)</f>
        <v>YD21RegularQD</v>
      </c>
      <c r="B168" s="33">
        <v>102451</v>
      </c>
      <c r="C168" t="s">
        <v>2167</v>
      </c>
      <c r="D168" s="2">
        <v>45016</v>
      </c>
      <c r="E168">
        <v>10.901899999999999</v>
      </c>
      <c r="H168" s="48" t="str">
        <f>+VLOOKUP(B168,Master!E:I,2,0)</f>
        <v>YD21</v>
      </c>
      <c r="I168" s="48" t="str">
        <f>+VLOOKUP(B168,Master!E:I,5,0)</f>
        <v>Regular</v>
      </c>
      <c r="J168" s="48" t="str">
        <f>+VLOOKUP(B168,Master!E:I,4,0)</f>
        <v>QD</v>
      </c>
      <c r="K168" s="48" t="str">
        <f>+VLOOKUP(J168,Notes!$A$34:$IB$43,MATCH(H168&amp;I168,Notes!$2:$2,0),0)</f>
        <v>11.5664</v>
      </c>
      <c r="L168" s="49" t="b">
        <f t="shared" si="2"/>
        <v>0</v>
      </c>
    </row>
    <row r="169" spans="1:12">
      <c r="A169" s="1" t="str">
        <f>VLOOKUP(B169,Master!E:J,6,0)</f>
        <v>YD21RegularG</v>
      </c>
      <c r="B169" s="33">
        <v>102448</v>
      </c>
      <c r="C169" t="s">
        <v>742</v>
      </c>
      <c r="D169" s="2">
        <v>45016</v>
      </c>
      <c r="E169">
        <v>45.327399999999997</v>
      </c>
      <c r="H169" s="48" t="str">
        <f>+VLOOKUP(B169,Master!E:I,2,0)</f>
        <v>YD21</v>
      </c>
      <c r="I169" s="48" t="str">
        <f>+VLOOKUP(B169,Master!E:I,5,0)</f>
        <v>Regular</v>
      </c>
      <c r="J169" s="48" t="str">
        <f>+VLOOKUP(B169,Master!E:I,4,0)</f>
        <v>G</v>
      </c>
      <c r="K169" s="48" t="str">
        <f>+VLOOKUP(J169,Notes!$A$34:$IB$43,MATCH(H169&amp;I169,Notes!$2:$2,0),0)</f>
        <v>58.8199</v>
      </c>
      <c r="L169" s="49" t="b">
        <f t="shared" si="2"/>
        <v>0</v>
      </c>
    </row>
    <row r="170" spans="1:12">
      <c r="A170" s="1" t="str">
        <f>VLOOKUP(B170,Master!E:J,6,0)</f>
        <v>YD14DirectG</v>
      </c>
      <c r="B170" s="33">
        <v>119019</v>
      </c>
      <c r="C170" t="s">
        <v>737</v>
      </c>
      <c r="D170" s="2">
        <v>45016</v>
      </c>
      <c r="E170">
        <v>248.983</v>
      </c>
      <c r="H170" s="48" t="str">
        <f>+VLOOKUP(B170,Master!E:I,2,0)</f>
        <v>YD14</v>
      </c>
      <c r="I170" s="48" t="str">
        <f>+VLOOKUP(B170,Master!E:I,5,0)</f>
        <v>Direct</v>
      </c>
      <c r="J170" s="48" t="str">
        <f>+VLOOKUP(B170,Master!E:I,4,0)</f>
        <v>G</v>
      </c>
      <c r="K170" s="48" t="str">
        <f>+VLOOKUP(J170,Notes!$A$34:$IB$43,MATCH(H170&amp;I170,Notes!$2:$2,0),0)</f>
        <v>398.115</v>
      </c>
      <c r="L170" s="49" t="b">
        <f t="shared" si="2"/>
        <v>0</v>
      </c>
    </row>
    <row r="171" spans="1:12">
      <c r="A171" s="1" t="str">
        <f>VLOOKUP(B171,Master!E:J,6,0)</f>
        <v>YD14DirectD</v>
      </c>
      <c r="B171" s="33">
        <v>119020</v>
      </c>
      <c r="C171" t="s">
        <v>2168</v>
      </c>
      <c r="D171" s="2">
        <v>45016</v>
      </c>
      <c r="E171">
        <v>49.832999999999998</v>
      </c>
      <c r="H171" s="48" t="str">
        <f>+VLOOKUP(B171,Master!E:I,2,0)</f>
        <v>YD14</v>
      </c>
      <c r="I171" s="48" t="str">
        <f>+VLOOKUP(B171,Master!E:I,5,0)</f>
        <v>Direct</v>
      </c>
      <c r="J171" s="48" t="str">
        <f>+VLOOKUP(B171,Master!E:I,4,0)</f>
        <v>D</v>
      </c>
      <c r="K171" s="48" t="str">
        <f>+VLOOKUP(J171,Notes!$A$34:$IB$43,MATCH(H171&amp;I171,Notes!$2:$2,0),0)</f>
        <v>72.665</v>
      </c>
      <c r="L171" s="49" t="b">
        <f t="shared" si="2"/>
        <v>0</v>
      </c>
    </row>
    <row r="172" spans="1:12">
      <c r="A172" s="1" t="str">
        <f>VLOOKUP(B172,Master!E:J,6,0)</f>
        <v>YD14RegularG</v>
      </c>
      <c r="B172" s="33">
        <v>100081</v>
      </c>
      <c r="C172" t="s">
        <v>738</v>
      </c>
      <c r="D172" s="2">
        <v>45016</v>
      </c>
      <c r="E172">
        <v>226.803</v>
      </c>
      <c r="H172" s="48" t="str">
        <f>+VLOOKUP(B172,Master!E:I,2,0)</f>
        <v>YD14</v>
      </c>
      <c r="I172" s="48" t="str">
        <f>+VLOOKUP(B172,Master!E:I,5,0)</f>
        <v>Regular</v>
      </c>
      <c r="J172" s="48" t="str">
        <f>+VLOOKUP(B172,Master!E:I,4,0)</f>
        <v>G</v>
      </c>
      <c r="K172" s="48" t="str">
        <f>+VLOOKUP(J172,Notes!$A$34:$IB$43,MATCH(H172&amp;I172,Notes!$2:$2,0),0)</f>
        <v>353.312</v>
      </c>
      <c r="L172" s="49" t="b">
        <f t="shared" si="2"/>
        <v>0</v>
      </c>
    </row>
    <row r="173" spans="1:12">
      <c r="A173" s="1" t="str">
        <f>VLOOKUP(B173,Master!E:J,6,0)</f>
        <v>YD14RegularD</v>
      </c>
      <c r="B173" s="33">
        <v>100082</v>
      </c>
      <c r="C173" t="s">
        <v>2169</v>
      </c>
      <c r="D173" s="2">
        <v>45016</v>
      </c>
      <c r="E173">
        <v>23.09</v>
      </c>
      <c r="H173" s="48" t="str">
        <f>+VLOOKUP(B173,Master!E:I,2,0)</f>
        <v>YD14</v>
      </c>
      <c r="I173" s="48" t="str">
        <f>+VLOOKUP(B173,Master!E:I,5,0)</f>
        <v>Regular</v>
      </c>
      <c r="J173" s="48" t="str">
        <f>+VLOOKUP(B173,Master!E:I,4,0)</f>
        <v>D</v>
      </c>
      <c r="K173" s="48" t="str">
        <f>+VLOOKUP(J173,Notes!$A$34:$IB$43,MATCH(H173&amp;I173,Notes!$2:$2,0),0)</f>
        <v>29.050</v>
      </c>
      <c r="L173" s="49" t="b">
        <f t="shared" si="2"/>
        <v>0</v>
      </c>
    </row>
    <row r="174" spans="1:12">
      <c r="A174" s="1" t="str">
        <f>VLOOKUP(B174,Master!E:J,6,0)</f>
        <v>YDN4DirectG</v>
      </c>
      <c r="B174" s="33">
        <v>126393</v>
      </c>
      <c r="C174" t="s">
        <v>304</v>
      </c>
      <c r="D174" s="2">
        <v>45016</v>
      </c>
      <c r="E174">
        <v>21.873999999999999</v>
      </c>
      <c r="H174" s="48" t="str">
        <f>+VLOOKUP(B174,Master!E:I,2,0)</f>
        <v>YDN4</v>
      </c>
      <c r="I174" s="48" t="str">
        <f>+VLOOKUP(B174,Master!E:I,5,0)</f>
        <v>Direct</v>
      </c>
      <c r="J174" s="48" t="str">
        <f>+VLOOKUP(B174,Master!E:I,4,0)</f>
        <v>G</v>
      </c>
      <c r="K174" s="48" t="str">
        <f>+VLOOKUP(J174,Notes!$A$34:$IB$43,MATCH(H174&amp;I174,Notes!$2:$2,0),0)</f>
        <v>31.717</v>
      </c>
      <c r="L174" s="49" t="b">
        <f t="shared" si="2"/>
        <v>0</v>
      </c>
    </row>
    <row r="175" spans="1:12">
      <c r="A175" s="1" t="str">
        <f>VLOOKUP(B175,Master!E:J,6,0)</f>
        <v>YDN4DirectMD</v>
      </c>
      <c r="B175" s="33">
        <v>126391</v>
      </c>
      <c r="C175" t="s">
        <v>2170</v>
      </c>
      <c r="D175" s="2">
        <v>45016</v>
      </c>
      <c r="E175">
        <v>12.731999999999999</v>
      </c>
      <c r="H175" s="48" t="str">
        <f>+VLOOKUP(B175,Master!E:I,2,0)</f>
        <v>YDN4</v>
      </c>
      <c r="I175" s="48" t="str">
        <f>+VLOOKUP(B175,Master!E:I,5,0)</f>
        <v>Direct</v>
      </c>
      <c r="J175" s="48" t="str">
        <f>+VLOOKUP(B175,Master!E:I,4,0)</f>
        <v>MD</v>
      </c>
      <c r="K175" s="48" t="str">
        <f>+VLOOKUP(J175,Notes!$A$34:$IB$43,MATCH(H175&amp;I175,Notes!$2:$2,0),0)</f>
        <v>16.740</v>
      </c>
      <c r="L175" s="49" t="b">
        <f t="shared" si="2"/>
        <v>0</v>
      </c>
    </row>
    <row r="176" spans="1:12">
      <c r="A176" s="1" t="str">
        <f>VLOOKUP(B176,Master!E:J,6,0)</f>
        <v>YDN4RegularG</v>
      </c>
      <c r="B176" s="33">
        <v>126394</v>
      </c>
      <c r="C176" t="s">
        <v>743</v>
      </c>
      <c r="D176" s="2">
        <v>45016</v>
      </c>
      <c r="E176">
        <v>19.626999999999999</v>
      </c>
      <c r="H176" s="48" t="str">
        <f>+VLOOKUP(B176,Master!E:I,2,0)</f>
        <v>YDN4</v>
      </c>
      <c r="I176" s="48" t="str">
        <f>+VLOOKUP(B176,Master!E:I,5,0)</f>
        <v>Regular</v>
      </c>
      <c r="J176" s="48" t="str">
        <f>+VLOOKUP(B176,Master!E:I,4,0)</f>
        <v>G</v>
      </c>
      <c r="K176" s="48" t="str">
        <f>+VLOOKUP(J176,Notes!$A$34:$IB$43,MATCH(H176&amp;I176,Notes!$2:$2,0),0)</f>
        <v>27.613</v>
      </c>
      <c r="L176" s="49" t="b">
        <f t="shared" si="2"/>
        <v>0</v>
      </c>
    </row>
    <row r="177" spans="1:12">
      <c r="A177" s="1" t="str">
        <f>VLOOKUP(B177,Master!E:J,6,0)</f>
        <v>YDN4RegularMD</v>
      </c>
      <c r="B177" s="33">
        <v>126392</v>
      </c>
      <c r="C177" t="s">
        <v>2171</v>
      </c>
      <c r="D177" s="2">
        <v>45016</v>
      </c>
      <c r="E177">
        <v>11.275</v>
      </c>
      <c r="H177" s="48" t="str">
        <f>+VLOOKUP(B177,Master!E:I,2,0)</f>
        <v>YDN4</v>
      </c>
      <c r="I177" s="48" t="str">
        <f>+VLOOKUP(B177,Master!E:I,5,0)</f>
        <v>Regular</v>
      </c>
      <c r="J177" s="48" t="str">
        <f>+VLOOKUP(B177,Master!E:I,4,0)</f>
        <v>MD</v>
      </c>
      <c r="K177" s="48" t="str">
        <f>+VLOOKUP(J177,Notes!$A$34:$IB$43,MATCH(H177&amp;I177,Notes!$2:$2,0),0)</f>
        <v>14.167</v>
      </c>
      <c r="L177" s="49" t="b">
        <f t="shared" si="2"/>
        <v>0</v>
      </c>
    </row>
    <row r="178" spans="1:12">
      <c r="A178" s="1" t="str">
        <f>VLOOKUP(B178,Master!E:J,6,0)</f>
        <v>YDT5DirectG</v>
      </c>
      <c r="B178" s="33">
        <v>142283</v>
      </c>
      <c r="C178" t="s">
        <v>739</v>
      </c>
      <c r="D178" s="2">
        <v>45016</v>
      </c>
      <c r="E178">
        <v>13.177</v>
      </c>
      <c r="H178" s="48" t="str">
        <f>+VLOOKUP(B178,Master!E:I,2,0)</f>
        <v>YDT5</v>
      </c>
      <c r="I178" s="48" t="str">
        <f>+VLOOKUP(B178,Master!E:I,5,0)</f>
        <v>Direct</v>
      </c>
      <c r="J178" s="48" t="str">
        <f>+VLOOKUP(B178,Master!E:I,4,0)</f>
        <v>G</v>
      </c>
      <c r="K178" s="48" t="str">
        <f>+VLOOKUP(J178,Notes!$A$34:$IB$43,MATCH(H178&amp;I178,Notes!$2:$2,0),0)</f>
        <v>15.859</v>
      </c>
      <c r="L178" s="49" t="b">
        <f t="shared" si="2"/>
        <v>0</v>
      </c>
    </row>
    <row r="179" spans="1:12">
      <c r="A179" s="1" t="str">
        <f>VLOOKUP(B179,Master!E:J,6,0)</f>
        <v>YDT5DirectD</v>
      </c>
      <c r="B179" s="33">
        <v>142279</v>
      </c>
      <c r="C179" t="s">
        <v>2172</v>
      </c>
      <c r="D179" s="2">
        <v>45016</v>
      </c>
      <c r="E179">
        <v>10.961</v>
      </c>
      <c r="H179" s="48" t="str">
        <f>+VLOOKUP(B179,Master!E:I,2,0)</f>
        <v>YDT5</v>
      </c>
      <c r="I179" s="48" t="str">
        <f>+VLOOKUP(B179,Master!E:I,5,0)</f>
        <v>Direct</v>
      </c>
      <c r="J179" s="48" t="str">
        <f>+VLOOKUP(B179,Master!E:I,4,0)</f>
        <v>D</v>
      </c>
      <c r="K179" s="48" t="str">
        <f>+VLOOKUP(J179,Notes!$A$34:$IB$43,MATCH(H179&amp;I179,Notes!$2:$2,0),0)</f>
        <v>12.554</v>
      </c>
      <c r="L179" s="49" t="b">
        <f t="shared" si="2"/>
        <v>0</v>
      </c>
    </row>
    <row r="180" spans="1:12">
      <c r="A180" s="1" t="str">
        <f>VLOOKUP(B180,Master!E:J,6,0)</f>
        <v>YDT5DirectMD</v>
      </c>
      <c r="B180" s="33">
        <v>142281</v>
      </c>
      <c r="C180" t="s">
        <v>2173</v>
      </c>
      <c r="D180" s="2">
        <v>45016</v>
      </c>
      <c r="E180">
        <v>11.695</v>
      </c>
      <c r="H180" s="48" t="str">
        <f>+VLOOKUP(B180,Master!E:I,2,0)</f>
        <v>YDT5</v>
      </c>
      <c r="I180" s="48" t="str">
        <f>+VLOOKUP(B180,Master!E:I,5,0)</f>
        <v>Direct</v>
      </c>
      <c r="J180" s="48" t="str">
        <f>+VLOOKUP(B180,Master!E:I,4,0)</f>
        <v>MD</v>
      </c>
      <c r="K180" s="48" t="str">
        <f>+VLOOKUP(J180,Notes!$A$34:$IB$43,MATCH(H180&amp;I180,Notes!$2:$2,0),0)</f>
        <v>13.027</v>
      </c>
      <c r="L180" s="49" t="b">
        <f t="shared" si="2"/>
        <v>0</v>
      </c>
    </row>
    <row r="181" spans="1:12">
      <c r="A181" s="1" t="str">
        <f>VLOOKUP(B181,Master!E:J,6,0)</f>
        <v>YDT5RegularG</v>
      </c>
      <c r="B181" s="33">
        <v>142282</v>
      </c>
      <c r="C181" t="s">
        <v>740</v>
      </c>
      <c r="D181" s="2">
        <v>45016</v>
      </c>
      <c r="E181">
        <v>12.772</v>
      </c>
      <c r="H181" s="48" t="str">
        <f>+VLOOKUP(B181,Master!E:I,2,0)</f>
        <v>YDT5</v>
      </c>
      <c r="I181" s="48" t="str">
        <f>+VLOOKUP(B181,Master!E:I,5,0)</f>
        <v>Regular</v>
      </c>
      <c r="J181" s="48" t="str">
        <f>+VLOOKUP(B181,Master!E:I,4,0)</f>
        <v>G</v>
      </c>
      <c r="K181" s="48" t="str">
        <f>+VLOOKUP(J181,Notes!$A$34:$IB$43,MATCH(H181&amp;I181,Notes!$2:$2,0),0)</f>
        <v>15.124</v>
      </c>
      <c r="L181" s="49" t="b">
        <f t="shared" si="2"/>
        <v>0</v>
      </c>
    </row>
    <row r="182" spans="1:12">
      <c r="A182" s="1" t="str">
        <f>VLOOKUP(B182,Master!E:J,6,0)</f>
        <v>YDT5RegularD</v>
      </c>
      <c r="B182" s="33">
        <v>142280</v>
      </c>
      <c r="C182" t="s">
        <v>2174</v>
      </c>
      <c r="D182" s="2">
        <v>45016</v>
      </c>
      <c r="E182">
        <v>10.675000000000001</v>
      </c>
      <c r="H182" s="48" t="str">
        <f>+VLOOKUP(B182,Master!E:I,2,0)</f>
        <v>YDT5</v>
      </c>
      <c r="I182" s="48" t="str">
        <f>+VLOOKUP(B182,Master!E:I,5,0)</f>
        <v>Regular</v>
      </c>
      <c r="J182" s="48" t="str">
        <f>+VLOOKUP(B182,Master!E:I,4,0)</f>
        <v>D</v>
      </c>
      <c r="K182" s="48" t="str">
        <f>+VLOOKUP(J182,Notes!$A$34:$IB$43,MATCH(H182&amp;I182,Notes!$2:$2,0),0)</f>
        <v>12.020</v>
      </c>
      <c r="L182" s="49" t="b">
        <f t="shared" si="2"/>
        <v>0</v>
      </c>
    </row>
    <row r="183" spans="1:12">
      <c r="A183" s="1" t="str">
        <f>VLOOKUP(B183,Master!E:J,6,0)</f>
        <v>YDT5RegularMD</v>
      </c>
      <c r="B183" s="33">
        <v>142278</v>
      </c>
      <c r="C183" t="s">
        <v>2175</v>
      </c>
      <c r="D183" s="2">
        <v>45016</v>
      </c>
      <c r="E183">
        <v>10.847</v>
      </c>
      <c r="H183" s="48" t="str">
        <f>+VLOOKUP(B183,Master!E:I,2,0)</f>
        <v>YDT5</v>
      </c>
      <c r="I183" s="48" t="str">
        <f>+VLOOKUP(B183,Master!E:I,5,0)</f>
        <v>Regular</v>
      </c>
      <c r="J183" s="48" t="str">
        <f>+VLOOKUP(B183,Master!E:I,4,0)</f>
        <v>MD</v>
      </c>
      <c r="K183" s="48" t="str">
        <f>+VLOOKUP(J183,Notes!$A$34:$IB$43,MATCH(H183&amp;I183,Notes!$2:$2,0),0)</f>
        <v>11.768</v>
      </c>
      <c r="L183" s="49" t="b">
        <f t="shared" si="2"/>
        <v>0</v>
      </c>
    </row>
    <row r="184" spans="1:12">
      <c r="A184" s="1" t="str">
        <f>VLOOKUP(B184,Master!E:J,6,0)</f>
        <v>YDR8DirectG</v>
      </c>
      <c r="B184" s="33">
        <v>136567</v>
      </c>
      <c r="C184" t="s">
        <v>744</v>
      </c>
      <c r="D184" s="2">
        <v>45016</v>
      </c>
      <c r="E184">
        <v>18.294</v>
      </c>
      <c r="H184" s="48" t="str">
        <f>+VLOOKUP(B184,Master!E:I,2,0)</f>
        <v>YDR8</v>
      </c>
      <c r="I184" s="48" t="str">
        <f>+VLOOKUP(B184,Master!E:I,5,0)</f>
        <v>Direct</v>
      </c>
      <c r="J184" s="48" t="str">
        <f>+VLOOKUP(B184,Master!E:I,4,0)</f>
        <v>G</v>
      </c>
      <c r="K184" s="48" t="str">
        <f>+VLOOKUP(J184,Notes!$A$34:$IB$43,MATCH(H184&amp;I184,Notes!$2:$2,0),0)</f>
        <v>24.475</v>
      </c>
      <c r="L184" s="49" t="b">
        <f t="shared" si="2"/>
        <v>0</v>
      </c>
    </row>
    <row r="185" spans="1:12">
      <c r="A185" s="1" t="str">
        <f>VLOOKUP(B185,Master!E:J,6,0)</f>
        <v>YDR8DirectD</v>
      </c>
      <c r="B185" s="33">
        <v>136568</v>
      </c>
      <c r="C185" t="s">
        <v>2176</v>
      </c>
      <c r="D185" s="2">
        <v>45016</v>
      </c>
      <c r="E185">
        <v>11.914999999999999</v>
      </c>
      <c r="H185" s="48" t="str">
        <f>+VLOOKUP(B185,Master!E:I,2,0)</f>
        <v>YDR8</v>
      </c>
      <c r="I185" s="48" t="str">
        <f>+VLOOKUP(B185,Master!E:I,5,0)</f>
        <v>Direct</v>
      </c>
      <c r="J185" s="48" t="str">
        <f>+VLOOKUP(B185,Master!E:I,4,0)</f>
        <v>D</v>
      </c>
      <c r="K185" s="48" t="str">
        <f>+VLOOKUP(J185,Notes!$A$34:$IB$43,MATCH(H185&amp;I185,Notes!$2:$2,0),0)</f>
        <v>14.067</v>
      </c>
      <c r="L185" s="49" t="b">
        <f t="shared" si="2"/>
        <v>0</v>
      </c>
    </row>
    <row r="186" spans="1:12">
      <c r="A186" s="1" t="str">
        <f>VLOOKUP(B186,Master!E:J,6,0)</f>
        <v>YDR8DirectMD</v>
      </c>
      <c r="B186" s="33">
        <v>136569</v>
      </c>
      <c r="C186" t="s">
        <v>2177</v>
      </c>
      <c r="D186" s="2">
        <v>45016</v>
      </c>
      <c r="E186">
        <v>14.715999999999999</v>
      </c>
      <c r="H186" s="48" t="str">
        <f>+VLOOKUP(B186,Master!E:I,2,0)</f>
        <v>YDR8</v>
      </c>
      <c r="I186" s="48" t="str">
        <f>+VLOOKUP(B186,Master!E:I,5,0)</f>
        <v>Direct</v>
      </c>
      <c r="J186" s="48" t="str">
        <f>+VLOOKUP(B186,Master!E:I,4,0)</f>
        <v>MD</v>
      </c>
      <c r="K186" s="48" t="str">
        <f>+VLOOKUP(J186,Notes!$A$34:$IB$43,MATCH(H186&amp;I186,Notes!$2:$2,0),0)</f>
        <v>17.418</v>
      </c>
      <c r="L186" s="49" t="b">
        <f t="shared" si="2"/>
        <v>0</v>
      </c>
    </row>
    <row r="187" spans="1:12">
      <c r="A187" s="1" t="str">
        <f>VLOOKUP(B187,Master!E:J,6,0)</f>
        <v>YDR8DirectQD</v>
      </c>
      <c r="B187" s="33">
        <v>136570</v>
      </c>
      <c r="C187" t="s">
        <v>2178</v>
      </c>
      <c r="D187" s="2">
        <v>45016</v>
      </c>
      <c r="E187">
        <v>14.593</v>
      </c>
      <c r="H187" s="48" t="str">
        <f>+VLOOKUP(B187,Master!E:I,2,0)</f>
        <v>YDR8</v>
      </c>
      <c r="I187" s="48" t="str">
        <f>+VLOOKUP(B187,Master!E:I,5,0)</f>
        <v>Direct</v>
      </c>
      <c r="J187" s="48" t="str">
        <f>+VLOOKUP(B187,Master!E:I,4,0)</f>
        <v>QD</v>
      </c>
      <c r="K187" s="48" t="str">
        <f>+VLOOKUP(J187,Notes!$A$34:$IB$43,MATCH(H187&amp;I187,Notes!$2:$2,0),0)</f>
        <v>17.264</v>
      </c>
      <c r="L187" s="49" t="b">
        <f t="shared" si="2"/>
        <v>0</v>
      </c>
    </row>
    <row r="188" spans="1:12">
      <c r="A188" s="1" t="str">
        <f>VLOOKUP(B188,Master!E:J,6,0)</f>
        <v>YDR8RegularG</v>
      </c>
      <c r="B188" s="33">
        <v>136563</v>
      </c>
      <c r="C188" t="s">
        <v>745</v>
      </c>
      <c r="D188" s="2">
        <v>45016</v>
      </c>
      <c r="E188">
        <v>16.64</v>
      </c>
      <c r="H188" s="48" t="str">
        <f>+VLOOKUP(B188,Master!E:I,2,0)</f>
        <v>YDR8</v>
      </c>
      <c r="I188" s="48" t="str">
        <f>+VLOOKUP(B188,Master!E:I,5,0)</f>
        <v>Regular</v>
      </c>
      <c r="J188" s="48" t="str">
        <f>+VLOOKUP(B188,Master!E:I,4,0)</f>
        <v>G</v>
      </c>
      <c r="K188" s="48" t="str">
        <f>+VLOOKUP(J188,Notes!$A$34:$IB$43,MATCH(H188&amp;I188,Notes!$2:$2,0),0)</f>
        <v>21.792</v>
      </c>
      <c r="L188" s="49" t="b">
        <f t="shared" si="2"/>
        <v>0</v>
      </c>
    </row>
    <row r="189" spans="1:12">
      <c r="A189" s="1" t="str">
        <f>VLOOKUP(B189,Master!E:J,6,0)</f>
        <v>YDR8RegularD</v>
      </c>
      <c r="B189" s="33">
        <v>136564</v>
      </c>
      <c r="C189" t="s">
        <v>2179</v>
      </c>
      <c r="D189" s="2">
        <v>45016</v>
      </c>
      <c r="E189">
        <v>10.997999999999999</v>
      </c>
      <c r="H189" s="48" t="str">
        <f>+VLOOKUP(B189,Master!E:I,2,0)</f>
        <v>YDR8</v>
      </c>
      <c r="I189" s="48" t="str">
        <f>+VLOOKUP(B189,Master!E:I,5,0)</f>
        <v>Regular</v>
      </c>
      <c r="J189" s="48" t="str">
        <f>+VLOOKUP(B189,Master!E:I,4,0)</f>
        <v>D</v>
      </c>
      <c r="K189" s="48" t="str">
        <f>+VLOOKUP(J189,Notes!$A$34:$IB$43,MATCH(H189&amp;I189,Notes!$2:$2,0),0)</f>
        <v>12.652</v>
      </c>
      <c r="L189" s="49" t="b">
        <f t="shared" si="2"/>
        <v>0</v>
      </c>
    </row>
    <row r="190" spans="1:12">
      <c r="A190" s="1" t="str">
        <f>VLOOKUP(B190,Master!E:J,6,0)</f>
        <v>YDR8RegularMD</v>
      </c>
      <c r="B190" s="33">
        <v>136565</v>
      </c>
      <c r="C190" t="s">
        <v>2180</v>
      </c>
      <c r="D190" s="2">
        <v>45016</v>
      </c>
      <c r="E190">
        <v>12.292</v>
      </c>
      <c r="H190" s="48" t="str">
        <f>+VLOOKUP(B190,Master!E:I,2,0)</f>
        <v>YDR8</v>
      </c>
      <c r="I190" s="48" t="str">
        <f>+VLOOKUP(B190,Master!E:I,5,0)</f>
        <v>Regular</v>
      </c>
      <c r="J190" s="48" t="str">
        <f>+VLOOKUP(B190,Master!E:I,4,0)</f>
        <v>MD</v>
      </c>
      <c r="K190" s="48" t="str">
        <f>+VLOOKUP(J190,Notes!$A$34:$IB$43,MATCH(H190&amp;I190,Notes!$2:$2,0),0)</f>
        <v>13.854</v>
      </c>
      <c r="L190" s="49" t="b">
        <f t="shared" si="2"/>
        <v>0</v>
      </c>
    </row>
    <row r="191" spans="1:12">
      <c r="A191" s="1" t="str">
        <f>VLOOKUP(B191,Master!E:J,6,0)</f>
        <v>YDR8RegularQD</v>
      </c>
      <c r="B191" s="33">
        <v>136566</v>
      </c>
      <c r="C191" t="s">
        <v>2181</v>
      </c>
      <c r="D191" s="2">
        <v>45016</v>
      </c>
      <c r="E191">
        <v>12.233000000000001</v>
      </c>
      <c r="H191" s="48" t="str">
        <f>+VLOOKUP(B191,Master!E:I,2,0)</f>
        <v>YDR8</v>
      </c>
      <c r="I191" s="48" t="str">
        <f>+VLOOKUP(B191,Master!E:I,5,0)</f>
        <v>Regular</v>
      </c>
      <c r="J191" s="48" t="str">
        <f>+VLOOKUP(B191,Master!E:I,4,0)</f>
        <v>QD</v>
      </c>
      <c r="K191" s="48" t="str">
        <f>+VLOOKUP(J191,Notes!$A$34:$IB$43,MATCH(H191&amp;I191,Notes!$2:$2,0),0)</f>
        <v>13.784</v>
      </c>
      <c r="L191" s="49" t="b">
        <f t="shared" si="2"/>
        <v>0</v>
      </c>
    </row>
    <row r="192" spans="1:12">
      <c r="A192" s="1" t="str">
        <f>VLOOKUP(B192,Master!E:J,6,0)</f>
        <v>YDZ7DirectG</v>
      </c>
      <c r="B192" s="33">
        <v>151329</v>
      </c>
      <c r="C192" t="s">
        <v>2351</v>
      </c>
      <c r="D192" s="2">
        <v>45016</v>
      </c>
      <c r="E192">
        <v>10.149900000000001</v>
      </c>
      <c r="H192" s="48" t="str">
        <f>+VLOOKUP(B192,Master!E:I,2,0)</f>
        <v>YDZ7</v>
      </c>
      <c r="I192" s="48" t="str">
        <f>+VLOOKUP(B192,Master!E:I,5,0)</f>
        <v>Direct</v>
      </c>
      <c r="J192" s="48" t="str">
        <f>+VLOOKUP(B192,Master!E:I,4,0)</f>
        <v>G</v>
      </c>
      <c r="K192" s="48" t="str">
        <f>+VLOOKUP(J192,Notes!$A$34:$IB$43,MATCH(H192&amp;I192,Notes!$2:$2,0),0)</f>
        <v>12.4886</v>
      </c>
      <c r="L192" s="49" t="b">
        <f t="shared" si="2"/>
        <v>0</v>
      </c>
    </row>
    <row r="193" spans="1:12">
      <c r="A193" s="1" t="str">
        <f>VLOOKUP(B193,Master!E:J,6,0)</f>
        <v>YDZ7DirectD</v>
      </c>
      <c r="B193" s="33">
        <v>151328</v>
      </c>
      <c r="C193" t="s">
        <v>2352</v>
      </c>
      <c r="D193" s="2">
        <v>45016</v>
      </c>
      <c r="E193">
        <v>10.149900000000001</v>
      </c>
      <c r="H193" s="48" t="str">
        <f>+VLOOKUP(B193,Master!E:I,2,0)</f>
        <v>YDZ7</v>
      </c>
      <c r="I193" s="48" t="str">
        <f>+VLOOKUP(B193,Master!E:I,5,0)</f>
        <v>Direct</v>
      </c>
      <c r="J193" s="48" t="str">
        <f>+VLOOKUP(B193,Master!E:I,4,0)</f>
        <v>D</v>
      </c>
      <c r="K193" s="48" t="str">
        <f>+VLOOKUP(J193,Notes!$A$34:$IB$43,MATCH(H193&amp;I193,Notes!$2:$2,0),0)</f>
        <v>12.4886</v>
      </c>
      <c r="L193" s="49" t="b">
        <f t="shared" si="2"/>
        <v>0</v>
      </c>
    </row>
    <row r="194" spans="1:12">
      <c r="A194" s="1" t="str">
        <f>VLOOKUP(B194,Master!E:J,6,0)</f>
        <v>YDZ7RegularG</v>
      </c>
      <c r="B194" s="33">
        <v>151327</v>
      </c>
      <c r="C194" t="s">
        <v>2353</v>
      </c>
      <c r="D194" s="2">
        <v>45016</v>
      </c>
      <c r="E194">
        <v>10.1454</v>
      </c>
      <c r="H194" s="48" t="str">
        <f>+VLOOKUP(B194,Master!E:I,2,0)</f>
        <v>YDZ7</v>
      </c>
      <c r="I194" s="48" t="str">
        <f>+VLOOKUP(B194,Master!E:I,5,0)</f>
        <v>Regular</v>
      </c>
      <c r="J194" s="48" t="str">
        <f>+VLOOKUP(B194,Master!E:I,4,0)</f>
        <v>G</v>
      </c>
      <c r="K194" s="48" t="str">
        <f>+VLOOKUP(J194,Notes!$A$34:$IB$43,MATCH(H194&amp;I194,Notes!$2:$2,0),0)</f>
        <v>12.4031</v>
      </c>
      <c r="L194" s="49" t="b">
        <f t="shared" si="2"/>
        <v>0</v>
      </c>
    </row>
    <row r="195" spans="1:12">
      <c r="A195" s="1" t="str">
        <f>VLOOKUP(B195,Master!E:J,6,0)</f>
        <v>YDZ7RegularD</v>
      </c>
      <c r="B195" s="33">
        <v>151330</v>
      </c>
      <c r="C195" t="s">
        <v>2354</v>
      </c>
      <c r="D195" s="2">
        <v>45016</v>
      </c>
      <c r="E195">
        <v>10.1454</v>
      </c>
      <c r="H195" s="48" t="str">
        <f>+VLOOKUP(B195,Master!E:I,2,0)</f>
        <v>YDZ7</v>
      </c>
      <c r="I195" s="48" t="str">
        <f>+VLOOKUP(B195,Master!E:I,5,0)</f>
        <v>Regular</v>
      </c>
      <c r="J195" s="48" t="str">
        <f>+VLOOKUP(B195,Master!E:I,4,0)</f>
        <v>D</v>
      </c>
      <c r="K195" s="48" t="str">
        <f>+VLOOKUP(J195,Notes!$A$34:$IB$43,MATCH(H195&amp;I195,Notes!$2:$2,0),0)</f>
        <v>12.4031</v>
      </c>
      <c r="L195" s="49" t="b">
        <f t="shared" ref="L195:L258" si="3">+K195=E195</f>
        <v>0</v>
      </c>
    </row>
    <row r="196" spans="1:12">
      <c r="A196" s="1" t="str">
        <f>VLOOKUP(B196,Master!E:J,6,0)</f>
        <v>YDT1DirectG</v>
      </c>
      <c r="B196" s="33">
        <v>141877</v>
      </c>
      <c r="C196" t="s">
        <v>2182</v>
      </c>
      <c r="D196" s="2">
        <v>45016</v>
      </c>
      <c r="E196">
        <v>16.063800000000001</v>
      </c>
      <c r="H196" s="48" t="str">
        <f>+VLOOKUP(B196,Master!E:I,2,0)</f>
        <v>YDT1</v>
      </c>
      <c r="I196" s="48" t="str">
        <f>+VLOOKUP(B196,Master!E:I,5,0)</f>
        <v>Direct</v>
      </c>
      <c r="J196" s="48" t="str">
        <f>+VLOOKUP(B196,Master!E:I,4,0)</f>
        <v>G</v>
      </c>
      <c r="K196" s="48" t="str">
        <f>+VLOOKUP(J196,Notes!$A$34:$IB$43,MATCH(H196&amp;I196,Notes!$2:$2,0),0)</f>
        <v>26.2599</v>
      </c>
      <c r="L196" s="49" t="b">
        <f t="shared" si="3"/>
        <v>0</v>
      </c>
    </row>
    <row r="197" spans="1:12">
      <c r="A197" s="1" t="str">
        <f>VLOOKUP(B197,Master!E:J,6,0)</f>
        <v>YDT1DirectD</v>
      </c>
      <c r="B197" s="33">
        <v>141878</v>
      </c>
      <c r="C197" t="s">
        <v>2183</v>
      </c>
      <c r="D197" s="2">
        <v>45016</v>
      </c>
      <c r="E197">
        <v>15.2883</v>
      </c>
      <c r="H197" s="48" t="str">
        <f>+VLOOKUP(B197,Master!E:I,2,0)</f>
        <v>YDT1</v>
      </c>
      <c r="I197" s="48" t="str">
        <f>+VLOOKUP(B197,Master!E:I,5,0)</f>
        <v>Direct</v>
      </c>
      <c r="J197" s="48" t="str">
        <f>+VLOOKUP(B197,Master!E:I,4,0)</f>
        <v>D</v>
      </c>
      <c r="K197" s="48" t="str">
        <f>+VLOOKUP(J197,Notes!$A$34:$IB$43,MATCH(H197&amp;I197,Notes!$2:$2,0),0)</f>
        <v>22.6421</v>
      </c>
      <c r="L197" s="49" t="b">
        <f t="shared" si="3"/>
        <v>0</v>
      </c>
    </row>
    <row r="198" spans="1:12">
      <c r="A198" s="1" t="str">
        <f>VLOOKUP(B198,Master!E:J,6,0)</f>
        <v>YDT1RegularG</v>
      </c>
      <c r="B198" s="33">
        <v>141875</v>
      </c>
      <c r="C198" t="s">
        <v>2184</v>
      </c>
      <c r="D198" s="2">
        <v>45016</v>
      </c>
      <c r="E198">
        <v>15.6579</v>
      </c>
      <c r="H198" s="48" t="str">
        <f>+VLOOKUP(B198,Master!E:I,2,0)</f>
        <v>YDT1</v>
      </c>
      <c r="I198" s="48" t="str">
        <f>+VLOOKUP(B198,Master!E:I,5,0)</f>
        <v>Regular</v>
      </c>
      <c r="J198" s="48" t="str">
        <f>+VLOOKUP(B198,Master!E:I,4,0)</f>
        <v>G</v>
      </c>
      <c r="K198" s="48" t="str">
        <f>+VLOOKUP(J198,Notes!$A$34:$IB$43,MATCH(H198&amp;I198,Notes!$2:$2,0),0)</f>
        <v>25.2579</v>
      </c>
      <c r="L198" s="49" t="b">
        <f t="shared" si="3"/>
        <v>0</v>
      </c>
    </row>
    <row r="199" spans="1:12">
      <c r="A199" s="1" t="str">
        <f>VLOOKUP(B199,Master!E:J,6,0)</f>
        <v>YDT1RegularD</v>
      </c>
      <c r="B199" s="33">
        <v>141876</v>
      </c>
      <c r="C199" t="s">
        <v>2185</v>
      </c>
      <c r="D199" s="2">
        <v>45016</v>
      </c>
      <c r="E199">
        <v>14.8828</v>
      </c>
      <c r="H199" s="48" t="str">
        <f>+VLOOKUP(B199,Master!E:I,2,0)</f>
        <v>YDT1</v>
      </c>
      <c r="I199" s="48" t="str">
        <f>+VLOOKUP(B199,Master!E:I,5,0)</f>
        <v>Regular</v>
      </c>
      <c r="J199" s="48" t="str">
        <f>+VLOOKUP(B199,Master!E:I,4,0)</f>
        <v>D</v>
      </c>
      <c r="K199" s="48" t="str">
        <f>+VLOOKUP(J199,Notes!$A$34:$IB$43,MATCH(H199&amp;I199,Notes!$2:$2,0),0)</f>
        <v>21.7797</v>
      </c>
      <c r="L199" s="49" t="b">
        <f t="shared" si="3"/>
        <v>0</v>
      </c>
    </row>
    <row r="200" spans="1:12">
      <c r="A200" s="1" t="str">
        <f>VLOOKUP(B200,Master!E:J,6,0)</f>
        <v>YDX6DirectG</v>
      </c>
      <c r="B200" s="33">
        <v>146376</v>
      </c>
      <c r="C200" t="s">
        <v>746</v>
      </c>
      <c r="D200" s="2">
        <v>45016</v>
      </c>
      <c r="E200">
        <v>16.548300000000001</v>
      </c>
      <c r="H200" s="48" t="str">
        <f>+VLOOKUP(B200,Master!E:I,2,0)</f>
        <v>YDX6</v>
      </c>
      <c r="I200" s="48" t="str">
        <f>+VLOOKUP(B200,Master!E:I,5,0)</f>
        <v>Direct</v>
      </c>
      <c r="J200" s="48" t="str">
        <f>+VLOOKUP(B200,Master!E:I,4,0)</f>
        <v>G</v>
      </c>
      <c r="K200" s="48" t="str">
        <f>+VLOOKUP(J200,Notes!$A$34:$IB$43,MATCH(H200&amp;I200,Notes!$2:$2,0),0)</f>
        <v>24.0884</v>
      </c>
      <c r="L200" s="49" t="b">
        <f t="shared" si="3"/>
        <v>0</v>
      </c>
    </row>
    <row r="201" spans="1:12">
      <c r="A201" s="1" t="str">
        <f>VLOOKUP(B201,Master!E:J,6,0)</f>
        <v>YDX6DirectD</v>
      </c>
      <c r="B201" s="33">
        <v>146377</v>
      </c>
      <c r="C201" t="s">
        <v>2186</v>
      </c>
      <c r="D201" s="2">
        <v>45016</v>
      </c>
      <c r="E201">
        <v>15.673</v>
      </c>
      <c r="H201" s="48" t="str">
        <f>+VLOOKUP(B201,Master!E:I,2,0)</f>
        <v>YDX6</v>
      </c>
      <c r="I201" s="48" t="str">
        <f>+VLOOKUP(B201,Master!E:I,5,0)</f>
        <v>Direct</v>
      </c>
      <c r="J201" s="48" t="str">
        <f>+VLOOKUP(B201,Master!E:I,4,0)</f>
        <v>D</v>
      </c>
      <c r="K201" s="48" t="str">
        <f>+VLOOKUP(J201,Notes!$A$34:$IB$43,MATCH(H201&amp;I201,Notes!$2:$2,0),0)</f>
        <v>20.6115</v>
      </c>
      <c r="L201" s="49" t="b">
        <f t="shared" si="3"/>
        <v>0</v>
      </c>
    </row>
    <row r="202" spans="1:12">
      <c r="A202" s="1" t="str">
        <f>VLOOKUP(B202,Master!E:J,6,0)</f>
        <v>YDX6RegularG</v>
      </c>
      <c r="B202" s="33">
        <v>146379</v>
      </c>
      <c r="C202" t="s">
        <v>747</v>
      </c>
      <c r="D202" s="2">
        <v>45016</v>
      </c>
      <c r="E202">
        <v>16.419</v>
      </c>
      <c r="H202" s="48" t="str">
        <f>+VLOOKUP(B202,Master!E:I,2,0)</f>
        <v>YDX6</v>
      </c>
      <c r="I202" s="48" t="str">
        <f>+VLOOKUP(B202,Master!E:I,5,0)</f>
        <v>Regular</v>
      </c>
      <c r="J202" s="48" t="str">
        <f>+VLOOKUP(B202,Master!E:I,4,0)</f>
        <v>G</v>
      </c>
      <c r="K202" s="48" t="str">
        <f>+VLOOKUP(J202,Notes!$A$34:$IB$43,MATCH(H202&amp;I202,Notes!$2:$2,0),0)</f>
        <v>23.7775</v>
      </c>
      <c r="L202" s="49" t="b">
        <f t="shared" si="3"/>
        <v>0</v>
      </c>
    </row>
    <row r="203" spans="1:12">
      <c r="A203" s="1" t="str">
        <f>VLOOKUP(B203,Master!E:J,6,0)</f>
        <v>YDX6RegularD</v>
      </c>
      <c r="B203" s="33">
        <v>146378</v>
      </c>
      <c r="C203" t="s">
        <v>2187</v>
      </c>
      <c r="D203" s="2">
        <v>45016</v>
      </c>
      <c r="E203">
        <v>15.6411</v>
      </c>
      <c r="H203" s="48" t="str">
        <f>+VLOOKUP(B203,Master!E:I,2,0)</f>
        <v>YDX6</v>
      </c>
      <c r="I203" s="48" t="str">
        <f>+VLOOKUP(B203,Master!E:I,5,0)</f>
        <v>Regular</v>
      </c>
      <c r="J203" s="48" t="str">
        <f>+VLOOKUP(B203,Master!E:I,4,0)</f>
        <v>D</v>
      </c>
      <c r="K203" s="48" t="str">
        <f>+VLOOKUP(J203,Notes!$A$34:$IB$43,MATCH(H203&amp;I203,Notes!$2:$2,0),0)</f>
        <v>20.4537</v>
      </c>
      <c r="L203" s="49" t="b">
        <f t="shared" si="3"/>
        <v>0</v>
      </c>
    </row>
    <row r="204" spans="1:12">
      <c r="A204" s="1" t="str">
        <f>VLOOKUP(B204,Master!E:J,6,0)</f>
        <v>YDZ1DirectG</v>
      </c>
      <c r="B204" s="33">
        <v>150428</v>
      </c>
      <c r="C204" t="s">
        <v>2188</v>
      </c>
      <c r="D204" s="2">
        <v>45016</v>
      </c>
      <c r="E204">
        <v>9.1631999999999998</v>
      </c>
      <c r="H204" s="48" t="str">
        <f>+VLOOKUP(B204,Master!E:I,2,0)</f>
        <v>YDZ1</v>
      </c>
      <c r="I204" s="48" t="str">
        <f>+VLOOKUP(B204,Master!E:I,5,0)</f>
        <v>Direct</v>
      </c>
      <c r="J204" s="48" t="str">
        <f>+VLOOKUP(B204,Master!E:I,4,0)</f>
        <v>G</v>
      </c>
      <c r="K204" s="48" t="str">
        <f>+VLOOKUP(J204,Notes!$A$34:$IB$43,MATCH(H204&amp;I204,Notes!$2:$2,0),0)</f>
        <v>14.3868</v>
      </c>
      <c r="L204" s="49" t="b">
        <f t="shared" si="3"/>
        <v>0</v>
      </c>
    </row>
    <row r="205" spans="1:12">
      <c r="A205" s="1" t="str">
        <f>VLOOKUP(B205,Master!E:J,6,0)</f>
        <v>YDZ1DirectD</v>
      </c>
      <c r="B205" s="33">
        <v>150429</v>
      </c>
      <c r="C205" t="s">
        <v>2189</v>
      </c>
      <c r="D205" s="2">
        <v>45016</v>
      </c>
      <c r="E205">
        <v>9.1631999999999998</v>
      </c>
      <c r="H205" s="48" t="str">
        <f>+VLOOKUP(B205,Master!E:I,2,0)</f>
        <v>YDZ1</v>
      </c>
      <c r="I205" s="48" t="str">
        <f>+VLOOKUP(B205,Master!E:I,5,0)</f>
        <v>Direct</v>
      </c>
      <c r="J205" s="48" t="str">
        <f>+VLOOKUP(B205,Master!E:I,4,0)</f>
        <v>D</v>
      </c>
      <c r="K205" s="48" t="str">
        <f>+VLOOKUP(J205,Notes!$A$34:$IB$43,MATCH(H205&amp;I205,Notes!$2:$2,0),0)</f>
        <v>13.6671</v>
      </c>
      <c r="L205" s="49" t="b">
        <f t="shared" si="3"/>
        <v>0</v>
      </c>
    </row>
    <row r="206" spans="1:12">
      <c r="A206" s="1" t="str">
        <f>VLOOKUP(B206,Master!E:J,6,0)</f>
        <v>YDZ1RegularG</v>
      </c>
      <c r="B206" s="33">
        <v>150427</v>
      </c>
      <c r="C206" t="s">
        <v>2190</v>
      </c>
      <c r="D206" s="2">
        <v>45016</v>
      </c>
      <c r="E206">
        <v>9.1164000000000005</v>
      </c>
      <c r="H206" s="48" t="str">
        <f>+VLOOKUP(B206,Master!E:I,2,0)</f>
        <v>YDZ1</v>
      </c>
      <c r="I206" s="48" t="str">
        <f>+VLOOKUP(B206,Master!E:I,5,0)</f>
        <v>Regular</v>
      </c>
      <c r="J206" s="48" t="str">
        <f>+VLOOKUP(B206,Master!E:I,4,0)</f>
        <v>G</v>
      </c>
      <c r="K206" s="48" t="str">
        <f>+VLOOKUP(J206,Notes!$A$34:$IB$43,MATCH(H206&amp;I206,Notes!$2:$2,0),0)</f>
        <v>14.0947</v>
      </c>
      <c r="L206" s="49" t="b">
        <f t="shared" si="3"/>
        <v>0</v>
      </c>
    </row>
    <row r="207" spans="1:12">
      <c r="A207" s="1" t="str">
        <f>VLOOKUP(B207,Master!E:J,6,0)</f>
        <v>YDZ1RegularD</v>
      </c>
      <c r="B207" s="33">
        <v>150430</v>
      </c>
      <c r="C207" t="s">
        <v>2191</v>
      </c>
      <c r="D207" s="2">
        <v>45016</v>
      </c>
      <c r="E207">
        <v>9.1164000000000005</v>
      </c>
      <c r="H207" s="48" t="str">
        <f>+VLOOKUP(B207,Master!E:I,2,0)</f>
        <v>YDZ1</v>
      </c>
      <c r="I207" s="48" t="str">
        <f>+VLOOKUP(B207,Master!E:I,5,0)</f>
        <v>Regular</v>
      </c>
      <c r="J207" s="48" t="str">
        <f>+VLOOKUP(B207,Master!E:I,4,0)</f>
        <v>D</v>
      </c>
      <c r="K207" s="48" t="str">
        <f>+VLOOKUP(J207,Notes!$A$34:$IB$43,MATCH(H207&amp;I207,Notes!$2:$2,0),0)</f>
        <v>13.3778</v>
      </c>
      <c r="L207" s="49" t="b">
        <f t="shared" si="3"/>
        <v>0</v>
      </c>
    </row>
    <row r="208" spans="1:12">
      <c r="A208" s="1" t="str">
        <f>VLOOKUP(B208,Master!E:J,6,0)</f>
        <v>YDX7DirectG</v>
      </c>
      <c r="B208" s="33">
        <v>146381</v>
      </c>
      <c r="C208" t="s">
        <v>748</v>
      </c>
      <c r="D208" s="2">
        <v>45016</v>
      </c>
      <c r="E208">
        <v>14.753</v>
      </c>
      <c r="H208" s="48" t="str">
        <f>+VLOOKUP(B208,Master!E:I,2,0)</f>
        <v>YDX7</v>
      </c>
      <c r="I208" s="48" t="str">
        <f>+VLOOKUP(B208,Master!E:I,5,0)</f>
        <v>Direct</v>
      </c>
      <c r="J208" s="48" t="str">
        <f>+VLOOKUP(B208,Master!E:I,4,0)</f>
        <v>G</v>
      </c>
      <c r="K208" s="48" t="str">
        <f>+VLOOKUP(J208,Notes!$A$34:$IB$43,MATCH(H208&amp;I208,Notes!$2:$2,0),0)</f>
        <v>26.7616</v>
      </c>
      <c r="L208" s="49" t="b">
        <f t="shared" si="3"/>
        <v>0</v>
      </c>
    </row>
    <row r="209" spans="1:12">
      <c r="A209" s="1" t="str">
        <f>VLOOKUP(B209,Master!E:J,6,0)</f>
        <v>YDX7DirectD</v>
      </c>
      <c r="B209" s="33">
        <v>146382</v>
      </c>
      <c r="C209" t="s">
        <v>2192</v>
      </c>
      <c r="D209" s="2">
        <v>45016</v>
      </c>
      <c r="E209">
        <v>14.0694</v>
      </c>
      <c r="H209" s="48" t="str">
        <f>+VLOOKUP(B209,Master!E:I,2,0)</f>
        <v>YDX7</v>
      </c>
      <c r="I209" s="48" t="str">
        <f>+VLOOKUP(B209,Master!E:I,5,0)</f>
        <v>Direct</v>
      </c>
      <c r="J209" s="48" t="str">
        <f>+VLOOKUP(B209,Master!E:I,4,0)</f>
        <v>D</v>
      </c>
      <c r="K209" s="48" t="str">
        <f>+VLOOKUP(J209,Notes!$A$34:$IB$43,MATCH(H209&amp;I209,Notes!$2:$2,0),0)</f>
        <v>23.1106</v>
      </c>
      <c r="L209" s="49" t="b">
        <f t="shared" si="3"/>
        <v>0</v>
      </c>
    </row>
    <row r="210" spans="1:12">
      <c r="A210" s="1" t="str">
        <f>VLOOKUP(B210,Master!E:J,6,0)</f>
        <v>YDX7RegularG</v>
      </c>
      <c r="B210" s="33">
        <v>146380</v>
      </c>
      <c r="C210" t="s">
        <v>749</v>
      </c>
      <c r="D210" s="2">
        <v>45016</v>
      </c>
      <c r="E210">
        <v>14.5747</v>
      </c>
      <c r="H210" s="48" t="str">
        <f>+VLOOKUP(B210,Master!E:I,2,0)</f>
        <v>YDX7</v>
      </c>
      <c r="I210" s="48" t="str">
        <f>+VLOOKUP(B210,Master!E:I,5,0)</f>
        <v>Regular</v>
      </c>
      <c r="J210" s="48" t="str">
        <f>+VLOOKUP(B210,Master!E:I,4,0)</f>
        <v>G</v>
      </c>
      <c r="K210" s="48" t="str">
        <f>+VLOOKUP(J210,Notes!$A$34:$IB$43,MATCH(H210&amp;I210,Notes!$2:$2,0),0)</f>
        <v>26.2078</v>
      </c>
      <c r="L210" s="49" t="b">
        <f t="shared" si="3"/>
        <v>0</v>
      </c>
    </row>
    <row r="211" spans="1:12">
      <c r="A211" s="1" t="str">
        <f>VLOOKUP(B211,Master!E:J,6,0)</f>
        <v>YDX7RegularD</v>
      </c>
      <c r="B211" s="33">
        <v>146383</v>
      </c>
      <c r="C211" t="s">
        <v>2193</v>
      </c>
      <c r="D211" s="2">
        <v>45016</v>
      </c>
      <c r="E211">
        <v>13.891400000000001</v>
      </c>
      <c r="H211" s="48" t="str">
        <f>+VLOOKUP(B211,Master!E:I,2,0)</f>
        <v>YDX7</v>
      </c>
      <c r="I211" s="48" t="str">
        <f>+VLOOKUP(B211,Master!E:I,5,0)</f>
        <v>Regular</v>
      </c>
      <c r="J211" s="48" t="str">
        <f>+VLOOKUP(B211,Master!E:I,4,0)</f>
        <v>D</v>
      </c>
      <c r="K211" s="48" t="str">
        <f>+VLOOKUP(J211,Notes!$A$34:$IB$43,MATCH(H211&amp;I211,Notes!$2:$2,0),0)</f>
        <v>22.5785</v>
      </c>
      <c r="L211" s="49" t="b">
        <f t="shared" si="3"/>
        <v>0</v>
      </c>
    </row>
    <row r="212" spans="1:12">
      <c r="A212" s="1" t="str">
        <f>VLOOKUP(B212,Master!E:J,6,0)</f>
        <v>YDZ0DirectG</v>
      </c>
      <c r="B212" s="33">
        <v>149970</v>
      </c>
      <c r="C212" t="s">
        <v>2194</v>
      </c>
      <c r="D212" s="2">
        <v>45016</v>
      </c>
      <c r="E212">
        <v>10.438700000000001</v>
      </c>
      <c r="H212" s="48" t="str">
        <f>+VLOOKUP(B212,Master!E:I,2,0)</f>
        <v>YDZ0</v>
      </c>
      <c r="I212" s="48" t="str">
        <f>+VLOOKUP(B212,Master!E:I,5,0)</f>
        <v>Direct</v>
      </c>
      <c r="J212" s="48" t="str">
        <f>+VLOOKUP(B212,Master!E:I,4,0)</f>
        <v>G</v>
      </c>
      <c r="K212" s="48" t="str">
        <f>+VLOOKUP(J212,Notes!$A$34:$IB$43,MATCH(H212&amp;I212,Notes!$2:$2,0),0)</f>
        <v>12.7040</v>
      </c>
      <c r="L212" s="49" t="b">
        <f t="shared" si="3"/>
        <v>0</v>
      </c>
    </row>
    <row r="213" spans="1:12">
      <c r="A213" s="1" t="str">
        <f>VLOOKUP(B213,Master!E:J,6,0)</f>
        <v>YDZ0DirectD</v>
      </c>
      <c r="B213" s="33">
        <v>149971</v>
      </c>
      <c r="C213" t="s">
        <v>2195</v>
      </c>
      <c r="D213" s="2">
        <v>45016</v>
      </c>
      <c r="E213">
        <v>10.438700000000001</v>
      </c>
      <c r="H213" s="48" t="str">
        <f>+VLOOKUP(B213,Master!E:I,2,0)</f>
        <v>YDZ0</v>
      </c>
      <c r="I213" s="48" t="str">
        <f>+VLOOKUP(B213,Master!E:I,5,0)</f>
        <v>Direct</v>
      </c>
      <c r="J213" s="48" t="str">
        <f>+VLOOKUP(B213,Master!E:I,4,0)</f>
        <v>D</v>
      </c>
      <c r="K213" s="48" t="str">
        <f>+VLOOKUP(J213,Notes!$A$34:$IB$43,MATCH(H213&amp;I213,Notes!$2:$2,0),0)</f>
        <v>12.7040</v>
      </c>
      <c r="L213" s="49" t="b">
        <f t="shared" si="3"/>
        <v>0</v>
      </c>
    </row>
    <row r="214" spans="1:12">
      <c r="A214" s="1" t="str">
        <f>VLOOKUP(B214,Master!E:J,6,0)</f>
        <v>YDZ0RegularG</v>
      </c>
      <c r="B214" s="33">
        <v>149968</v>
      </c>
      <c r="C214" t="s">
        <v>2196</v>
      </c>
      <c r="D214" s="2">
        <v>45016</v>
      </c>
      <c r="E214">
        <v>10.4206</v>
      </c>
      <c r="H214" s="48" t="str">
        <f>+VLOOKUP(B214,Master!E:I,2,0)</f>
        <v>YDZ0</v>
      </c>
      <c r="I214" s="48" t="str">
        <f>+VLOOKUP(B214,Master!E:I,5,0)</f>
        <v>Regular</v>
      </c>
      <c r="J214" s="48" t="str">
        <f>+VLOOKUP(B214,Master!E:I,4,0)</f>
        <v>G</v>
      </c>
      <c r="K214" s="48" t="str">
        <f>+VLOOKUP(J214,Notes!$A$34:$IB$43,MATCH(H214&amp;I214,Notes!$2:$2,0),0)</f>
        <v>12.6357</v>
      </c>
      <c r="L214" s="49" t="b">
        <f t="shared" si="3"/>
        <v>0</v>
      </c>
    </row>
    <row r="215" spans="1:12">
      <c r="A215" s="1" t="str">
        <f>VLOOKUP(B215,Master!E:J,6,0)</f>
        <v>YDZ0RegularD</v>
      </c>
      <c r="B215" s="33">
        <v>149969</v>
      </c>
      <c r="C215" t="s">
        <v>2197</v>
      </c>
      <c r="D215" s="2">
        <v>45016</v>
      </c>
      <c r="E215">
        <v>10.4206</v>
      </c>
      <c r="H215" s="48" t="str">
        <f>+VLOOKUP(B215,Master!E:I,2,0)</f>
        <v>YDZ0</v>
      </c>
      <c r="I215" s="48" t="str">
        <f>+VLOOKUP(B215,Master!E:I,5,0)</f>
        <v>Regular</v>
      </c>
      <c r="J215" s="48" t="str">
        <f>+VLOOKUP(B215,Master!E:I,4,0)</f>
        <v>D</v>
      </c>
      <c r="K215" s="48" t="str">
        <f>+VLOOKUP(J215,Notes!$A$34:$IB$43,MATCH(H215&amp;I215,Notes!$2:$2,0),0)</f>
        <v>12.6357</v>
      </c>
      <c r="L215" s="49" t="b">
        <f t="shared" si="3"/>
        <v>0</v>
      </c>
    </row>
    <row r="216" spans="1:12">
      <c r="A216" s="1" t="str">
        <f>VLOOKUP(B216,Master!E:J,6,0)</f>
        <v>YDZ8DirectG</v>
      </c>
      <c r="B216" s="33">
        <v>151373</v>
      </c>
      <c r="C216" t="s">
        <v>2355</v>
      </c>
      <c r="D216" s="2">
        <v>45016</v>
      </c>
      <c r="E216">
        <v>10.162000000000001</v>
      </c>
      <c r="H216" s="48" t="str">
        <f>+VLOOKUP(B216,Master!E:I,2,0)</f>
        <v>YDZ8</v>
      </c>
      <c r="I216" s="48" t="str">
        <f>+VLOOKUP(B216,Master!E:I,5,0)</f>
        <v>Direct</v>
      </c>
      <c r="J216" s="48" t="str">
        <f>+VLOOKUP(B216,Master!E:I,4,0)</f>
        <v>G</v>
      </c>
      <c r="K216" s="48" t="str">
        <f>+VLOOKUP(J216,Notes!$A$34:$IB$43,MATCH(H216&amp;I216,Notes!$2:$2,0),0)</f>
        <v>12.3127</v>
      </c>
      <c r="L216" s="49" t="b">
        <f t="shared" si="3"/>
        <v>0</v>
      </c>
    </row>
    <row r="217" spans="1:12">
      <c r="A217" s="1" t="str">
        <f>VLOOKUP(B217,Master!E:J,6,0)</f>
        <v>YDZ8DirectD</v>
      </c>
      <c r="B217" s="33">
        <v>151371</v>
      </c>
      <c r="C217" t="s">
        <v>2356</v>
      </c>
      <c r="D217" s="2">
        <v>45016</v>
      </c>
      <c r="E217">
        <v>10.162000000000001</v>
      </c>
      <c r="H217" s="48" t="str">
        <f>+VLOOKUP(B217,Master!E:I,2,0)</f>
        <v>YDZ8</v>
      </c>
      <c r="I217" s="48" t="str">
        <f>+VLOOKUP(B217,Master!E:I,5,0)</f>
        <v>Direct</v>
      </c>
      <c r="J217" s="48" t="str">
        <f>+VLOOKUP(B217,Master!E:I,4,0)</f>
        <v>D</v>
      </c>
      <c r="K217" s="48" t="str">
        <f>+VLOOKUP(J217,Notes!$A$34:$IB$43,MATCH(H217&amp;I217,Notes!$2:$2,0),0)</f>
        <v>12.3127</v>
      </c>
      <c r="L217" s="49" t="b">
        <f t="shared" si="3"/>
        <v>0</v>
      </c>
    </row>
    <row r="218" spans="1:12">
      <c r="A218" s="1" t="str">
        <f>VLOOKUP(B218,Master!E:J,6,0)</f>
        <v>YDZ8RegularG</v>
      </c>
      <c r="B218" s="33">
        <v>151370</v>
      </c>
      <c r="C218" t="s">
        <v>2357</v>
      </c>
      <c r="D218" s="2">
        <v>45016</v>
      </c>
      <c r="E218">
        <v>10.1599</v>
      </c>
      <c r="H218" s="48" t="str">
        <f>+VLOOKUP(B218,Master!E:I,2,0)</f>
        <v>YDZ8</v>
      </c>
      <c r="I218" s="48" t="str">
        <f>+VLOOKUP(B218,Master!E:I,5,0)</f>
        <v>Regular</v>
      </c>
      <c r="J218" s="48" t="str">
        <f>+VLOOKUP(B218,Master!E:I,4,0)</f>
        <v>G</v>
      </c>
      <c r="K218" s="48" t="str">
        <f>+VLOOKUP(J218,Notes!$A$34:$IB$43,MATCH(H218&amp;I218,Notes!$2:$2,0),0)</f>
        <v>12.2550</v>
      </c>
      <c r="L218" s="49" t="b">
        <f t="shared" si="3"/>
        <v>0</v>
      </c>
    </row>
    <row r="219" spans="1:12">
      <c r="A219" s="1" t="str">
        <f>VLOOKUP(B219,Master!E:J,6,0)</f>
        <v>YDZ8RegularD</v>
      </c>
      <c r="B219" s="33">
        <v>151372</v>
      </c>
      <c r="C219" t="s">
        <v>2358</v>
      </c>
      <c r="D219" s="2">
        <v>45016</v>
      </c>
      <c r="E219">
        <v>10.1599</v>
      </c>
      <c r="H219" s="48" t="str">
        <f>+VLOOKUP(B219,Master!E:I,2,0)</f>
        <v>YDZ8</v>
      </c>
      <c r="I219" s="48" t="str">
        <f>+VLOOKUP(B219,Master!E:I,5,0)</f>
        <v>Regular</v>
      </c>
      <c r="J219" s="48" t="str">
        <f>+VLOOKUP(B219,Master!E:I,4,0)</f>
        <v>D</v>
      </c>
      <c r="K219" s="48" t="str">
        <f>+VLOOKUP(J219,Notes!$A$34:$IB$43,MATCH(H219&amp;I219,Notes!$2:$2,0),0)</f>
        <v>12.2550</v>
      </c>
      <c r="L219" s="49" t="b">
        <f t="shared" si="3"/>
        <v>0</v>
      </c>
    </row>
    <row r="220" spans="1:12">
      <c r="A220" s="1" t="str">
        <f>VLOOKUP(B220,Master!E:J,6,0)</f>
        <v>YDU1DirectDD</v>
      </c>
      <c r="B220" s="33">
        <v>142589</v>
      </c>
      <c r="C220" t="s">
        <v>2198</v>
      </c>
      <c r="D220" s="2">
        <v>45016</v>
      </c>
      <c r="E220">
        <v>1000</v>
      </c>
      <c r="H220" s="48" t="str">
        <f>+VLOOKUP(B220,Master!E:I,2,0)</f>
        <v>YDU1</v>
      </c>
      <c r="I220" s="48" t="str">
        <f>+VLOOKUP(B220,Master!E:I,5,0)</f>
        <v>Direct</v>
      </c>
      <c r="J220" s="48" t="str">
        <f>+VLOOKUP(B220,Master!E:I,4,0)</f>
        <v>DD</v>
      </c>
      <c r="K220" s="48" t="str">
        <f>+VLOOKUP(J220,Notes!$A$34:$IB$43,MATCH(H220&amp;I220,Notes!$2:$2,0),0)</f>
        <v>1000.0000</v>
      </c>
      <c r="L220" s="49" t="b">
        <f t="shared" si="3"/>
        <v>0</v>
      </c>
    </row>
    <row r="221" spans="1:12">
      <c r="A221" s="1" t="str">
        <f>VLOOKUP(B221,Master!E:J,6,0)</f>
        <v>YDY6DirectG</v>
      </c>
      <c r="B221" s="33">
        <v>149286</v>
      </c>
      <c r="C221" t="s">
        <v>2000</v>
      </c>
      <c r="D221" s="2">
        <v>45016</v>
      </c>
      <c r="E221">
        <v>199.14060000000001</v>
      </c>
      <c r="H221" s="48" t="str">
        <f>+VLOOKUP(B221,Master!E:I,2,0)</f>
        <v>YDY6</v>
      </c>
      <c r="I221" s="48" t="str">
        <f>+VLOOKUP(B221,Master!E:I,5,0)</f>
        <v>Direct</v>
      </c>
      <c r="J221" s="48" t="str">
        <f>+VLOOKUP(B221,Master!E:I,4,0)</f>
        <v>G</v>
      </c>
      <c r="K221" s="48" t="str">
        <f>+VLOOKUP(J221,Notes!$A$34:$IB$43,MATCH(H221&amp;I221,Notes!$2:$2,0),0)</f>
        <v>326.9708</v>
      </c>
      <c r="L221" s="49" t="b">
        <f t="shared" si="3"/>
        <v>0</v>
      </c>
    </row>
    <row r="222" spans="1:12">
      <c r="A222" s="1" t="str">
        <f>VLOOKUP(B222,Master!E:J,6,0)</f>
        <v>YDY7DirectG</v>
      </c>
      <c r="B222" s="33">
        <v>149392</v>
      </c>
      <c r="C222" t="s">
        <v>2002</v>
      </c>
      <c r="D222" s="2">
        <v>45016</v>
      </c>
      <c r="E222">
        <v>175.74109999999999</v>
      </c>
      <c r="H222" s="48" t="str">
        <f>+VLOOKUP(B222,Master!E:I,2,0)</f>
        <v>YDY7</v>
      </c>
      <c r="I222" s="48" t="str">
        <f>+VLOOKUP(B222,Master!E:I,5,0)</f>
        <v>Direct</v>
      </c>
      <c r="J222" s="48" t="str">
        <f>+VLOOKUP(B222,Master!E:I,4,0)</f>
        <v>G</v>
      </c>
      <c r="K222" s="48" t="str">
        <f>+VLOOKUP(J222,Notes!$A$34:$IB$43,MATCH(H222&amp;I222,Notes!$2:$2,0),0)</f>
        <v>256.8296</v>
      </c>
      <c r="L222" s="49" t="b">
        <f t="shared" si="3"/>
        <v>0</v>
      </c>
    </row>
    <row r="223" spans="1:12">
      <c r="A223" s="1" t="str">
        <f>VLOOKUP(B223,Master!E:J,6,0)</f>
        <v>YDZ6DirectG</v>
      </c>
      <c r="B223" s="33">
        <v>151262</v>
      </c>
      <c r="C223" t="s">
        <v>2359</v>
      </c>
      <c r="D223" s="2">
        <v>45016</v>
      </c>
      <c r="E223">
        <v>40.582000000000001</v>
      </c>
      <c r="H223" s="48" t="str">
        <f>+VLOOKUP(B223,Master!E:I,2,0)</f>
        <v>YDZ6</v>
      </c>
      <c r="I223" s="48" t="str">
        <f>+VLOOKUP(B223,Master!E:I,5,0)</f>
        <v>Direct</v>
      </c>
      <c r="J223" s="48" t="str">
        <f>+VLOOKUP(B223,Master!E:I,4,0)</f>
        <v>G</v>
      </c>
      <c r="K223" s="48" t="str">
        <f>+VLOOKUP(J223,Notes!$A$34:$IB$43,MATCH(H223&amp;I223,Notes!$2:$2,0),0)</f>
        <v>55.7616</v>
      </c>
      <c r="L223" s="49" t="b">
        <f t="shared" si="3"/>
        <v>0</v>
      </c>
    </row>
    <row r="224" spans="1:12">
      <c r="A224" s="1" t="str">
        <f>VLOOKUP(B224,Master!E:J,6,0)</f>
        <v>YDY8DirectG</v>
      </c>
      <c r="B224" s="33">
        <v>149403</v>
      </c>
      <c r="C224" t="s">
        <v>2004</v>
      </c>
      <c r="D224" s="2">
        <v>45016</v>
      </c>
      <c r="E224">
        <v>154.2114</v>
      </c>
      <c r="H224" s="48" t="str">
        <f>+VLOOKUP(B224,Master!E:I,2,0)</f>
        <v>YDY8</v>
      </c>
      <c r="I224" s="48" t="str">
        <f>+VLOOKUP(B224,Master!E:I,5,0)</f>
        <v>Direct</v>
      </c>
      <c r="J224" s="48" t="str">
        <f>+VLOOKUP(B224,Master!E:I,4,0)</f>
        <v>G</v>
      </c>
      <c r="K224" s="48" t="str">
        <f>+VLOOKUP(J224,Notes!$A$34:$IB$43,MATCH(H224&amp;I224,Notes!$2:$2,0),0)</f>
        <v>242.0024</v>
      </c>
      <c r="L224" s="49" t="b">
        <f t="shared" si="3"/>
        <v>0</v>
      </c>
    </row>
    <row r="225" spans="1:12">
      <c r="A225" s="1" t="str">
        <f>VLOOKUP(B225,Master!E:J,6,0)</f>
        <v>YDZ2DirectG</v>
      </c>
      <c r="B225" s="33">
        <v>150523</v>
      </c>
      <c r="C225" t="s">
        <v>2199</v>
      </c>
      <c r="D225" s="2">
        <v>45016</v>
      </c>
      <c r="E225">
        <v>70.903800000000004</v>
      </c>
      <c r="H225" s="48" t="str">
        <f>+VLOOKUP(B225,Master!E:I,2,0)</f>
        <v>YDZ2</v>
      </c>
      <c r="I225" s="48" t="str">
        <f>+VLOOKUP(B225,Master!E:I,5,0)</f>
        <v>Direct</v>
      </c>
      <c r="J225" s="48" t="str">
        <f>+VLOOKUP(B225,Master!E:I,4,0)</f>
        <v>G</v>
      </c>
      <c r="K225" s="48" t="str">
        <f>+VLOOKUP(J225,Notes!$A$34:$IB$43,MATCH(H225&amp;I225,Notes!$2:$2,0),0)</f>
        <v>137.0412</v>
      </c>
      <c r="L225" s="49" t="b">
        <f t="shared" si="3"/>
        <v>0</v>
      </c>
    </row>
    <row r="226" spans="1:12">
      <c r="A226" s="1" t="str">
        <f>VLOOKUP(B226,Master!E:J,6,0)</f>
        <v>YDQ0DirectG</v>
      </c>
      <c r="B226" s="33">
        <v>130493</v>
      </c>
      <c r="C226" t="s">
        <v>752</v>
      </c>
      <c r="D226" s="2">
        <v>45016</v>
      </c>
      <c r="E226">
        <v>17.510999999999999</v>
      </c>
      <c r="H226" s="48" t="str">
        <f>+VLOOKUP(B226,Master!E:I,2,0)</f>
        <v>YDQ0</v>
      </c>
      <c r="I226" s="48" t="str">
        <f>+VLOOKUP(B226,Master!E:I,5,0)</f>
        <v>Direct</v>
      </c>
      <c r="J226" s="48" t="str">
        <f>+VLOOKUP(B226,Master!E:I,4,0)</f>
        <v>G</v>
      </c>
      <c r="K226" s="48" t="str">
        <f>+VLOOKUP(J226,Notes!$A$34:$IB$43,MATCH(H226&amp;I226,Notes!$2:$2,0),0)</f>
        <v>22.7633</v>
      </c>
      <c r="L226" s="49" t="b">
        <f t="shared" si="3"/>
        <v>0</v>
      </c>
    </row>
    <row r="227" spans="1:12">
      <c r="A227" s="1" t="str">
        <f>VLOOKUP(B227,Master!E:J,6,0)</f>
        <v>YDQ0DirectD</v>
      </c>
      <c r="B227" s="33">
        <v>130491</v>
      </c>
      <c r="C227" t="s">
        <v>2200</v>
      </c>
      <c r="D227" s="2">
        <v>45016</v>
      </c>
      <c r="E227">
        <v>15.0322</v>
      </c>
      <c r="H227" s="48" t="str">
        <f>+VLOOKUP(B227,Master!E:I,2,0)</f>
        <v>YDQ0</v>
      </c>
      <c r="I227" s="48" t="str">
        <f>+VLOOKUP(B227,Master!E:I,5,0)</f>
        <v>Direct</v>
      </c>
      <c r="J227" s="48" t="str">
        <f>+VLOOKUP(B227,Master!E:I,4,0)</f>
        <v>D</v>
      </c>
      <c r="K227" s="48" t="str">
        <f>+VLOOKUP(J227,Notes!$A$34:$IB$43,MATCH(H227&amp;I227,Notes!$2:$2,0),0)</f>
        <v>18.5338</v>
      </c>
      <c r="L227" s="49" t="b">
        <f t="shared" si="3"/>
        <v>0</v>
      </c>
    </row>
    <row r="228" spans="1:12">
      <c r="A228" s="1" t="str">
        <f>VLOOKUP(B228,Master!E:J,6,0)</f>
        <v>YDQ0RegularG</v>
      </c>
      <c r="B228" s="33">
        <v>130492</v>
      </c>
      <c r="C228" t="s">
        <v>753</v>
      </c>
      <c r="D228" s="2">
        <v>45016</v>
      </c>
      <c r="E228">
        <v>16.7804</v>
      </c>
      <c r="H228" s="48" t="str">
        <f>+VLOOKUP(B228,Master!E:I,2,0)</f>
        <v>YDQ0</v>
      </c>
      <c r="I228" s="48" t="str">
        <f>+VLOOKUP(B228,Master!E:I,5,0)</f>
        <v>Regular</v>
      </c>
      <c r="J228" s="48" t="str">
        <f>+VLOOKUP(B228,Master!E:I,4,0)</f>
        <v>G</v>
      </c>
      <c r="K228" s="48" t="str">
        <f>+VLOOKUP(J228,Notes!$A$34:$IB$43,MATCH(H228&amp;I228,Notes!$2:$2,0),0)</f>
        <v>21.4970</v>
      </c>
      <c r="L228" s="49" t="b">
        <f t="shared" si="3"/>
        <v>0</v>
      </c>
    </row>
    <row r="229" spans="1:12">
      <c r="A229" s="1" t="str">
        <f>VLOOKUP(B229,Master!E:J,6,0)</f>
        <v>YDQ0RegularD</v>
      </c>
      <c r="B229" s="33">
        <v>130490</v>
      </c>
      <c r="C229" t="s">
        <v>2201</v>
      </c>
      <c r="D229" s="2">
        <v>45016</v>
      </c>
      <c r="E229">
        <v>14.5039</v>
      </c>
      <c r="H229" s="48" t="str">
        <f>+VLOOKUP(B229,Master!E:I,2,0)</f>
        <v>YDQ0</v>
      </c>
      <c r="I229" s="48" t="str">
        <f>+VLOOKUP(B229,Master!E:I,5,0)</f>
        <v>Regular</v>
      </c>
      <c r="J229" s="48" t="str">
        <f>+VLOOKUP(B229,Master!E:I,4,0)</f>
        <v>D</v>
      </c>
      <c r="K229" s="48" t="str">
        <f>+VLOOKUP(J229,Notes!$A$34:$IB$43,MATCH(H229&amp;I229,Notes!$2:$2,0),0)</f>
        <v>16.7630</v>
      </c>
      <c r="L229" s="49" t="b">
        <f t="shared" si="3"/>
        <v>0</v>
      </c>
    </row>
    <row r="230" spans="1:12">
      <c r="A230" s="1" t="str">
        <f>VLOOKUP(B230,Master!E:J,6,0)</f>
        <v>YDY9DirectG</v>
      </c>
      <c r="B230" s="33">
        <v>149816</v>
      </c>
      <c r="C230" t="s">
        <v>2202</v>
      </c>
      <c r="D230" s="2">
        <v>45016</v>
      </c>
      <c r="E230">
        <v>9.7433999999999994</v>
      </c>
      <c r="H230" s="48" t="str">
        <f>+VLOOKUP(B230,Master!E:I,2,0)</f>
        <v>YDY9</v>
      </c>
      <c r="I230" s="48" t="str">
        <f>+VLOOKUP(B230,Master!E:I,5,0)</f>
        <v>Direct</v>
      </c>
      <c r="J230" s="48" t="str">
        <f>+VLOOKUP(B230,Master!E:I,4,0)</f>
        <v>G</v>
      </c>
      <c r="K230" s="48" t="str">
        <f>+VLOOKUP(J230,Notes!$A$34:$IB$43,MATCH(H230&amp;I230,Notes!$2:$2,0),0)</f>
        <v>18.8556</v>
      </c>
      <c r="L230" s="49" t="b">
        <f t="shared" si="3"/>
        <v>0</v>
      </c>
    </row>
    <row r="231" spans="1:12">
      <c r="A231" s="1" t="str">
        <f>VLOOKUP(B231,Master!E:J,6,0)</f>
        <v>YDY9DirectD</v>
      </c>
      <c r="B231" s="33">
        <v>149815</v>
      </c>
      <c r="C231" t="s">
        <v>2203</v>
      </c>
      <c r="D231" s="2">
        <v>45016</v>
      </c>
      <c r="E231">
        <v>9.7433999999999994</v>
      </c>
      <c r="H231" s="48" t="str">
        <f>+VLOOKUP(B231,Master!E:I,2,0)</f>
        <v>YDY9</v>
      </c>
      <c r="I231" s="48" t="str">
        <f>+VLOOKUP(B231,Master!E:I,5,0)</f>
        <v>Direct</v>
      </c>
      <c r="J231" s="48" t="str">
        <f>+VLOOKUP(B231,Master!E:I,4,0)</f>
        <v>D</v>
      </c>
      <c r="K231" s="48" t="str">
        <f>+VLOOKUP(J231,Notes!$A$34:$IB$43,MATCH(H231&amp;I231,Notes!$2:$2,0),0)</f>
        <v>18.8556</v>
      </c>
      <c r="L231" s="49" t="b">
        <f t="shared" si="3"/>
        <v>0</v>
      </c>
    </row>
    <row r="232" spans="1:12">
      <c r="A232" s="1" t="str">
        <f>VLOOKUP(B232,Master!E:J,6,0)</f>
        <v>YDY9RegularG</v>
      </c>
      <c r="B232" s="33">
        <v>149817</v>
      </c>
      <c r="C232" t="s">
        <v>2204</v>
      </c>
      <c r="D232" s="2">
        <v>45016</v>
      </c>
      <c r="E232">
        <v>9.6377000000000006</v>
      </c>
      <c r="H232" s="48" t="str">
        <f>+VLOOKUP(B232,Master!E:I,2,0)</f>
        <v>YDY9</v>
      </c>
      <c r="I232" s="48" t="str">
        <f>+VLOOKUP(B232,Master!E:I,5,0)</f>
        <v>Regular</v>
      </c>
      <c r="J232" s="48" t="str">
        <f>+VLOOKUP(B232,Master!E:I,4,0)</f>
        <v>G</v>
      </c>
      <c r="K232" s="48" t="str">
        <f>+VLOOKUP(J232,Notes!$A$34:$IB$43,MATCH(H232&amp;I232,Notes!$2:$2,0),0)</f>
        <v>18.2428</v>
      </c>
      <c r="L232" s="49" t="b">
        <f t="shared" si="3"/>
        <v>0</v>
      </c>
    </row>
    <row r="233" spans="1:12">
      <c r="A233" s="1" t="str">
        <f>VLOOKUP(B233,Master!E:J,6,0)</f>
        <v>YDY9RegularD</v>
      </c>
      <c r="B233" s="33">
        <v>149814</v>
      </c>
      <c r="C233" t="s">
        <v>2205</v>
      </c>
      <c r="D233" s="2">
        <v>45016</v>
      </c>
      <c r="E233">
        <v>9.6377000000000006</v>
      </c>
      <c r="H233" s="48" t="str">
        <f>+VLOOKUP(B233,Master!E:I,2,0)</f>
        <v>YDY9</v>
      </c>
      <c r="I233" s="48" t="str">
        <f>+VLOOKUP(B233,Master!E:I,5,0)</f>
        <v>Regular</v>
      </c>
      <c r="J233" s="48" t="str">
        <f>+VLOOKUP(B233,Master!E:I,4,0)</f>
        <v>D</v>
      </c>
      <c r="K233" s="48" t="str">
        <f>+VLOOKUP(J233,Notes!$A$34:$IB$43,MATCH(H233&amp;I233,Notes!$2:$2,0),0)</f>
        <v>18.2428</v>
      </c>
      <c r="L233" s="49" t="b">
        <f t="shared" si="3"/>
        <v>0</v>
      </c>
    </row>
    <row r="234" spans="1:12">
      <c r="A234" s="1" t="str">
        <f>VLOOKUP(B234,Master!E:J,6,0)</f>
        <v>YDF9DirectG</v>
      </c>
      <c r="B234" s="33">
        <v>119252</v>
      </c>
      <c r="C234" t="s">
        <v>594</v>
      </c>
      <c r="D234" s="2">
        <v>45016</v>
      </c>
      <c r="E234">
        <v>45.176600000000001</v>
      </c>
      <c r="H234" s="48" t="str">
        <f>+VLOOKUP(B234,Master!E:I,2,0)</f>
        <v>YDF9</v>
      </c>
      <c r="I234" s="48" t="str">
        <f>+VLOOKUP(B234,Master!E:I,5,0)</f>
        <v>Direct</v>
      </c>
      <c r="J234" s="48" t="str">
        <f>+VLOOKUP(B234,Master!E:I,4,0)</f>
        <v>G</v>
      </c>
      <c r="K234" s="48" t="str">
        <f>+VLOOKUP(J234,Notes!$A$34:$IB$43,MATCH(H234&amp;I234,Notes!$2:$2,0),0)</f>
        <v>78.4429</v>
      </c>
      <c r="L234" s="49" t="b">
        <f t="shared" si="3"/>
        <v>0</v>
      </c>
    </row>
    <row r="235" spans="1:12">
      <c r="A235" s="1" t="str">
        <f>VLOOKUP(B235,Master!E:J,6,0)</f>
        <v>YDF9DirectD</v>
      </c>
      <c r="B235" s="33">
        <v>119253</v>
      </c>
      <c r="C235" t="s">
        <v>1043</v>
      </c>
      <c r="D235" s="2">
        <v>45016</v>
      </c>
      <c r="E235">
        <v>41.921399999999998</v>
      </c>
      <c r="H235" s="48" t="str">
        <f>+VLOOKUP(B235,Master!E:I,2,0)</f>
        <v>YDF9</v>
      </c>
      <c r="I235" s="48" t="str">
        <f>+VLOOKUP(B235,Master!E:I,5,0)</f>
        <v>Direct</v>
      </c>
      <c r="J235" s="48" t="str">
        <f>+VLOOKUP(B235,Master!E:I,4,0)</f>
        <v>D</v>
      </c>
      <c r="K235" s="48" t="str">
        <f>+VLOOKUP(J235,Notes!$A$34:$IB$43,MATCH(H235&amp;I235,Notes!$2:$2,0),0)</f>
        <v>65.6400</v>
      </c>
      <c r="L235" s="49" t="b">
        <f t="shared" si="3"/>
        <v>0</v>
      </c>
    </row>
    <row r="236" spans="1:12">
      <c r="A236" s="1" t="str">
        <f>VLOOKUP(B236,Master!E:J,6,0)</f>
        <v>YDF9RegularG</v>
      </c>
      <c r="B236" s="33">
        <v>117691</v>
      </c>
      <c r="C236" t="s">
        <v>754</v>
      </c>
      <c r="D236" s="2">
        <v>45016</v>
      </c>
      <c r="E236">
        <v>42.010800000000003</v>
      </c>
      <c r="H236" s="48" t="str">
        <f>+VLOOKUP(B236,Master!E:I,2,0)</f>
        <v>YDF9</v>
      </c>
      <c r="I236" s="48" t="str">
        <f>+VLOOKUP(B236,Master!E:I,5,0)</f>
        <v>Regular</v>
      </c>
      <c r="J236" s="48" t="str">
        <f>+VLOOKUP(B236,Master!E:I,4,0)</f>
        <v>G</v>
      </c>
      <c r="K236" s="48" t="str">
        <f>+VLOOKUP(J236,Notes!$A$34:$IB$43,MATCH(H236&amp;I236,Notes!$2:$2,0),0)</f>
        <v>71.4324</v>
      </c>
      <c r="L236" s="49" t="b">
        <f t="shared" si="3"/>
        <v>0</v>
      </c>
    </row>
    <row r="237" spans="1:12">
      <c r="A237" s="1" t="str">
        <f>VLOOKUP(B237,Master!E:J,6,0)</f>
        <v>YDF9RegularD</v>
      </c>
      <c r="B237" s="33">
        <v>117692</v>
      </c>
      <c r="C237" t="s">
        <v>2206</v>
      </c>
      <c r="D237" s="2">
        <v>45016</v>
      </c>
      <c r="E237">
        <v>22.178599999999999</v>
      </c>
      <c r="H237" s="48" t="str">
        <f>+VLOOKUP(B237,Master!E:I,2,0)</f>
        <v>YDF9</v>
      </c>
      <c r="I237" s="48" t="str">
        <f>+VLOOKUP(B237,Master!E:I,5,0)</f>
        <v>Regular</v>
      </c>
      <c r="J237" s="48" t="str">
        <f>+VLOOKUP(B237,Master!E:I,4,0)</f>
        <v>D</v>
      </c>
      <c r="K237" s="48" t="str">
        <f>+VLOOKUP(J237,Notes!$A$34:$IB$43,MATCH(H237&amp;I237,Notes!$2:$2,0),0)</f>
        <v>33.9644</v>
      </c>
      <c r="L237" s="49" t="b">
        <f t="shared" si="3"/>
        <v>0</v>
      </c>
    </row>
    <row r="238" spans="1:12">
      <c r="A238" s="1" t="str">
        <f>VLOOKUP(B238,Master!E:J,6,0)</f>
        <v>YD0ZDirectG</v>
      </c>
      <c r="B238" s="33">
        <v>119271</v>
      </c>
      <c r="C238" t="s">
        <v>598</v>
      </c>
      <c r="D238" s="2">
        <v>45016</v>
      </c>
      <c r="E238">
        <v>20.200199999999999</v>
      </c>
      <c r="H238" s="48" t="str">
        <f>+VLOOKUP(B238,Master!E:I,2,0)</f>
        <v>YD0Z</v>
      </c>
      <c r="I238" s="48" t="str">
        <f>+VLOOKUP(B238,Master!E:I,5,0)</f>
        <v>Direct</v>
      </c>
      <c r="J238" s="48" t="str">
        <f>+VLOOKUP(B238,Master!E:I,4,0)</f>
        <v>G</v>
      </c>
      <c r="K238" s="48" t="e">
        <f>+VLOOKUP(J238,Notes!$A$34:$IB$43,MATCH(H238&amp;I238,Notes!$2:$2,0),0)</f>
        <v>#N/A</v>
      </c>
      <c r="L238" s="49" t="e">
        <f t="shared" si="3"/>
        <v>#N/A</v>
      </c>
    </row>
    <row r="239" spans="1:12">
      <c r="A239" s="1" t="str">
        <f>VLOOKUP(B239,Master!E:J,6,0)</f>
        <v>YD0ZDirectD</v>
      </c>
      <c r="B239" s="33">
        <v>119272</v>
      </c>
      <c r="C239" t="s">
        <v>1044</v>
      </c>
      <c r="D239" s="2">
        <v>45016</v>
      </c>
      <c r="E239">
        <v>18.4818</v>
      </c>
      <c r="H239" s="48" t="str">
        <f>+VLOOKUP(B239,Master!E:I,2,0)</f>
        <v>YD0Z</v>
      </c>
      <c r="I239" s="48" t="str">
        <f>+VLOOKUP(B239,Master!E:I,5,0)</f>
        <v>Direct</v>
      </c>
      <c r="J239" s="48" t="str">
        <f>+VLOOKUP(B239,Master!E:I,4,0)</f>
        <v>D</v>
      </c>
      <c r="K239" s="48" t="e">
        <f>+VLOOKUP(J239,Notes!$A$34:$IB$43,MATCH(H239&amp;I239,Notes!$2:$2,0),0)</f>
        <v>#N/A</v>
      </c>
      <c r="L239" s="49" t="e">
        <f t="shared" si="3"/>
        <v>#N/A</v>
      </c>
    </row>
    <row r="240" spans="1:12">
      <c r="A240" s="1" t="str">
        <f>VLOOKUP(B240,Master!E:J,6,0)</f>
        <v>YD0ZRegularG</v>
      </c>
      <c r="B240" s="33">
        <v>115882</v>
      </c>
      <c r="C240" t="s">
        <v>600</v>
      </c>
      <c r="D240" s="2">
        <v>45016</v>
      </c>
      <c r="E240">
        <v>19.599499999999999</v>
      </c>
      <c r="H240" s="48" t="str">
        <f>+VLOOKUP(B240,Master!E:I,2,0)</f>
        <v>YD0Z</v>
      </c>
      <c r="I240" s="48" t="str">
        <f>+VLOOKUP(B240,Master!E:I,5,0)</f>
        <v>Regular</v>
      </c>
      <c r="J240" s="48" t="str">
        <f>+VLOOKUP(B240,Master!E:I,4,0)</f>
        <v>G</v>
      </c>
      <c r="K240" s="48" t="e">
        <f>+VLOOKUP(J240,Notes!$A$34:$IB$43,MATCH(H240&amp;I240,Notes!$2:$2,0),0)</f>
        <v>#N/A</v>
      </c>
      <c r="L240" s="49" t="e">
        <f t="shared" si="3"/>
        <v>#N/A</v>
      </c>
    </row>
    <row r="241" spans="1:12">
      <c r="A241" s="1" t="str">
        <f>VLOOKUP(B241,Master!E:J,6,0)</f>
        <v>YD0ZRegularD</v>
      </c>
      <c r="B241" s="33">
        <v>115881</v>
      </c>
      <c r="C241" t="s">
        <v>1045</v>
      </c>
      <c r="D241" s="2">
        <v>45016</v>
      </c>
      <c r="E241">
        <v>13.3103</v>
      </c>
      <c r="H241" s="48" t="str">
        <f>+VLOOKUP(B241,Master!E:I,2,0)</f>
        <v>YD0Z</v>
      </c>
      <c r="I241" s="48" t="str">
        <f>+VLOOKUP(B241,Master!E:I,5,0)</f>
        <v>Regular</v>
      </c>
      <c r="J241" s="48" t="str">
        <f>+VLOOKUP(B241,Master!E:I,4,0)</f>
        <v>D</v>
      </c>
      <c r="K241" s="48" t="e">
        <f>+VLOOKUP(J241,Notes!$A$34:$IB$43,MATCH(H241&amp;I241,Notes!$2:$2,0),0)</f>
        <v>#N/A</v>
      </c>
      <c r="L241" s="49" t="e">
        <f t="shared" si="3"/>
        <v>#N/A</v>
      </c>
    </row>
    <row r="242" spans="1:12">
      <c r="A242" s="1" t="str">
        <f>VLOOKUP(B242,Master!E:J,6,0)</f>
        <v>YD59DirectG</v>
      </c>
      <c r="B242" s="33">
        <v>119275</v>
      </c>
      <c r="C242" t="s">
        <v>602</v>
      </c>
      <c r="D242" s="2">
        <v>45016</v>
      </c>
      <c r="E242">
        <v>18.517199999999999</v>
      </c>
      <c r="H242" s="48" t="str">
        <f>+VLOOKUP(B242,Master!E:I,2,0)</f>
        <v>YD59</v>
      </c>
      <c r="I242" s="48" t="str">
        <f>+VLOOKUP(B242,Master!E:I,5,0)</f>
        <v>Direct</v>
      </c>
      <c r="J242" s="48" t="str">
        <f>+VLOOKUP(B242,Master!E:I,4,0)</f>
        <v>G</v>
      </c>
      <c r="K242" s="48" t="str">
        <f>+VLOOKUP(J242,Notes!$A$34:$IB$43,MATCH(H242&amp;I242,Notes!$2:$2,0),0)</f>
        <v>23.0635</v>
      </c>
      <c r="L242" s="49" t="b">
        <f t="shared" si="3"/>
        <v>0</v>
      </c>
    </row>
    <row r="243" spans="1:12">
      <c r="A243" s="1" t="str">
        <f>VLOOKUP(B243,Master!E:J,6,0)</f>
        <v>YD59DirectD</v>
      </c>
      <c r="B243" s="33">
        <v>119276</v>
      </c>
      <c r="C243" t="s">
        <v>1046</v>
      </c>
      <c r="D243" s="2">
        <v>45016</v>
      </c>
      <c r="E243">
        <v>15.0124</v>
      </c>
      <c r="H243" s="48" t="str">
        <f>+VLOOKUP(B243,Master!E:I,2,0)</f>
        <v>YD59</v>
      </c>
      <c r="I243" s="48" t="str">
        <f>+VLOOKUP(B243,Master!E:I,5,0)</f>
        <v>Direct</v>
      </c>
      <c r="J243" s="48" t="str">
        <f>+VLOOKUP(B243,Master!E:I,4,0)</f>
        <v>D</v>
      </c>
      <c r="K243" s="48" t="str">
        <f>+VLOOKUP(J243,Notes!$A$34:$IB$43,MATCH(H243&amp;I243,Notes!$2:$2,0),0)</f>
        <v>16.9261</v>
      </c>
      <c r="L243" s="49" t="b">
        <f t="shared" si="3"/>
        <v>0</v>
      </c>
    </row>
    <row r="244" spans="1:12">
      <c r="A244" s="1" t="str">
        <f>VLOOKUP(B244,Master!E:J,6,0)</f>
        <v>YD59RegularG</v>
      </c>
      <c r="B244" s="33">
        <v>112126</v>
      </c>
      <c r="C244" t="s">
        <v>604</v>
      </c>
      <c r="D244" s="2">
        <v>45016</v>
      </c>
      <c r="E244">
        <v>17.8309</v>
      </c>
      <c r="H244" s="48" t="str">
        <f>+VLOOKUP(B244,Master!E:I,2,0)</f>
        <v>YD59</v>
      </c>
      <c r="I244" s="48" t="str">
        <f>+VLOOKUP(B244,Master!E:I,5,0)</f>
        <v>Regular</v>
      </c>
      <c r="J244" s="48" t="str">
        <f>+VLOOKUP(B244,Master!E:I,4,0)</f>
        <v>G</v>
      </c>
      <c r="K244" s="48" t="str">
        <f>+VLOOKUP(J244,Notes!$A$34:$IB$43,MATCH(H244&amp;I244,Notes!$2:$2,0),0)</f>
        <v>21.8780</v>
      </c>
      <c r="L244" s="49" t="b">
        <f t="shared" si="3"/>
        <v>0</v>
      </c>
    </row>
    <row r="245" spans="1:12">
      <c r="A245" s="1" t="str">
        <f>VLOOKUP(B245,Master!E:J,6,0)</f>
        <v>YD59RegularD</v>
      </c>
      <c r="B245" s="33">
        <v>112127</v>
      </c>
      <c r="C245" t="s">
        <v>1047</v>
      </c>
      <c r="D245" s="2">
        <v>45016</v>
      </c>
      <c r="E245">
        <v>13.7315</v>
      </c>
      <c r="H245" s="48" t="str">
        <f>+VLOOKUP(B245,Master!E:I,2,0)</f>
        <v>YD59</v>
      </c>
      <c r="I245" s="48" t="str">
        <f>+VLOOKUP(B245,Master!E:I,5,0)</f>
        <v>Regular</v>
      </c>
      <c r="J245" s="48" t="str">
        <f>+VLOOKUP(B245,Master!E:I,4,0)</f>
        <v>D</v>
      </c>
      <c r="K245" s="48" t="str">
        <f>+VLOOKUP(J245,Notes!$A$34:$IB$43,MATCH(H245&amp;I245,Notes!$2:$2,0),0)</f>
        <v>15.2121</v>
      </c>
      <c r="L245" s="49" t="b">
        <f t="shared" si="3"/>
        <v>0</v>
      </c>
    </row>
    <row r="246" spans="1:12">
      <c r="A246" s="1" t="str">
        <f>VLOOKUP(B246,Master!E:J,6,0)</f>
        <v>YD33DirectG</v>
      </c>
      <c r="B246" s="33">
        <v>119277</v>
      </c>
      <c r="C246" t="s">
        <v>2360</v>
      </c>
      <c r="D246" s="2">
        <v>45016</v>
      </c>
      <c r="E246">
        <v>18.909500000000001</v>
      </c>
      <c r="H246" s="48" t="str">
        <f>+VLOOKUP(B246,Master!E:I,2,0)</f>
        <v>YD33</v>
      </c>
      <c r="I246" s="48" t="str">
        <f>+VLOOKUP(B246,Master!E:I,5,0)</f>
        <v>Direct</v>
      </c>
      <c r="J246" s="48" t="str">
        <f>+VLOOKUP(B246,Master!E:I,4,0)</f>
        <v>G</v>
      </c>
      <c r="K246" s="48" t="str">
        <f>+VLOOKUP(J246,Notes!$A$34:$IB$43,MATCH(H246&amp;I246,Notes!$2:$2,0),0)</f>
        <v>47.8609</v>
      </c>
      <c r="L246" s="49" t="b">
        <f t="shared" si="3"/>
        <v>0</v>
      </c>
    </row>
    <row r="247" spans="1:12">
      <c r="A247" s="1" t="str">
        <f>VLOOKUP(B247,Master!E:J,6,0)</f>
        <v>YD33DirectD</v>
      </c>
      <c r="B247" s="33">
        <v>119278</v>
      </c>
      <c r="C247" t="s">
        <v>2361</v>
      </c>
      <c r="D247" s="2">
        <v>45016</v>
      </c>
      <c r="E247">
        <v>12.5099</v>
      </c>
      <c r="H247" s="48" t="str">
        <f>+VLOOKUP(B247,Master!E:I,2,0)</f>
        <v>YD33</v>
      </c>
      <c r="I247" s="48" t="str">
        <f>+VLOOKUP(B247,Master!E:I,5,0)</f>
        <v>Direct</v>
      </c>
      <c r="J247" s="48" t="str">
        <f>+VLOOKUP(B247,Master!E:I,4,0)</f>
        <v>D</v>
      </c>
      <c r="K247" s="48" t="str">
        <f>+VLOOKUP(J247,Notes!$A$34:$IB$43,MATCH(H247&amp;I247,Notes!$2:$2,0),0)</f>
        <v>28.6485</v>
      </c>
      <c r="L247" s="49" t="b">
        <f t="shared" si="3"/>
        <v>0</v>
      </c>
    </row>
    <row r="248" spans="1:12">
      <c r="A248" s="1" t="str">
        <f>VLOOKUP(B248,Master!E:J,6,0)</f>
        <v>YD33RegularG</v>
      </c>
      <c r="B248" s="33">
        <v>106597</v>
      </c>
      <c r="C248" t="s">
        <v>2362</v>
      </c>
      <c r="D248" s="2">
        <v>45016</v>
      </c>
      <c r="E248">
        <v>17.951599999999999</v>
      </c>
      <c r="H248" s="48" t="str">
        <f>+VLOOKUP(B248,Master!E:I,2,0)</f>
        <v>YD33</v>
      </c>
      <c r="I248" s="48" t="str">
        <f>+VLOOKUP(B248,Master!E:I,5,0)</f>
        <v>Regular</v>
      </c>
      <c r="J248" s="48" t="str">
        <f>+VLOOKUP(B248,Master!E:I,4,0)</f>
        <v>G</v>
      </c>
      <c r="K248" s="48" t="str">
        <f>+VLOOKUP(J248,Notes!$A$34:$IB$43,MATCH(H248&amp;I248,Notes!$2:$2,0),0)</f>
        <v>44.6982</v>
      </c>
      <c r="L248" s="49" t="b">
        <f t="shared" si="3"/>
        <v>0</v>
      </c>
    </row>
    <row r="249" spans="1:12">
      <c r="A249" s="1" t="str">
        <f>VLOOKUP(B249,Master!E:J,6,0)</f>
        <v>YD33RegularD</v>
      </c>
      <c r="B249" s="33">
        <v>106596</v>
      </c>
      <c r="C249" t="s">
        <v>2363</v>
      </c>
      <c r="D249" s="2">
        <v>45016</v>
      </c>
      <c r="E249">
        <v>11.9682</v>
      </c>
      <c r="H249" s="48" t="str">
        <f>+VLOOKUP(B249,Master!E:I,2,0)</f>
        <v>YD33</v>
      </c>
      <c r="I249" s="48" t="str">
        <f>+VLOOKUP(B249,Master!E:I,5,0)</f>
        <v>Regular</v>
      </c>
      <c r="J249" s="48" t="str">
        <f>+VLOOKUP(B249,Master!E:I,4,0)</f>
        <v>D</v>
      </c>
      <c r="K249" s="48" t="str">
        <f>+VLOOKUP(J249,Notes!$A$34:$IB$43,MATCH(H249&amp;I249,Notes!$2:$2,0),0)</f>
        <v>27.0758</v>
      </c>
      <c r="L249" s="49" t="b">
        <f t="shared" si="3"/>
        <v>0</v>
      </c>
    </row>
    <row r="250" spans="1:12">
      <c r="A250" s="1" t="str">
        <f>VLOOKUP(B250,Master!E:J,6,0)</f>
        <v>YD60DirectG</v>
      </c>
      <c r="B250" s="33">
        <v>119279</v>
      </c>
      <c r="C250" t="s">
        <v>610</v>
      </c>
      <c r="D250" s="2">
        <v>45016</v>
      </c>
      <c r="E250">
        <v>17.6172</v>
      </c>
      <c r="H250" s="48" t="str">
        <f>+VLOOKUP(B250,Master!E:I,2,0)</f>
        <v>YD60</v>
      </c>
      <c r="I250" s="48" t="str">
        <f>+VLOOKUP(B250,Master!E:I,5,0)</f>
        <v>Direct</v>
      </c>
      <c r="J250" s="48" t="str">
        <f>+VLOOKUP(B250,Master!E:I,4,0)</f>
        <v>G</v>
      </c>
      <c r="K250" s="48" t="str">
        <f>+VLOOKUP(J250,Notes!$A$34:$IB$43,MATCH(H250&amp;I250,Notes!$2:$2,0),0)</f>
        <v>24.4216</v>
      </c>
      <c r="L250" s="49" t="b">
        <f t="shared" si="3"/>
        <v>0</v>
      </c>
    </row>
    <row r="251" spans="1:12">
      <c r="A251" s="1" t="str">
        <f>VLOOKUP(B251,Master!E:J,6,0)</f>
        <v>YD60DirectD</v>
      </c>
      <c r="B251" s="33">
        <v>119280</v>
      </c>
      <c r="C251" t="s">
        <v>1049</v>
      </c>
      <c r="D251" s="2">
        <v>45016</v>
      </c>
      <c r="E251">
        <v>17.6172</v>
      </c>
      <c r="H251" s="48" t="str">
        <f>+VLOOKUP(B251,Master!E:I,2,0)</f>
        <v>YD60</v>
      </c>
      <c r="I251" s="48" t="str">
        <f>+VLOOKUP(B251,Master!E:I,5,0)</f>
        <v>Direct</v>
      </c>
      <c r="J251" s="48" t="str">
        <f>+VLOOKUP(B251,Master!E:I,4,0)</f>
        <v>D</v>
      </c>
      <c r="K251" s="48" t="str">
        <f>+VLOOKUP(J251,Notes!$A$34:$IB$43,MATCH(H251&amp;I251,Notes!$2:$2,0),0)</f>
        <v>23.2003</v>
      </c>
      <c r="L251" s="49" t="b">
        <f t="shared" si="3"/>
        <v>0</v>
      </c>
    </row>
    <row r="252" spans="1:12">
      <c r="A252" s="1" t="str">
        <f>VLOOKUP(B252,Master!E:J,6,0)</f>
        <v>YD60RegularG</v>
      </c>
      <c r="B252" s="33">
        <v>112293</v>
      </c>
      <c r="C252" t="s">
        <v>612</v>
      </c>
      <c r="D252" s="2">
        <v>45016</v>
      </c>
      <c r="E252">
        <v>16.6159</v>
      </c>
      <c r="H252" s="48" t="str">
        <f>+VLOOKUP(B252,Master!E:I,2,0)</f>
        <v>YD60</v>
      </c>
      <c r="I252" s="48" t="str">
        <f>+VLOOKUP(B252,Master!E:I,5,0)</f>
        <v>Regular</v>
      </c>
      <c r="J252" s="48" t="str">
        <f>+VLOOKUP(B252,Master!E:I,4,0)</f>
        <v>G</v>
      </c>
      <c r="K252" s="48" t="str">
        <f>+VLOOKUP(J252,Notes!$A$34:$IB$43,MATCH(H252&amp;I252,Notes!$2:$2,0),0)</f>
        <v>22.6646</v>
      </c>
      <c r="L252" s="49" t="b">
        <f t="shared" si="3"/>
        <v>0</v>
      </c>
    </row>
    <row r="253" spans="1:12">
      <c r="A253" s="1" t="str">
        <f>VLOOKUP(B253,Master!E:J,6,0)</f>
        <v>YD60RegularD</v>
      </c>
      <c r="B253" s="33">
        <v>112347</v>
      </c>
      <c r="C253" t="s">
        <v>1050</v>
      </c>
      <c r="D253" s="2">
        <v>45016</v>
      </c>
      <c r="E253">
        <v>16.6159</v>
      </c>
      <c r="H253" s="48" t="str">
        <f>+VLOOKUP(B253,Master!E:I,2,0)</f>
        <v>YD60</v>
      </c>
      <c r="I253" s="48" t="str">
        <f>+VLOOKUP(B253,Master!E:I,5,0)</f>
        <v>Regular</v>
      </c>
      <c r="J253" s="48" t="str">
        <f>+VLOOKUP(B253,Master!E:I,4,0)</f>
        <v>D</v>
      </c>
      <c r="K253" s="48" t="str">
        <f>+VLOOKUP(J253,Notes!$A$34:$IB$43,MATCH(H253&amp;I253,Notes!$2:$2,0),0)</f>
        <v>20.5036</v>
      </c>
      <c r="L253" s="49" t="b">
        <f t="shared" si="3"/>
        <v>0</v>
      </c>
    </row>
    <row r="254" spans="1:12">
      <c r="A254" s="1" t="str">
        <f>VLOOKUP(B254,Master!E:J,6,0)</f>
        <v>YD01DirectG</v>
      </c>
      <c r="B254" s="33">
        <v>119076</v>
      </c>
      <c r="C254" t="s">
        <v>1031</v>
      </c>
      <c r="D254" s="2">
        <v>45016</v>
      </c>
      <c r="E254">
        <v>67.515000000000001</v>
      </c>
      <c r="H254" s="48" t="str">
        <f>+VLOOKUP(B254,Master!E:I,2,0)</f>
        <v>YD01</v>
      </c>
      <c r="I254" s="48" t="str">
        <f>+VLOOKUP(B254,Master!E:I,5,0)</f>
        <v>Direct</v>
      </c>
      <c r="J254" s="48" t="str">
        <f>+VLOOKUP(B254,Master!E:I,4,0)</f>
        <v>G</v>
      </c>
      <c r="K254" s="48" t="str">
        <f>+VLOOKUP(J254,Notes!$A$34:$IB$43,MATCH(H254&amp;I254,Notes!$2:$2,0),0)</f>
        <v>113.213</v>
      </c>
      <c r="L254" s="49" t="b">
        <f t="shared" si="3"/>
        <v>0</v>
      </c>
    </row>
    <row r="255" spans="1:12">
      <c r="A255" s="1" t="str">
        <f>VLOOKUP(B255,Master!E:J,6,0)</f>
        <v>YD01DirectD</v>
      </c>
      <c r="B255" s="33">
        <v>119077</v>
      </c>
      <c r="C255" t="s">
        <v>1032</v>
      </c>
      <c r="D255" s="2">
        <v>45016</v>
      </c>
      <c r="E255">
        <v>63.97</v>
      </c>
      <c r="H255" s="48" t="str">
        <f>+VLOOKUP(B255,Master!E:I,2,0)</f>
        <v>YD01</v>
      </c>
      <c r="I255" s="48" t="str">
        <f>+VLOOKUP(B255,Master!E:I,5,0)</f>
        <v>Direct</v>
      </c>
      <c r="J255" s="48" t="str">
        <f>+VLOOKUP(B255,Master!E:I,4,0)</f>
        <v>D</v>
      </c>
      <c r="K255" s="48" t="str">
        <f>+VLOOKUP(J255,Notes!$A$34:$IB$43,MATCH(H255&amp;I255,Notes!$2:$2,0),0)</f>
        <v>90.866</v>
      </c>
      <c r="L255" s="49" t="b">
        <f t="shared" si="3"/>
        <v>0</v>
      </c>
    </row>
    <row r="256" spans="1:12">
      <c r="A256" s="1" t="str">
        <f>VLOOKUP(B256,Master!E:J,6,0)</f>
        <v>YD01RegularG</v>
      </c>
      <c r="B256" s="33">
        <v>105875</v>
      </c>
      <c r="C256" t="s">
        <v>1033</v>
      </c>
      <c r="D256" s="2">
        <v>45016</v>
      </c>
      <c r="E256">
        <v>62.183999999999997</v>
      </c>
      <c r="H256" s="48" t="str">
        <f>+VLOOKUP(B256,Master!E:I,2,0)</f>
        <v>YD01</v>
      </c>
      <c r="I256" s="48" t="str">
        <f>+VLOOKUP(B256,Master!E:I,5,0)</f>
        <v>Regular</v>
      </c>
      <c r="J256" s="48" t="str">
        <f>+VLOOKUP(B256,Master!E:I,4,0)</f>
        <v>G</v>
      </c>
      <c r="K256" s="48" t="str">
        <f>+VLOOKUP(J256,Notes!$A$34:$IB$43,MATCH(H256&amp;I256,Notes!$2:$2,0),0)</f>
        <v>101.615</v>
      </c>
      <c r="L256" s="49" t="b">
        <f t="shared" si="3"/>
        <v>0</v>
      </c>
    </row>
    <row r="257" spans="1:12">
      <c r="A257" s="1" t="str">
        <f>VLOOKUP(B257,Master!E:J,6,0)</f>
        <v>YD01RegularD</v>
      </c>
      <c r="B257" s="33">
        <v>100080</v>
      </c>
      <c r="C257" t="s">
        <v>1034</v>
      </c>
      <c r="D257" s="2">
        <v>45016</v>
      </c>
      <c r="E257">
        <v>45.423999999999999</v>
      </c>
      <c r="H257" s="48" t="str">
        <f>+VLOOKUP(B257,Master!E:I,2,0)</f>
        <v>YD01</v>
      </c>
      <c r="I257" s="48" t="str">
        <f>+VLOOKUP(B257,Master!E:I,5,0)</f>
        <v>Regular</v>
      </c>
      <c r="J257" s="48" t="str">
        <f>+VLOOKUP(B257,Master!E:I,4,0)</f>
        <v>D</v>
      </c>
      <c r="K257" s="48" t="str">
        <f>+VLOOKUP(J257,Notes!$A$34:$IB$43,MATCH(H257&amp;I257,Notes!$2:$2,0),0)</f>
        <v>62.873</v>
      </c>
      <c r="L257" s="49" t="b">
        <f t="shared" si="3"/>
        <v>0</v>
      </c>
    </row>
    <row r="258" spans="1:12">
      <c r="A258" s="1" t="str">
        <f>VLOOKUP(B258,Master!E:J,6,0)</f>
        <v>YDY5DirectG</v>
      </c>
      <c r="B258" s="33">
        <v>149190</v>
      </c>
      <c r="C258" t="s">
        <v>2207</v>
      </c>
      <c r="D258" s="2">
        <v>45016</v>
      </c>
      <c r="E258">
        <v>10.5504</v>
      </c>
      <c r="H258" s="48" t="str">
        <f>+VLOOKUP(B258,Master!E:I,2,0)</f>
        <v>YDY5</v>
      </c>
      <c r="I258" s="48" t="str">
        <f>+VLOOKUP(B258,Master!E:I,5,0)</f>
        <v>Direct</v>
      </c>
      <c r="J258" s="48" t="str">
        <f>+VLOOKUP(B258,Master!E:I,4,0)</f>
        <v>G</v>
      </c>
      <c r="K258" s="48" t="str">
        <f>+VLOOKUP(J258,Notes!$A$34:$IB$43,MATCH(H258&amp;I258,Notes!$2:$2,0),0)</f>
        <v>12.7460</v>
      </c>
      <c r="L258" s="49" t="b">
        <f t="shared" si="3"/>
        <v>0</v>
      </c>
    </row>
    <row r="259" spans="1:12">
      <c r="A259" s="1" t="str">
        <f>VLOOKUP(B259,Master!E:J,6,0)</f>
        <v>YDY5DirectD</v>
      </c>
      <c r="B259" s="33">
        <v>149191</v>
      </c>
      <c r="C259" t="s">
        <v>2208</v>
      </c>
      <c r="D259" s="2">
        <v>45016</v>
      </c>
      <c r="E259">
        <v>10.5504</v>
      </c>
      <c r="H259" s="48" t="str">
        <f>+VLOOKUP(B259,Master!E:I,2,0)</f>
        <v>YDY5</v>
      </c>
      <c r="I259" s="48" t="str">
        <f>+VLOOKUP(B259,Master!E:I,5,0)</f>
        <v>Direct</v>
      </c>
      <c r="J259" s="48" t="str">
        <f>+VLOOKUP(B259,Master!E:I,4,0)</f>
        <v>D</v>
      </c>
      <c r="K259" s="48" t="str">
        <f>+VLOOKUP(J259,Notes!$A$34:$IB$43,MATCH(H259&amp;I259,Notes!$2:$2,0),0)</f>
        <v>12.7460</v>
      </c>
      <c r="L259" s="49" t="b">
        <f t="shared" ref="L259:L265" si="4">+K259=E259</f>
        <v>0</v>
      </c>
    </row>
    <row r="260" spans="1:12">
      <c r="A260" s="1" t="str">
        <f>VLOOKUP(B260,Master!E:J,6,0)</f>
        <v>YDY5RegularD</v>
      </c>
      <c r="B260" s="33">
        <v>149189</v>
      </c>
      <c r="C260" t="s">
        <v>2209</v>
      </c>
      <c r="D260" s="2">
        <v>45016</v>
      </c>
      <c r="E260">
        <v>10.5261</v>
      </c>
      <c r="H260" s="48" t="str">
        <f>+VLOOKUP(B260,Master!E:I,2,0)</f>
        <v>YDY5</v>
      </c>
      <c r="I260" s="48" t="str">
        <f>+VLOOKUP(B260,Master!E:I,5,0)</f>
        <v>Regular</v>
      </c>
      <c r="J260" s="48" t="str">
        <f>+VLOOKUP(B260,Master!E:I,4,0)</f>
        <v>D</v>
      </c>
      <c r="K260" s="48" t="str">
        <f>+VLOOKUP(J260,Notes!$A$34:$IB$43,MATCH(H260&amp;I260,Notes!$2:$2,0),0)</f>
        <v>12.6685</v>
      </c>
      <c r="L260" s="49" t="b">
        <f t="shared" si="4"/>
        <v>0</v>
      </c>
    </row>
    <row r="261" spans="1:12">
      <c r="A261" s="1" t="str">
        <f>VLOOKUP(B261,Master!E:J,6,0)</f>
        <v>YDY5RegularG</v>
      </c>
      <c r="B261" s="33">
        <v>149188</v>
      </c>
      <c r="C261" t="s">
        <v>2210</v>
      </c>
      <c r="D261" s="2">
        <v>45016</v>
      </c>
      <c r="E261">
        <v>10.526</v>
      </c>
      <c r="H261" s="48" t="str">
        <f>+VLOOKUP(B261,Master!E:I,2,0)</f>
        <v>YDY5</v>
      </c>
      <c r="I261" s="48" t="str">
        <f>+VLOOKUP(B261,Master!E:I,5,0)</f>
        <v>Regular</v>
      </c>
      <c r="J261" s="48" t="str">
        <f>+VLOOKUP(B261,Master!E:I,4,0)</f>
        <v>G</v>
      </c>
      <c r="K261" s="48" t="str">
        <f>+VLOOKUP(J261,Notes!$A$34:$IB$43,MATCH(H261&amp;I261,Notes!$2:$2,0),0)</f>
        <v>12.6689</v>
      </c>
      <c r="L261" s="49" t="b">
        <f t="shared" si="4"/>
        <v>0</v>
      </c>
    </row>
    <row r="262" spans="1:12">
      <c r="A262" s="1" t="str">
        <f>VLOOKUP(B262,Master!E:J,6,0)</f>
        <v>YDZ3DirectG</v>
      </c>
      <c r="B262" s="33">
        <v>150842</v>
      </c>
      <c r="C262" t="s">
        <v>2364</v>
      </c>
      <c r="D262" s="2">
        <v>45016</v>
      </c>
      <c r="E262">
        <v>10.2662</v>
      </c>
      <c r="H262" s="48" t="str">
        <f>+VLOOKUP(B262,Master!E:I,2,0)</f>
        <v>YDZ3</v>
      </c>
      <c r="I262" s="48" t="str">
        <f>+VLOOKUP(B262,Master!E:I,5,0)</f>
        <v>Direct</v>
      </c>
      <c r="J262" s="48" t="str">
        <f>+VLOOKUP(B262,Master!E:I,4,0)</f>
        <v>G</v>
      </c>
      <c r="K262" s="48" t="str">
        <f>+VLOOKUP(J262,Notes!$A$34:$IB$43,MATCH(H262&amp;I262,Notes!$2:$2,0),0)</f>
        <v>12.3338</v>
      </c>
      <c r="L262" s="49" t="b">
        <f t="shared" si="4"/>
        <v>0</v>
      </c>
    </row>
    <row r="263" spans="1:12">
      <c r="A263" s="1" t="str">
        <f>VLOOKUP(B263,Master!E:J,6,0)</f>
        <v>YDZ3DirectD</v>
      </c>
      <c r="B263" s="33">
        <v>150840</v>
      </c>
      <c r="C263" t="s">
        <v>2365</v>
      </c>
      <c r="D263" s="2">
        <v>45016</v>
      </c>
      <c r="E263">
        <v>10.2662</v>
      </c>
      <c r="H263" s="48" t="str">
        <f>+VLOOKUP(B263,Master!E:I,2,0)</f>
        <v>YDZ3</v>
      </c>
      <c r="I263" s="48" t="str">
        <f>+VLOOKUP(B263,Master!E:I,5,0)</f>
        <v>Direct</v>
      </c>
      <c r="J263" s="48" t="str">
        <f>+VLOOKUP(B263,Master!E:I,4,0)</f>
        <v>D</v>
      </c>
      <c r="K263" s="48" t="str">
        <f>+VLOOKUP(J263,Notes!$A$34:$IB$43,MATCH(H263&amp;I263,Notes!$2:$2,0),0)</f>
        <v>12.3337</v>
      </c>
      <c r="L263" s="49" t="b">
        <f t="shared" si="4"/>
        <v>0</v>
      </c>
    </row>
    <row r="264" spans="1:12">
      <c r="A264" s="1" t="str">
        <f>VLOOKUP(B264,Master!E:J,6,0)</f>
        <v>YDZ3RegularG</v>
      </c>
      <c r="B264" s="33">
        <v>150843</v>
      </c>
      <c r="C264" t="s">
        <v>2366</v>
      </c>
      <c r="D264" s="2">
        <v>45016</v>
      </c>
      <c r="E264">
        <v>10.262</v>
      </c>
      <c r="H264" s="48" t="str">
        <f>+VLOOKUP(B264,Master!E:I,2,0)</f>
        <v>YDZ3</v>
      </c>
      <c r="I264" s="48" t="str">
        <f>+VLOOKUP(B264,Master!E:I,5,0)</f>
        <v>Regular</v>
      </c>
      <c r="J264" s="48" t="str">
        <f>+VLOOKUP(B264,Master!E:I,4,0)</f>
        <v>G</v>
      </c>
      <c r="K264" s="48" t="str">
        <f>+VLOOKUP(J264,Notes!$A$34:$IB$43,MATCH(H264&amp;I264,Notes!$2:$2,0),0)</f>
        <v>12.2948</v>
      </c>
      <c r="L264" s="49" t="b">
        <f t="shared" si="4"/>
        <v>0</v>
      </c>
    </row>
    <row r="265" spans="1:12">
      <c r="A265" s="1" t="str">
        <f>VLOOKUP(B265,Master!E:J,6,0)</f>
        <v>YDZ3RegularD</v>
      </c>
      <c r="B265" s="33">
        <v>150841</v>
      </c>
      <c r="C265" t="s">
        <v>2367</v>
      </c>
      <c r="D265" s="2">
        <v>45016</v>
      </c>
      <c r="E265">
        <v>10.262</v>
      </c>
      <c r="H265" s="48" t="str">
        <f>+VLOOKUP(B265,Master!E:I,2,0)</f>
        <v>YDZ3</v>
      </c>
      <c r="I265" s="48" t="str">
        <f>+VLOOKUP(B265,Master!E:I,5,0)</f>
        <v>Regular</v>
      </c>
      <c r="J265" s="48" t="str">
        <f>+VLOOKUP(B265,Master!E:I,4,0)</f>
        <v>D</v>
      </c>
      <c r="K265" s="48" t="str">
        <f>+VLOOKUP(J265,Notes!$A$34:$IB$43,MATCH(H265&amp;I265,Notes!$2:$2,0),0)</f>
        <v>12.2948</v>
      </c>
      <c r="L265" s="49" t="b">
        <f t="shared" si="4"/>
        <v>0</v>
      </c>
    </row>
    <row r="266" spans="1:12">
      <c r="A266" s="1" t="str">
        <f>VLOOKUP(B266,Master!E:J,6,0)</f>
        <v>YDZ4DirectG</v>
      </c>
      <c r="B266" s="33">
        <v>150885</v>
      </c>
      <c r="C266" t="s">
        <v>2368</v>
      </c>
      <c r="D266" s="2">
        <v>45016</v>
      </c>
      <c r="E266">
        <v>10.2616</v>
      </c>
      <c r="H266" s="48" t="str">
        <f>+VLOOKUP(B266,Master!E:I,2,0)</f>
        <v>YDZ4</v>
      </c>
      <c r="I266" s="48" t="str">
        <f>+VLOOKUP(B266,Master!E:I,5,0)</f>
        <v>Direct</v>
      </c>
      <c r="J266" s="48" t="str">
        <f>+VLOOKUP(B266,Master!E:I,4,0)</f>
        <v>G</v>
      </c>
      <c r="K266" s="48" t="str">
        <f>+VLOOKUP(J266,Notes!$A$34:$IB$43,MATCH(H266&amp;I266,Notes!$2:$2,0),0)</f>
        <v>12.3171</v>
      </c>
      <c r="L266" s="49" t="b">
        <f t="shared" ref="L266:L277" si="5">+K266=E266</f>
        <v>0</v>
      </c>
    </row>
    <row r="267" spans="1:12">
      <c r="A267" s="1" t="str">
        <f>VLOOKUP(B267,Master!E:J,6,0)</f>
        <v>YDZ4DirectD</v>
      </c>
      <c r="B267" s="33">
        <v>150886</v>
      </c>
      <c r="C267" t="s">
        <v>2369</v>
      </c>
      <c r="D267" s="2">
        <v>45016</v>
      </c>
      <c r="E267">
        <v>10.2615</v>
      </c>
      <c r="H267" s="48" t="str">
        <f>+VLOOKUP(B267,Master!E:I,2,0)</f>
        <v>YDZ4</v>
      </c>
      <c r="I267" s="48" t="str">
        <f>+VLOOKUP(B267,Master!E:I,5,0)</f>
        <v>Direct</v>
      </c>
      <c r="J267" s="48" t="str">
        <f>+VLOOKUP(B267,Master!E:I,4,0)</f>
        <v>D</v>
      </c>
      <c r="K267" s="48" t="str">
        <f>+VLOOKUP(J267,Notes!$A$34:$IB$43,MATCH(H267&amp;I267,Notes!$2:$2,0),0)</f>
        <v>12.3162</v>
      </c>
      <c r="L267" s="49" t="b">
        <f t="shared" si="5"/>
        <v>0</v>
      </c>
    </row>
    <row r="268" spans="1:12">
      <c r="A268" s="1" t="str">
        <f>VLOOKUP(B268,Master!E:J,6,0)</f>
        <v>YDZ4RegularG</v>
      </c>
      <c r="B268" s="33">
        <v>150884</v>
      </c>
      <c r="C268" t="s">
        <v>2370</v>
      </c>
      <c r="D268" s="2">
        <v>45016</v>
      </c>
      <c r="E268">
        <v>10.2562</v>
      </c>
      <c r="H268" s="48" t="str">
        <f>+VLOOKUP(B268,Master!E:I,2,0)</f>
        <v>YDZ4</v>
      </c>
      <c r="I268" s="48" t="str">
        <f>+VLOOKUP(B268,Master!E:I,5,0)</f>
        <v>Regular</v>
      </c>
      <c r="J268" s="48" t="str">
        <f>+VLOOKUP(B268,Master!E:I,4,0)</f>
        <v>G</v>
      </c>
      <c r="K268" s="48" t="str">
        <f>+VLOOKUP(J268,Notes!$A$34:$IB$43,MATCH(H268&amp;I268,Notes!$2:$2,0),0)</f>
        <v>12.2646</v>
      </c>
      <c r="L268" s="49" t="b">
        <f t="shared" si="5"/>
        <v>0</v>
      </c>
    </row>
    <row r="269" spans="1:12">
      <c r="A269" s="1" t="str">
        <f>VLOOKUP(B269,Master!E:J,6,0)</f>
        <v>YDZ4RegularD</v>
      </c>
      <c r="B269" s="33">
        <v>150887</v>
      </c>
      <c r="C269" t="s">
        <v>2371</v>
      </c>
      <c r="D269" s="2">
        <v>45016</v>
      </c>
      <c r="E269">
        <v>10.2562</v>
      </c>
      <c r="H269" s="48" t="str">
        <f>+VLOOKUP(B269,Master!E:I,2,0)</f>
        <v>YDZ4</v>
      </c>
      <c r="I269" s="48" t="str">
        <f>+VLOOKUP(B269,Master!E:I,5,0)</f>
        <v>Regular</v>
      </c>
      <c r="J269" s="48" t="str">
        <f>+VLOOKUP(B269,Master!E:I,4,0)</f>
        <v>D</v>
      </c>
      <c r="K269" s="48" t="str">
        <f>+VLOOKUP(J269,Notes!$A$34:$IB$43,MATCH(H269&amp;I269,Notes!$2:$2,0),0)</f>
        <v>12.2646</v>
      </c>
      <c r="L269" s="49" t="b">
        <f t="shared" si="5"/>
        <v>0</v>
      </c>
    </row>
    <row r="270" spans="1:12">
      <c r="A270" s="1" t="str">
        <f>VLOOKUP(B270,Master!E:J,6,0)</f>
        <v>YDZ5DirectG</v>
      </c>
      <c r="B270" s="33">
        <v>151243</v>
      </c>
      <c r="C270" t="s">
        <v>2372</v>
      </c>
      <c r="D270" s="2">
        <v>45016</v>
      </c>
      <c r="E270">
        <v>10.2042</v>
      </c>
      <c r="H270" s="48" t="str">
        <f>+VLOOKUP(B270,Master!E:I,2,0)</f>
        <v>YDZ5</v>
      </c>
      <c r="I270" s="48" t="str">
        <f>+VLOOKUP(B270,Master!E:I,5,0)</f>
        <v>Direct</v>
      </c>
      <c r="J270" s="48" t="str">
        <f>+VLOOKUP(B270,Master!E:I,4,0)</f>
        <v>G</v>
      </c>
      <c r="K270" s="48" t="e">
        <f>+VLOOKUP(J270,Notes!$A$34:$IB$43,MATCH(H270&amp;I270,Notes!$2:$2,0),0)</f>
        <v>#N/A</v>
      </c>
      <c r="L270" s="49" t="e">
        <f t="shared" si="5"/>
        <v>#N/A</v>
      </c>
    </row>
    <row r="271" spans="1:12">
      <c r="A271" s="1" t="str">
        <f>VLOOKUP(B271,Master!E:J,6,0)</f>
        <v>YDZ5DirectD</v>
      </c>
      <c r="B271" s="33">
        <v>151241</v>
      </c>
      <c r="C271" t="s">
        <v>2373</v>
      </c>
      <c r="D271" s="2">
        <v>45016</v>
      </c>
      <c r="E271">
        <v>10.2033</v>
      </c>
      <c r="H271" s="48" t="str">
        <f>+VLOOKUP(B271,Master!E:I,2,0)</f>
        <v>YDZ5</v>
      </c>
      <c r="I271" s="48" t="str">
        <f>+VLOOKUP(B271,Master!E:I,5,0)</f>
        <v>Direct</v>
      </c>
      <c r="J271" s="48" t="str">
        <f>+VLOOKUP(B271,Master!E:I,4,0)</f>
        <v>D</v>
      </c>
      <c r="K271" s="48" t="e">
        <f>+VLOOKUP(J271,Notes!$A$34:$IB$43,MATCH(H271&amp;I271,Notes!$2:$2,0),0)</f>
        <v>#N/A</v>
      </c>
      <c r="L271" s="49" t="e">
        <f t="shared" si="5"/>
        <v>#N/A</v>
      </c>
    </row>
    <row r="272" spans="1:12">
      <c r="A272" s="1" t="str">
        <f>VLOOKUP(B272,Master!E:J,6,0)</f>
        <v>YDZ5RegularG</v>
      </c>
      <c r="B272" s="33">
        <v>151242</v>
      </c>
      <c r="C272" t="s">
        <v>2374</v>
      </c>
      <c r="D272" s="2">
        <v>45016</v>
      </c>
      <c r="E272">
        <v>10.2014</v>
      </c>
      <c r="H272" s="48" t="str">
        <f>+VLOOKUP(B272,Master!E:I,2,0)</f>
        <v>YDZ5</v>
      </c>
      <c r="I272" s="48" t="str">
        <f>+VLOOKUP(B272,Master!E:I,5,0)</f>
        <v>Regular</v>
      </c>
      <c r="J272" s="48" t="str">
        <f>+VLOOKUP(B272,Master!E:I,4,0)</f>
        <v>G</v>
      </c>
      <c r="K272" s="48" t="e">
        <f>+VLOOKUP(J272,Notes!$A$34:$IB$43,MATCH(H272&amp;I272,Notes!$2:$2,0),0)</f>
        <v>#N/A</v>
      </c>
      <c r="L272" s="49" t="e">
        <f t="shared" si="5"/>
        <v>#N/A</v>
      </c>
    </row>
    <row r="273" spans="1:12">
      <c r="A273" s="1" t="str">
        <f>VLOOKUP(B273,Master!E:J,6,0)</f>
        <v>YDZ5RegularD</v>
      </c>
      <c r="B273" s="33">
        <v>151240</v>
      </c>
      <c r="C273" t="s">
        <v>2375</v>
      </c>
      <c r="D273" s="2">
        <v>45016</v>
      </c>
      <c r="E273">
        <v>10.200200000000001</v>
      </c>
      <c r="H273" s="48" t="str">
        <f>+VLOOKUP(B273,Master!E:I,2,0)</f>
        <v>YDZ5</v>
      </c>
      <c r="I273" s="48" t="str">
        <f>+VLOOKUP(B273,Master!E:I,5,0)</f>
        <v>Regular</v>
      </c>
      <c r="J273" s="48" t="str">
        <f>+VLOOKUP(B273,Master!E:I,4,0)</f>
        <v>D</v>
      </c>
      <c r="K273" s="48" t="e">
        <f>+VLOOKUP(J273,Notes!$A$34:$IB$43,MATCH(H273&amp;I273,Notes!$2:$2,0),0)</f>
        <v>#N/A</v>
      </c>
      <c r="L273" s="49" t="e">
        <f t="shared" si="5"/>
        <v>#N/A</v>
      </c>
    </row>
    <row r="274" spans="1:12">
      <c r="A274" s="1" t="str">
        <f>VLOOKUP(B274,Master!E:J,6,0)</f>
        <v>YDZ9DirectG</v>
      </c>
      <c r="B274" s="33">
        <v>151449</v>
      </c>
      <c r="C274" t="s">
        <v>2376</v>
      </c>
      <c r="D274" s="2">
        <v>45016</v>
      </c>
      <c r="E274">
        <v>10.079000000000001</v>
      </c>
      <c r="H274" s="48" t="str">
        <f>+VLOOKUP(B274,Master!E:I,2,0)</f>
        <v>YDZ9</v>
      </c>
      <c r="I274" s="48" t="str">
        <f>+VLOOKUP(B274,Master!E:I,5,0)</f>
        <v>Direct</v>
      </c>
      <c r="J274" s="48" t="str">
        <f>+VLOOKUP(B274,Master!E:I,4,0)</f>
        <v>G</v>
      </c>
      <c r="K274" s="48" t="str">
        <f>+VLOOKUP(J274,Notes!$A$34:$IB$43,MATCH(H274&amp;I274,Notes!$2:$2,0),0)</f>
        <v>12.1049</v>
      </c>
      <c r="L274" s="49" t="b">
        <f t="shared" si="5"/>
        <v>0</v>
      </c>
    </row>
    <row r="275" spans="1:12">
      <c r="A275" s="1" t="str">
        <f>VLOOKUP(B275,Master!E:J,6,0)</f>
        <v>YDZ9DirectD</v>
      </c>
      <c r="B275" s="33">
        <v>151450</v>
      </c>
      <c r="C275" t="s">
        <v>2377</v>
      </c>
      <c r="D275" s="2">
        <v>45016</v>
      </c>
      <c r="E275">
        <v>10.078900000000001</v>
      </c>
      <c r="H275" s="48" t="str">
        <f>+VLOOKUP(B275,Master!E:I,2,0)</f>
        <v>YDZ9</v>
      </c>
      <c r="I275" s="48" t="str">
        <f>+VLOOKUP(B275,Master!E:I,5,0)</f>
        <v>Direct</v>
      </c>
      <c r="J275" s="48" t="str">
        <f>+VLOOKUP(B275,Master!E:I,4,0)</f>
        <v>D</v>
      </c>
      <c r="K275" s="48" t="str">
        <f>+VLOOKUP(J275,Notes!$A$34:$IB$43,MATCH(H275&amp;I275,Notes!$2:$2,0),0)</f>
        <v>12.1055</v>
      </c>
      <c r="L275" s="49" t="b">
        <f t="shared" si="5"/>
        <v>0</v>
      </c>
    </row>
    <row r="276" spans="1:12">
      <c r="A276" s="1" t="str">
        <f>VLOOKUP(B276,Master!E:J,6,0)</f>
        <v>YDZ9RegularD</v>
      </c>
      <c r="B276" s="33">
        <v>151447</v>
      </c>
      <c r="C276" t="s">
        <v>2378</v>
      </c>
      <c r="D276" s="2">
        <v>45016</v>
      </c>
      <c r="E276">
        <v>10.077999999999999</v>
      </c>
      <c r="H276" s="48" t="str">
        <f>+VLOOKUP(B276,Master!E:I,2,0)</f>
        <v>YDZ9</v>
      </c>
      <c r="I276" s="48" t="str">
        <f>+VLOOKUP(B276,Master!E:I,5,0)</f>
        <v>Regular</v>
      </c>
      <c r="J276" s="48" t="str">
        <f>+VLOOKUP(B276,Master!E:I,4,0)</f>
        <v>D</v>
      </c>
      <c r="K276" s="48" t="str">
        <f>+VLOOKUP(J276,Notes!$A$34:$IB$43,MATCH(H276&amp;I276,Notes!$2:$2,0),0)</f>
        <v>12.0734</v>
      </c>
      <c r="L276" s="49" t="b">
        <f t="shared" si="5"/>
        <v>0</v>
      </c>
    </row>
    <row r="277" spans="1:12">
      <c r="A277" s="1" t="str">
        <f>VLOOKUP(B277,Master!E:J,6,0)</f>
        <v>YDZ9RegularG</v>
      </c>
      <c r="B277" s="33">
        <v>151448</v>
      </c>
      <c r="C277" t="s">
        <v>2379</v>
      </c>
      <c r="D277" s="2">
        <v>45016</v>
      </c>
      <c r="E277">
        <v>10.077999999999999</v>
      </c>
      <c r="H277" s="48" t="str">
        <f>+VLOOKUP(B277,Master!E:I,2,0)</f>
        <v>YDZ9</v>
      </c>
      <c r="I277" s="48" t="str">
        <f>+VLOOKUP(B277,Master!E:I,5,0)</f>
        <v>Regular</v>
      </c>
      <c r="J277" s="48" t="str">
        <f>+VLOOKUP(B277,Master!E:I,4,0)</f>
        <v>G</v>
      </c>
      <c r="K277" s="48" t="str">
        <f>+VLOOKUP(J277,Notes!$A$34:$IB$43,MATCH(H277&amp;I277,Notes!$2:$2,0),0)</f>
        <v>12.0735</v>
      </c>
      <c r="L277" s="49" t="b">
        <f t="shared" si="5"/>
        <v>0</v>
      </c>
    </row>
    <row r="278" spans="1:12">
      <c r="A278" s="1"/>
      <c r="D278" s="2"/>
      <c r="L278" s="49"/>
    </row>
    <row r="279" spans="1:12">
      <c r="A279" s="1"/>
      <c r="D279" s="2"/>
      <c r="L279" s="49"/>
    </row>
    <row r="280" spans="1:12">
      <c r="A280" s="1"/>
      <c r="D280" s="2"/>
      <c r="L280" s="49"/>
    </row>
    <row r="281" spans="1:12">
      <c r="A281" s="1"/>
      <c r="D281" s="2"/>
      <c r="L281" s="49"/>
    </row>
    <row r="282" spans="1:12">
      <c r="A282" s="1"/>
      <c r="D282" s="2"/>
      <c r="L282" s="49"/>
    </row>
    <row r="283" spans="1:12">
      <c r="A283" s="1"/>
      <c r="D283" s="2"/>
      <c r="L283" s="49"/>
    </row>
    <row r="284" spans="1:12">
      <c r="A284" s="1"/>
      <c r="D284" s="2"/>
      <c r="L284" s="49"/>
    </row>
    <row r="285" spans="1:12">
      <c r="A285" s="1"/>
      <c r="D285" s="2"/>
      <c r="L285" s="49"/>
    </row>
    <row r="286" spans="1:12">
      <c r="A286" s="1"/>
      <c r="D286" s="2"/>
      <c r="L286" s="49"/>
    </row>
    <row r="287" spans="1:12">
      <c r="A287" s="1"/>
      <c r="D287" s="2"/>
      <c r="L287" s="49"/>
    </row>
    <row r="288" spans="1:12">
      <c r="A288" s="1"/>
      <c r="D288" s="2"/>
      <c r="L288" s="49"/>
    </row>
    <row r="289" spans="1:12">
      <c r="A289" s="1"/>
      <c r="D289" s="2"/>
      <c r="L289" s="49"/>
    </row>
    <row r="290" spans="1:12">
      <c r="A290" s="1"/>
      <c r="D290" s="2"/>
      <c r="L290" s="49"/>
    </row>
    <row r="291" spans="1:12">
      <c r="A291" s="1"/>
      <c r="D291" s="2"/>
      <c r="L291" s="49"/>
    </row>
    <row r="292" spans="1:12">
      <c r="A292" s="1"/>
      <c r="D292" s="2"/>
      <c r="L292" s="49"/>
    </row>
    <row r="293" spans="1:12">
      <c r="A293" s="1"/>
      <c r="D293" s="2"/>
      <c r="L293" s="49"/>
    </row>
    <row r="294" spans="1:12">
      <c r="A294" s="1"/>
      <c r="D294" s="2"/>
      <c r="L294" s="49"/>
    </row>
    <row r="295" spans="1:12">
      <c r="A295" s="1"/>
      <c r="D295" s="2"/>
      <c r="L295" s="49"/>
    </row>
    <row r="296" spans="1:12">
      <c r="A296" s="1"/>
      <c r="D296" s="2"/>
      <c r="L296" s="49"/>
    </row>
    <row r="297" spans="1:12">
      <c r="A297" s="1"/>
      <c r="D297" s="2"/>
      <c r="L297" s="49"/>
    </row>
    <row r="298" spans="1:12">
      <c r="A298" s="1"/>
      <c r="D298" s="2"/>
      <c r="L298" s="49"/>
    </row>
    <row r="299" spans="1:12">
      <c r="A299" s="1"/>
      <c r="D299" s="2"/>
      <c r="L299" s="49"/>
    </row>
    <row r="300" spans="1:12">
      <c r="A300" s="1"/>
      <c r="D300" s="2"/>
      <c r="L300" s="49"/>
    </row>
    <row r="301" spans="1:12">
      <c r="A301" s="1"/>
      <c r="D301" s="2"/>
      <c r="L301" s="49"/>
    </row>
    <row r="302" spans="1:12">
      <c r="A302" s="1"/>
      <c r="D302" s="2"/>
      <c r="L302" s="49"/>
    </row>
    <row r="303" spans="1:12">
      <c r="A303" s="1"/>
      <c r="D303" s="2"/>
      <c r="L303" s="49"/>
    </row>
    <row r="304" spans="1:12">
      <c r="A304" s="1"/>
      <c r="D304" s="2"/>
      <c r="L304" s="49"/>
    </row>
    <row r="305" spans="1:12">
      <c r="A305" s="1"/>
      <c r="D305" s="2"/>
      <c r="L305" s="49"/>
    </row>
    <row r="306" spans="1:12">
      <c r="A306" s="1"/>
      <c r="D306" s="2"/>
      <c r="L306" s="49"/>
    </row>
    <row r="307" spans="1:12">
      <c r="A307" s="1"/>
      <c r="D307" s="2"/>
      <c r="L307" s="49"/>
    </row>
    <row r="308" spans="1:12">
      <c r="A308" s="1"/>
      <c r="D308" s="2"/>
      <c r="L308" s="49"/>
    </row>
    <row r="309" spans="1:12">
      <c r="A309" s="1"/>
      <c r="D309" s="2"/>
      <c r="L309" s="49"/>
    </row>
    <row r="310" spans="1:12">
      <c r="A310" s="1"/>
      <c r="D310" s="2"/>
      <c r="L310" s="49"/>
    </row>
    <row r="311" spans="1:12">
      <c r="A311" s="1"/>
      <c r="D311" s="2"/>
      <c r="L311" s="49"/>
    </row>
    <row r="312" spans="1:12">
      <c r="A312" s="1"/>
      <c r="D312" s="2"/>
      <c r="L312" s="49"/>
    </row>
    <row r="313" spans="1:12">
      <c r="A313" s="1"/>
      <c r="D313" s="2"/>
      <c r="L313" s="49"/>
    </row>
    <row r="314" spans="1:12">
      <c r="A314" s="1"/>
      <c r="D314" s="2"/>
      <c r="L314" s="49"/>
    </row>
    <row r="315" spans="1:12">
      <c r="A315" s="1"/>
      <c r="D315" s="2"/>
      <c r="L315" s="49"/>
    </row>
    <row r="316" spans="1:12">
      <c r="A316" s="1"/>
      <c r="D316" s="2"/>
      <c r="L316" s="49"/>
    </row>
    <row r="317" spans="1:12">
      <c r="A317" s="1"/>
      <c r="D317" s="2"/>
      <c r="L317" s="49"/>
    </row>
    <row r="318" spans="1:12">
      <c r="A318" s="1"/>
      <c r="D318" s="2"/>
      <c r="L318" s="49"/>
    </row>
    <row r="319" spans="1:12">
      <c r="A319" s="1"/>
      <c r="D319" s="2"/>
      <c r="L319" s="49"/>
    </row>
    <row r="320" spans="1:12">
      <c r="A320" s="1"/>
      <c r="D320" s="2"/>
      <c r="L320" s="49"/>
    </row>
    <row r="321" spans="1:12">
      <c r="A321" s="1"/>
      <c r="D321" s="2"/>
      <c r="L321" s="49"/>
    </row>
    <row r="322" spans="1:12">
      <c r="A322" s="1"/>
      <c r="D322" s="2"/>
      <c r="L322" s="49"/>
    </row>
    <row r="323" spans="1:12">
      <c r="A323" s="1"/>
      <c r="D323" s="2"/>
      <c r="L323" s="49"/>
    </row>
    <row r="324" spans="1:12">
      <c r="A324" s="1"/>
      <c r="D324" s="2"/>
      <c r="L324" s="49"/>
    </row>
    <row r="325" spans="1:12">
      <c r="A325" s="1"/>
      <c r="D325" s="2"/>
      <c r="L325" s="49"/>
    </row>
    <row r="326" spans="1:12">
      <c r="A326" s="1"/>
      <c r="D326" s="2"/>
      <c r="L326" s="49"/>
    </row>
    <row r="327" spans="1:12">
      <c r="A327" s="1"/>
      <c r="D327" s="2"/>
      <c r="L327" s="49"/>
    </row>
    <row r="328" spans="1:12">
      <c r="A328" s="1"/>
      <c r="D328" s="2"/>
      <c r="L328" s="49"/>
    </row>
    <row r="329" spans="1:12">
      <c r="A329" s="1"/>
      <c r="D329" s="2"/>
      <c r="L329" s="49"/>
    </row>
    <row r="330" spans="1:12">
      <c r="A330" s="1"/>
      <c r="D330" s="2"/>
      <c r="L330" s="49"/>
    </row>
    <row r="331" spans="1:12">
      <c r="A331" s="1"/>
      <c r="D331" s="2"/>
      <c r="L331" s="49"/>
    </row>
    <row r="332" spans="1:12">
      <c r="A332" s="1"/>
      <c r="D332" s="2"/>
      <c r="L332" s="49"/>
    </row>
    <row r="333" spans="1:12">
      <c r="A333" s="1"/>
      <c r="D333" s="2"/>
      <c r="L333" s="49"/>
    </row>
    <row r="334" spans="1:12">
      <c r="A334" s="1"/>
      <c r="D334" s="2"/>
      <c r="L334" s="49"/>
    </row>
    <row r="335" spans="1:12">
      <c r="A335" s="1"/>
      <c r="D335" s="2"/>
      <c r="L335" s="49"/>
    </row>
    <row r="336" spans="1:12">
      <c r="A336" s="1"/>
      <c r="D336" s="2"/>
      <c r="L336" s="49"/>
    </row>
    <row r="337" spans="1:12">
      <c r="A337" s="1"/>
      <c r="D337" s="2"/>
      <c r="L337" s="49"/>
    </row>
    <row r="338" spans="1:12">
      <c r="A338" s="1"/>
      <c r="D338" s="2"/>
      <c r="L338" s="49"/>
    </row>
    <row r="339" spans="1:12">
      <c r="A339" s="1"/>
      <c r="D339" s="2"/>
      <c r="L339" s="49"/>
    </row>
    <row r="340" spans="1:12">
      <c r="A340" s="1"/>
      <c r="D340" s="2"/>
      <c r="L340" s="49"/>
    </row>
    <row r="341" spans="1:12">
      <c r="A341" s="1"/>
      <c r="D341" s="2"/>
      <c r="L341" s="49"/>
    </row>
    <row r="342" spans="1:12">
      <c r="A342" s="1"/>
      <c r="C342" s="4"/>
      <c r="D342" s="2"/>
      <c r="L342" s="49"/>
    </row>
    <row r="343" spans="1:12">
      <c r="A343" s="1"/>
      <c r="D343" s="2"/>
      <c r="L343" s="49"/>
    </row>
    <row r="344" spans="1:12">
      <c r="A344" s="1"/>
      <c r="D344" s="2"/>
      <c r="L344" s="49"/>
    </row>
    <row r="345" spans="1:12">
      <c r="A345" s="1"/>
      <c r="D345" s="2"/>
      <c r="L345" s="49"/>
    </row>
    <row r="346" spans="1:12">
      <c r="A346" s="1"/>
      <c r="D346" s="2"/>
      <c r="L346" s="49"/>
    </row>
  </sheetData>
  <autoFilter ref="A1:Y345" xr:uid="{00000000-0009-0000-0000-000006000000}"/>
  <conditionalFormatting sqref="G1:G346">
    <cfRule type="duplicateValues" dxfId="0" priority="24"/>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L388"/>
  <sheetViews>
    <sheetView workbookViewId="0">
      <selection activeCell="C1" sqref="C1"/>
    </sheetView>
  </sheetViews>
  <sheetFormatPr defaultRowHeight="12.5"/>
  <sheetData>
    <row r="1" spans="1:12">
      <c r="B1" t="s">
        <v>222</v>
      </c>
      <c r="C1" t="s">
        <v>223</v>
      </c>
      <c r="D1" t="s">
        <v>224</v>
      </c>
      <c r="E1" t="s">
        <v>225</v>
      </c>
      <c r="L1" s="3" t="s">
        <v>700</v>
      </c>
    </row>
    <row r="2" spans="1:12" ht="14.5">
      <c r="A2" t="str">
        <f>VLOOKUP(B2,Master!E:J,6,0)</f>
        <v>YDQ4DirectD</v>
      </c>
      <c r="B2">
        <v>131304</v>
      </c>
      <c r="C2" t="s">
        <v>226</v>
      </c>
      <c r="D2" s="2">
        <v>43555</v>
      </c>
      <c r="E2">
        <v>10.353400000000001</v>
      </c>
      <c r="G2" t="str">
        <f>LEFT(A2,4)</f>
        <v>YDQ4</v>
      </c>
      <c r="H2" t="str">
        <f>VLOOKUP(G2,L:L,1,0)</f>
        <v>YDQ4</v>
      </c>
      <c r="L2" s="19" t="s">
        <v>190</v>
      </c>
    </row>
    <row r="3" spans="1:12" ht="14.5">
      <c r="A3" t="str">
        <f>VLOOKUP(B3,Master!E:J,6,0)</f>
        <v>YDQ4DirectG</v>
      </c>
      <c r="B3">
        <v>131301</v>
      </c>
      <c r="C3" t="s">
        <v>227</v>
      </c>
      <c r="D3" s="2">
        <v>43555</v>
      </c>
      <c r="E3">
        <v>14.501799999999999</v>
      </c>
      <c r="G3" t="str">
        <f t="shared" ref="G3:G66" si="0">LEFT(A3,4)</f>
        <v>YDQ4</v>
      </c>
      <c r="H3" t="str">
        <f t="shared" ref="H3:H66" si="1">VLOOKUP(G3,L:L,1,0)</f>
        <v>YDQ4</v>
      </c>
      <c r="L3" s="19" t="s">
        <v>17</v>
      </c>
    </row>
    <row r="4" spans="1:12" ht="14.5">
      <c r="A4" t="str">
        <f>VLOOKUP(B4,Master!E:J,6,0)</f>
        <v>YDQ4DirectMD</v>
      </c>
      <c r="B4">
        <v>131303</v>
      </c>
      <c r="C4" t="s">
        <v>228</v>
      </c>
      <c r="D4" s="2">
        <v>43555</v>
      </c>
      <c r="E4">
        <v>10.3795</v>
      </c>
      <c r="G4" t="str">
        <f t="shared" si="0"/>
        <v>YDQ4</v>
      </c>
      <c r="H4" t="str">
        <f t="shared" si="1"/>
        <v>YDQ4</v>
      </c>
      <c r="L4" s="19" t="s">
        <v>15</v>
      </c>
    </row>
    <row r="5" spans="1:12" ht="14.5">
      <c r="A5" t="str">
        <f>VLOOKUP(B5,Master!E:J,6,0)</f>
        <v>YDQ4DirectQD</v>
      </c>
      <c r="B5">
        <v>131302</v>
      </c>
      <c r="C5" t="s">
        <v>229</v>
      </c>
      <c r="D5" s="2">
        <v>43555</v>
      </c>
      <c r="E5">
        <v>10.3772</v>
      </c>
      <c r="G5" t="str">
        <f t="shared" si="0"/>
        <v>YDQ4</v>
      </c>
      <c r="H5" t="str">
        <f t="shared" si="1"/>
        <v>YDQ4</v>
      </c>
      <c r="L5" s="19" t="s">
        <v>47</v>
      </c>
    </row>
    <row r="6" spans="1:12" ht="14.5">
      <c r="A6" t="str">
        <f>VLOOKUP(B6,Master!E:J,6,0)</f>
        <v>YDQ4RegularD</v>
      </c>
      <c r="B6">
        <v>131298</v>
      </c>
      <c r="C6" t="s">
        <v>230</v>
      </c>
      <c r="D6" s="2">
        <v>43555</v>
      </c>
      <c r="E6">
        <v>10.353400000000001</v>
      </c>
      <c r="G6" t="str">
        <f t="shared" si="0"/>
        <v>YDQ4</v>
      </c>
      <c r="H6" t="str">
        <f t="shared" si="1"/>
        <v>YDQ4</v>
      </c>
      <c r="L6" s="19" t="s">
        <v>20</v>
      </c>
    </row>
    <row r="7" spans="1:12" ht="14.5">
      <c r="A7" t="str">
        <f>VLOOKUP(B7,Master!E:J,6,0)</f>
        <v>YDQ4RegularG</v>
      </c>
      <c r="B7">
        <v>131297</v>
      </c>
      <c r="C7" t="s">
        <v>231</v>
      </c>
      <c r="D7" s="2">
        <v>43555</v>
      </c>
      <c r="E7">
        <v>14.3424</v>
      </c>
      <c r="G7" t="str">
        <f t="shared" si="0"/>
        <v>YDQ4</v>
      </c>
      <c r="H7" t="str">
        <f t="shared" si="1"/>
        <v>YDQ4</v>
      </c>
      <c r="L7" s="19" t="s">
        <v>13</v>
      </c>
    </row>
    <row r="8" spans="1:12" ht="14.5">
      <c r="A8" t="str">
        <f>VLOOKUP(B8,Master!E:J,6,0)</f>
        <v>YDQ4RegularMD</v>
      </c>
      <c r="B8">
        <v>131299</v>
      </c>
      <c r="C8" t="s">
        <v>232</v>
      </c>
      <c r="D8" s="2">
        <v>43555</v>
      </c>
      <c r="E8">
        <v>10.3782</v>
      </c>
      <c r="G8" t="str">
        <f t="shared" si="0"/>
        <v>YDQ4</v>
      </c>
      <c r="H8" t="str">
        <f t="shared" si="1"/>
        <v>YDQ4</v>
      </c>
      <c r="L8" s="19" t="s">
        <v>12</v>
      </c>
    </row>
    <row r="9" spans="1:12" ht="14.5">
      <c r="A9" t="str">
        <f>VLOOKUP(B9,Master!E:J,6,0)</f>
        <v>YDQ4RegularQD</v>
      </c>
      <c r="B9">
        <v>131300</v>
      </c>
      <c r="C9" t="s">
        <v>233</v>
      </c>
      <c r="D9" s="2">
        <v>43555</v>
      </c>
      <c r="E9">
        <v>10.442399999999999</v>
      </c>
      <c r="G9" t="str">
        <f t="shared" si="0"/>
        <v>YDQ4</v>
      </c>
      <c r="H9" t="str">
        <f t="shared" si="1"/>
        <v>YDQ4</v>
      </c>
      <c r="L9" s="19" t="s">
        <v>14</v>
      </c>
    </row>
    <row r="10" spans="1:12" ht="14.5">
      <c r="A10" t="str">
        <f>VLOOKUP(B10,Master!E:J,6,0)</f>
        <v>YDQ5DirectD</v>
      </c>
      <c r="B10">
        <v>131483</v>
      </c>
      <c r="C10" t="s">
        <v>234</v>
      </c>
      <c r="D10" s="2">
        <v>43555</v>
      </c>
      <c r="E10">
        <v>12.452999999999999</v>
      </c>
      <c r="G10" t="str">
        <f t="shared" si="0"/>
        <v>YDQ5</v>
      </c>
      <c r="H10" t="e">
        <f t="shared" si="1"/>
        <v>#N/A</v>
      </c>
      <c r="L10" s="19" t="s">
        <v>166</v>
      </c>
    </row>
    <row r="11" spans="1:12" ht="14.5">
      <c r="A11" t="str">
        <f>VLOOKUP(B11,Master!E:J,6,0)</f>
        <v>YDQ5DirectG</v>
      </c>
      <c r="B11">
        <v>131484</v>
      </c>
      <c r="C11" t="s">
        <v>235</v>
      </c>
      <c r="D11" s="2">
        <v>43555</v>
      </c>
      <c r="E11">
        <v>15.340999999999999</v>
      </c>
      <c r="G11" t="str">
        <f t="shared" si="0"/>
        <v>YDQ5</v>
      </c>
      <c r="H11" t="e">
        <f t="shared" si="1"/>
        <v>#N/A</v>
      </c>
      <c r="L11" s="19" t="s">
        <v>16</v>
      </c>
    </row>
    <row r="12" spans="1:12" ht="14.5">
      <c r="A12" t="str">
        <f>VLOOKUP(B12,Master!E:J,6,0)</f>
        <v>YDQ5RegularD</v>
      </c>
      <c r="B12">
        <v>131485</v>
      </c>
      <c r="C12" t="s">
        <v>236</v>
      </c>
      <c r="D12" s="2">
        <v>43555</v>
      </c>
      <c r="E12">
        <v>12.302</v>
      </c>
      <c r="G12" t="str">
        <f t="shared" si="0"/>
        <v>YDQ5</v>
      </c>
      <c r="H12" t="e">
        <f>VLOOKUP(G12,L:L,1,0)</f>
        <v>#N/A</v>
      </c>
      <c r="L12" s="19" t="s">
        <v>40</v>
      </c>
    </row>
    <row r="13" spans="1:12" ht="14.5">
      <c r="A13" t="str">
        <f>VLOOKUP(B13,Master!E:J,6,0)</f>
        <v>YDQ5RegularG</v>
      </c>
      <c r="B13">
        <v>131482</v>
      </c>
      <c r="C13" t="s">
        <v>237</v>
      </c>
      <c r="D13" s="2">
        <v>43555</v>
      </c>
      <c r="E13">
        <v>15.026999999999999</v>
      </c>
      <c r="G13" t="str">
        <f t="shared" si="0"/>
        <v>YDQ5</v>
      </c>
      <c r="H13" t="e">
        <f t="shared" si="1"/>
        <v>#N/A</v>
      </c>
      <c r="L13" s="19" t="s">
        <v>19</v>
      </c>
    </row>
    <row r="14" spans="1:12" ht="14.5">
      <c r="A14" t="str">
        <f>VLOOKUP(B14,Master!E:J,6,0)</f>
        <v>YDT2DirectD</v>
      </c>
      <c r="B14">
        <v>141972</v>
      </c>
      <c r="C14" t="s">
        <v>238</v>
      </c>
      <c r="D14" s="2">
        <v>43555</v>
      </c>
      <c r="E14">
        <v>10.162000000000001</v>
      </c>
      <c r="G14" t="str">
        <f t="shared" si="0"/>
        <v>YDT2</v>
      </c>
      <c r="H14" t="e">
        <f t="shared" si="1"/>
        <v>#N/A</v>
      </c>
      <c r="L14" s="19" t="s">
        <v>45</v>
      </c>
    </row>
    <row r="15" spans="1:12" ht="14.5">
      <c r="A15" t="str">
        <f>VLOOKUP(B15,Master!E:J,6,0)</f>
        <v>YDT2DirectG</v>
      </c>
      <c r="B15">
        <v>141971</v>
      </c>
      <c r="C15" t="s">
        <v>239</v>
      </c>
      <c r="D15" s="2">
        <v>43555</v>
      </c>
      <c r="E15">
        <v>10.162000000000001</v>
      </c>
      <c r="G15" t="str">
        <f t="shared" si="0"/>
        <v>YDT2</v>
      </c>
      <c r="H15" t="e">
        <f t="shared" si="1"/>
        <v>#N/A</v>
      </c>
      <c r="L15" s="19" t="s">
        <v>11</v>
      </c>
    </row>
    <row r="16" spans="1:12" ht="14.5">
      <c r="A16" t="str">
        <f>VLOOKUP(B16,Master!E:J,6,0)</f>
        <v>YDT2RegularD</v>
      </c>
      <c r="B16">
        <v>141970</v>
      </c>
      <c r="C16" t="s">
        <v>240</v>
      </c>
      <c r="D16" s="2">
        <v>43555</v>
      </c>
      <c r="E16">
        <v>10.016</v>
      </c>
      <c r="G16" t="str">
        <f t="shared" si="0"/>
        <v>YDT2</v>
      </c>
      <c r="H16" t="e">
        <f t="shared" si="1"/>
        <v>#N/A</v>
      </c>
      <c r="L16" s="19" t="s">
        <v>88</v>
      </c>
    </row>
    <row r="17" spans="1:8">
      <c r="A17" t="str">
        <f>VLOOKUP(B17,Master!E:J,6,0)</f>
        <v>YDT2RegularG</v>
      </c>
      <c r="B17">
        <v>141969</v>
      </c>
      <c r="C17" t="s">
        <v>241</v>
      </c>
      <c r="D17" s="2">
        <v>43555</v>
      </c>
      <c r="E17">
        <v>10.016</v>
      </c>
      <c r="G17" t="str">
        <f t="shared" si="0"/>
        <v>YDT2</v>
      </c>
      <c r="H17" t="e">
        <f t="shared" si="1"/>
        <v>#N/A</v>
      </c>
    </row>
    <row r="18" spans="1:8">
      <c r="A18" t="str">
        <f>VLOOKUP(B18,Master!E:J,6,0)</f>
        <v>YDT8DirectD</v>
      </c>
      <c r="B18">
        <v>142497</v>
      </c>
      <c r="C18" t="s">
        <v>242</v>
      </c>
      <c r="D18" s="2">
        <v>43555</v>
      </c>
      <c r="E18">
        <v>10.064</v>
      </c>
      <c r="G18" t="str">
        <f t="shared" si="0"/>
        <v>YDT8</v>
      </c>
      <c r="H18" t="e">
        <f t="shared" si="1"/>
        <v>#N/A</v>
      </c>
    </row>
    <row r="19" spans="1:8">
      <c r="A19" t="str">
        <f>VLOOKUP(B19,Master!E:J,6,0)</f>
        <v>YDT8DirectG</v>
      </c>
      <c r="B19">
        <v>142499</v>
      </c>
      <c r="C19" t="s">
        <v>243</v>
      </c>
      <c r="D19" s="2">
        <v>43555</v>
      </c>
      <c r="E19">
        <v>10.064</v>
      </c>
      <c r="G19" t="str">
        <f t="shared" si="0"/>
        <v>YDT8</v>
      </c>
      <c r="H19" t="e">
        <f t="shared" si="1"/>
        <v>#N/A</v>
      </c>
    </row>
    <row r="20" spans="1:8">
      <c r="A20" t="str">
        <f>VLOOKUP(B20,Master!E:J,6,0)</f>
        <v>YDT8RegularD</v>
      </c>
      <c r="B20">
        <v>142500</v>
      </c>
      <c r="C20" t="s">
        <v>244</v>
      </c>
      <c r="D20" s="2">
        <v>43555</v>
      </c>
      <c r="E20">
        <v>9.9350000000000005</v>
      </c>
      <c r="G20" t="str">
        <f t="shared" si="0"/>
        <v>YDT8</v>
      </c>
      <c r="H20" t="e">
        <f t="shared" si="1"/>
        <v>#N/A</v>
      </c>
    </row>
    <row r="21" spans="1:8">
      <c r="A21" t="str">
        <f>VLOOKUP(B21,Master!E:J,6,0)</f>
        <v>YDT8RegularG</v>
      </c>
      <c r="B21">
        <v>142498</v>
      </c>
      <c r="C21" t="s">
        <v>245</v>
      </c>
      <c r="D21" s="2">
        <v>43555</v>
      </c>
      <c r="E21">
        <v>9.9350000000000005</v>
      </c>
      <c r="G21" t="str">
        <f t="shared" si="0"/>
        <v>YDT8</v>
      </c>
      <c r="H21" t="e">
        <f t="shared" si="1"/>
        <v>#N/A</v>
      </c>
    </row>
    <row r="22" spans="1:8">
      <c r="A22" t="str">
        <f>VLOOKUP(B22,Master!E:J,6,0)</f>
        <v>YDT5DirectD</v>
      </c>
      <c r="B22">
        <v>142279</v>
      </c>
      <c r="C22" t="s">
        <v>246</v>
      </c>
      <c r="D22" s="2">
        <v>43555</v>
      </c>
      <c r="E22">
        <v>10.569000000000001</v>
      </c>
      <c r="G22" t="str">
        <f t="shared" si="0"/>
        <v>YDT5</v>
      </c>
      <c r="H22" t="e">
        <f t="shared" si="1"/>
        <v>#N/A</v>
      </c>
    </row>
    <row r="23" spans="1:8">
      <c r="A23" t="str">
        <f>VLOOKUP(B23,Master!E:J,6,0)</f>
        <v>YDT5DirectG</v>
      </c>
      <c r="B23">
        <v>142283</v>
      </c>
      <c r="C23" t="s">
        <v>247</v>
      </c>
      <c r="D23" s="2">
        <v>43555</v>
      </c>
      <c r="E23">
        <v>10.784000000000001</v>
      </c>
      <c r="G23" t="str">
        <f t="shared" si="0"/>
        <v>YDT5</v>
      </c>
      <c r="H23" t="e">
        <f t="shared" si="1"/>
        <v>#N/A</v>
      </c>
    </row>
    <row r="24" spans="1:8">
      <c r="A24" t="str">
        <f>VLOOKUP(B24,Master!E:J,6,0)</f>
        <v>YDT5DirectMD</v>
      </c>
      <c r="B24">
        <v>142281</v>
      </c>
      <c r="C24" t="s">
        <v>248</v>
      </c>
      <c r="D24" s="2">
        <v>43555</v>
      </c>
      <c r="E24">
        <v>10.298999999999999</v>
      </c>
      <c r="G24" t="str">
        <f t="shared" si="0"/>
        <v>YDT5</v>
      </c>
      <c r="H24" t="e">
        <f t="shared" si="1"/>
        <v>#N/A</v>
      </c>
    </row>
    <row r="25" spans="1:8">
      <c r="A25" t="str">
        <f>VLOOKUP(B25,Master!E:J,6,0)</f>
        <v>YDT5RegularD</v>
      </c>
      <c r="B25">
        <v>142280</v>
      </c>
      <c r="C25" t="s">
        <v>249</v>
      </c>
      <c r="D25" s="2">
        <v>43555</v>
      </c>
      <c r="E25">
        <v>10.564</v>
      </c>
      <c r="G25" t="str">
        <f t="shared" si="0"/>
        <v>YDT5</v>
      </c>
      <c r="H25" t="e">
        <f t="shared" si="1"/>
        <v>#N/A</v>
      </c>
    </row>
    <row r="26" spans="1:8">
      <c r="A26" t="str">
        <f>VLOOKUP(B26,Master!E:J,6,0)</f>
        <v>YDT5RegularG</v>
      </c>
      <c r="B26">
        <v>142282</v>
      </c>
      <c r="C26" t="s">
        <v>250</v>
      </c>
      <c r="D26" s="2">
        <v>43555</v>
      </c>
      <c r="E26">
        <v>10.706</v>
      </c>
      <c r="G26" t="str">
        <f t="shared" si="0"/>
        <v>YDT5</v>
      </c>
      <c r="H26" t="e">
        <f t="shared" si="1"/>
        <v>#N/A</v>
      </c>
    </row>
    <row r="27" spans="1:8">
      <c r="A27" t="str">
        <f>VLOOKUP(B27,Master!E:J,6,0)</f>
        <v>YDT5RegularMD</v>
      </c>
      <c r="B27">
        <v>142278</v>
      </c>
      <c r="C27" t="s">
        <v>251</v>
      </c>
      <c r="D27" s="2">
        <v>43555</v>
      </c>
      <c r="E27">
        <v>10.237</v>
      </c>
      <c r="G27" t="str">
        <f t="shared" si="0"/>
        <v>YDT5</v>
      </c>
      <c r="H27" t="e">
        <f t="shared" si="1"/>
        <v>#N/A</v>
      </c>
    </row>
    <row r="28" spans="1:8">
      <c r="A28" t="str">
        <f>VLOOKUP(B28,Master!E:J,6,0)</f>
        <v>YDL5DirectDD</v>
      </c>
      <c r="B28">
        <v>124182</v>
      </c>
      <c r="C28" t="s">
        <v>252</v>
      </c>
      <c r="D28" s="2">
        <v>43555</v>
      </c>
      <c r="E28">
        <v>10.16</v>
      </c>
      <c r="G28" t="str">
        <f t="shared" si="0"/>
        <v>YDL5</v>
      </c>
      <c r="H28" t="str">
        <f t="shared" si="1"/>
        <v>YDL5</v>
      </c>
    </row>
    <row r="29" spans="1:8">
      <c r="A29" t="str">
        <f>VLOOKUP(B29,Master!E:J,6,0)</f>
        <v>YDL5DirectD</v>
      </c>
      <c r="B29">
        <v>124178</v>
      </c>
      <c r="C29" t="s">
        <v>253</v>
      </c>
      <c r="D29" s="2">
        <v>43555</v>
      </c>
      <c r="E29">
        <v>10.2134</v>
      </c>
      <c r="G29" t="str">
        <f t="shared" si="0"/>
        <v>YDL5</v>
      </c>
      <c r="H29" t="str">
        <f t="shared" si="1"/>
        <v>YDL5</v>
      </c>
    </row>
    <row r="30" spans="1:8">
      <c r="A30" t="str">
        <f>VLOOKUP(B30,Master!E:J,6,0)</f>
        <v>YDL5DirectG</v>
      </c>
      <c r="B30">
        <v>124175</v>
      </c>
      <c r="C30" t="s">
        <v>254</v>
      </c>
      <c r="D30" s="2">
        <v>43555</v>
      </c>
      <c r="E30">
        <v>16.068100000000001</v>
      </c>
      <c r="G30" t="str">
        <f t="shared" si="0"/>
        <v>YDL5</v>
      </c>
      <c r="H30" t="str">
        <f t="shared" si="1"/>
        <v>YDL5</v>
      </c>
    </row>
    <row r="31" spans="1:8">
      <c r="A31" t="str">
        <f>VLOOKUP(B31,Master!E:J,6,0)</f>
        <v>YDL5DirectMD</v>
      </c>
      <c r="B31">
        <v>124176</v>
      </c>
      <c r="C31" t="s">
        <v>255</v>
      </c>
      <c r="D31" s="2">
        <v>43555</v>
      </c>
      <c r="E31">
        <v>10.1808</v>
      </c>
      <c r="G31" t="str">
        <f t="shared" si="0"/>
        <v>YDL5</v>
      </c>
      <c r="H31" t="str">
        <f t="shared" si="1"/>
        <v>YDL5</v>
      </c>
    </row>
    <row r="32" spans="1:8">
      <c r="A32" t="str">
        <f>VLOOKUP(B32,Master!E:J,6,0)</f>
        <v>YDL5DirectQD</v>
      </c>
      <c r="B32">
        <v>124177</v>
      </c>
      <c r="C32" t="s">
        <v>256</v>
      </c>
      <c r="D32" s="2">
        <v>43555</v>
      </c>
      <c r="E32">
        <v>10.2111</v>
      </c>
      <c r="G32" t="str">
        <f t="shared" si="0"/>
        <v>YDL5</v>
      </c>
      <c r="H32" t="str">
        <f t="shared" si="1"/>
        <v>YDL5</v>
      </c>
    </row>
    <row r="33" spans="1:8">
      <c r="A33" t="str">
        <f>VLOOKUP(B33,Master!E:J,6,0)</f>
        <v>YDL5DirectWD</v>
      </c>
      <c r="B33">
        <v>124183</v>
      </c>
      <c r="C33" t="s">
        <v>257</v>
      </c>
      <c r="D33" s="2">
        <v>43555</v>
      </c>
      <c r="E33">
        <v>10.3263</v>
      </c>
      <c r="G33" t="str">
        <f t="shared" si="0"/>
        <v>YDL5</v>
      </c>
      <c r="H33" t="str">
        <f t="shared" si="1"/>
        <v>YDL5</v>
      </c>
    </row>
    <row r="34" spans="1:8">
      <c r="A34" t="str">
        <f>VLOOKUP(B34,Master!E:J,6,0)</f>
        <v>YDL5RegularDD</v>
      </c>
      <c r="B34">
        <v>124173</v>
      </c>
      <c r="C34" t="s">
        <v>258</v>
      </c>
      <c r="D34" s="2">
        <v>43555</v>
      </c>
      <c r="E34">
        <v>10.16</v>
      </c>
      <c r="G34" t="str">
        <f t="shared" si="0"/>
        <v>YDL5</v>
      </c>
      <c r="H34" t="str">
        <f t="shared" si="1"/>
        <v>YDL5</v>
      </c>
    </row>
    <row r="35" spans="1:8">
      <c r="A35" t="str">
        <f>VLOOKUP(B35,Master!E:J,6,0)</f>
        <v>YDL5RegularD</v>
      </c>
      <c r="B35">
        <v>124174</v>
      </c>
      <c r="C35" t="s">
        <v>259</v>
      </c>
      <c r="D35" s="2">
        <v>43555</v>
      </c>
      <c r="E35">
        <v>10.2112</v>
      </c>
      <c r="G35" t="str">
        <f t="shared" si="0"/>
        <v>YDL5</v>
      </c>
      <c r="H35" t="str">
        <f t="shared" si="1"/>
        <v>YDL5</v>
      </c>
    </row>
    <row r="36" spans="1:8">
      <c r="A36" t="str">
        <f>VLOOKUP(B36,Master!E:J,6,0)</f>
        <v>YDL5RegularG</v>
      </c>
      <c r="B36">
        <v>124172</v>
      </c>
      <c r="C36" t="s">
        <v>260</v>
      </c>
      <c r="D36" s="2">
        <v>43555</v>
      </c>
      <c r="E36">
        <v>15.779199999999999</v>
      </c>
      <c r="G36" t="str">
        <f t="shared" si="0"/>
        <v>YDL5</v>
      </c>
      <c r="H36" t="str">
        <f t="shared" si="1"/>
        <v>YDL5</v>
      </c>
    </row>
    <row r="37" spans="1:8">
      <c r="A37" t="str">
        <f>VLOOKUP(B37,Master!E:J,6,0)</f>
        <v>YDL5RegularMD</v>
      </c>
      <c r="B37">
        <v>124180</v>
      </c>
      <c r="C37" t="s">
        <v>261</v>
      </c>
      <c r="D37" s="2">
        <v>43555</v>
      </c>
      <c r="E37">
        <v>10.179500000000001</v>
      </c>
      <c r="G37" t="str">
        <f t="shared" si="0"/>
        <v>YDL5</v>
      </c>
      <c r="H37" t="str">
        <f t="shared" si="1"/>
        <v>YDL5</v>
      </c>
    </row>
    <row r="38" spans="1:8">
      <c r="A38" t="str">
        <f>VLOOKUP(B38,Master!E:J,6,0)</f>
        <v>YDL5RegularQD</v>
      </c>
      <c r="B38">
        <v>124181</v>
      </c>
      <c r="C38" t="s">
        <v>262</v>
      </c>
      <c r="D38" s="2">
        <v>43555</v>
      </c>
      <c r="E38">
        <v>10.209</v>
      </c>
      <c r="G38" t="str">
        <f t="shared" si="0"/>
        <v>YDL5</v>
      </c>
      <c r="H38" t="str">
        <f t="shared" si="1"/>
        <v>YDL5</v>
      </c>
    </row>
    <row r="39" spans="1:8">
      <c r="A39" t="str">
        <f>VLOOKUP(B39,Master!E:J,6,0)</f>
        <v>YDL5RegularWD</v>
      </c>
      <c r="B39">
        <v>124179</v>
      </c>
      <c r="C39" t="s">
        <v>263</v>
      </c>
      <c r="D39" s="2">
        <v>43555</v>
      </c>
      <c r="E39">
        <v>10.1793</v>
      </c>
      <c r="G39" t="str">
        <f t="shared" si="0"/>
        <v>YDL5</v>
      </c>
      <c r="H39" t="str">
        <f t="shared" si="1"/>
        <v>YDL5</v>
      </c>
    </row>
    <row r="40" spans="1:8">
      <c r="A40" t="str">
        <f>VLOOKUP(B40,Master!E:J,6,0)</f>
        <v>YD26DirectD</v>
      </c>
      <c r="B40">
        <v>118922</v>
      </c>
      <c r="C40" t="s">
        <v>264</v>
      </c>
      <c r="D40" s="2">
        <v>43555</v>
      </c>
      <c r="E40">
        <v>10.9131</v>
      </c>
      <c r="G40" t="str">
        <f t="shared" si="0"/>
        <v>YD26</v>
      </c>
      <c r="H40" t="str">
        <f t="shared" si="1"/>
        <v>YD26</v>
      </c>
    </row>
    <row r="41" spans="1:8">
      <c r="A41" t="str">
        <f>VLOOKUP(B41,Master!E:J,6,0)</f>
        <v>YD26DirectG</v>
      </c>
      <c r="B41">
        <v>118924</v>
      </c>
      <c r="C41" t="s">
        <v>265</v>
      </c>
      <c r="D41" s="2">
        <v>43555</v>
      </c>
      <c r="E41">
        <v>59.7468</v>
      </c>
      <c r="G41" t="str">
        <f t="shared" si="0"/>
        <v>YD26</v>
      </c>
      <c r="H41" t="str">
        <f t="shared" si="1"/>
        <v>YD26</v>
      </c>
    </row>
    <row r="42" spans="1:8">
      <c r="A42" t="str">
        <f>VLOOKUP(B42,Master!E:J,6,0)</f>
        <v>YD26DirectMD</v>
      </c>
      <c r="B42">
        <v>118921</v>
      </c>
      <c r="C42" t="s">
        <v>266</v>
      </c>
      <c r="D42" s="2">
        <v>43555</v>
      </c>
      <c r="E42">
        <v>11.1427</v>
      </c>
      <c r="G42" t="str">
        <f t="shared" si="0"/>
        <v>YD26</v>
      </c>
      <c r="H42" t="str">
        <f t="shared" si="1"/>
        <v>YD26</v>
      </c>
    </row>
    <row r="43" spans="1:8">
      <c r="A43" t="str">
        <f>VLOOKUP(B43,Master!E:J,6,0)</f>
        <v>YD26RegularD</v>
      </c>
      <c r="B43">
        <v>100077</v>
      </c>
      <c r="C43" t="s">
        <v>267</v>
      </c>
      <c r="D43" s="2">
        <v>43555</v>
      </c>
      <c r="E43">
        <v>10.8193</v>
      </c>
      <c r="G43" t="str">
        <f t="shared" si="0"/>
        <v>YD26</v>
      </c>
      <c r="H43" t="str">
        <f t="shared" si="1"/>
        <v>YD26</v>
      </c>
    </row>
    <row r="44" spans="1:8">
      <c r="A44" t="str">
        <f>VLOOKUP(B44,Master!E:J,6,0)</f>
        <v>YD26RegularG</v>
      </c>
      <c r="B44">
        <v>100078</v>
      </c>
      <c r="C44" t="s">
        <v>268</v>
      </c>
      <c r="D44" s="2">
        <v>43555</v>
      </c>
      <c r="E44">
        <v>57.583399999999997</v>
      </c>
      <c r="G44" t="str">
        <f t="shared" si="0"/>
        <v>YD26</v>
      </c>
      <c r="H44" t="str">
        <f t="shared" si="1"/>
        <v>YD26</v>
      </c>
    </row>
    <row r="45" spans="1:8">
      <c r="A45" t="str">
        <f>VLOOKUP(B45,Master!E:J,6,0)</f>
        <v>YD26RegularMD</v>
      </c>
      <c r="B45">
        <v>100079</v>
      </c>
      <c r="C45" t="s">
        <v>269</v>
      </c>
      <c r="D45" s="2">
        <v>43555</v>
      </c>
      <c r="E45">
        <v>11.0473</v>
      </c>
      <c r="G45" t="str">
        <f t="shared" si="0"/>
        <v>YD26</v>
      </c>
      <c r="H45" t="str">
        <f t="shared" si="1"/>
        <v>YD26</v>
      </c>
    </row>
    <row r="46" spans="1:8">
      <c r="A46" t="str">
        <f>VLOOKUP(B46,Master!E:J,6,0)</f>
        <v>YDW6DirectD</v>
      </c>
      <c r="B46">
        <v>144647</v>
      </c>
      <c r="C46" t="s">
        <v>270</v>
      </c>
      <c r="D46" s="2">
        <v>43555</v>
      </c>
      <c r="E46">
        <v>10.7613</v>
      </c>
      <c r="G46" t="str">
        <f t="shared" si="0"/>
        <v>YDW6</v>
      </c>
      <c r="H46" t="str">
        <f t="shared" si="1"/>
        <v>YDW6</v>
      </c>
    </row>
    <row r="47" spans="1:8">
      <c r="A47" t="str">
        <f>VLOOKUP(B47,Master!E:J,6,0)</f>
        <v>YDW6DirectG</v>
      </c>
      <c r="B47">
        <v>144646</v>
      </c>
      <c r="C47" t="s">
        <v>271</v>
      </c>
      <c r="D47" s="2">
        <v>43555</v>
      </c>
      <c r="E47">
        <v>10.7614</v>
      </c>
      <c r="G47" t="str">
        <f t="shared" si="0"/>
        <v>YDW6</v>
      </c>
      <c r="H47" t="str">
        <f t="shared" si="1"/>
        <v>YDW6</v>
      </c>
    </row>
    <row r="48" spans="1:8">
      <c r="A48" t="str">
        <f>VLOOKUP(B48,Master!E:J,6,0)</f>
        <v>YDW6DirectMD</v>
      </c>
      <c r="B48">
        <v>144651</v>
      </c>
      <c r="C48" t="s">
        <v>272</v>
      </c>
      <c r="D48" s="2">
        <v>43555</v>
      </c>
      <c r="E48">
        <v>10.332599999999999</v>
      </c>
      <c r="G48" t="str">
        <f t="shared" si="0"/>
        <v>YDW6</v>
      </c>
      <c r="H48" t="str">
        <f t="shared" si="1"/>
        <v>YDW6</v>
      </c>
    </row>
    <row r="49" spans="1:8">
      <c r="A49" t="str">
        <f>VLOOKUP(B49,Master!E:J,6,0)</f>
        <v>YDW6DirectQD</v>
      </c>
      <c r="B49">
        <v>144648</v>
      </c>
      <c r="C49" t="s">
        <v>273</v>
      </c>
      <c r="D49" s="2">
        <v>43555</v>
      </c>
      <c r="E49">
        <v>10.3546</v>
      </c>
      <c r="G49" t="str">
        <f t="shared" si="0"/>
        <v>YDW6</v>
      </c>
      <c r="H49" t="str">
        <f t="shared" si="1"/>
        <v>YDW6</v>
      </c>
    </row>
    <row r="50" spans="1:8">
      <c r="A50" t="str">
        <f>VLOOKUP(B50,Master!E:J,6,0)</f>
        <v>YDW6RegularD</v>
      </c>
      <c r="B50">
        <v>144650</v>
      </c>
      <c r="C50" t="s">
        <v>274</v>
      </c>
      <c r="D50" s="2">
        <v>43555</v>
      </c>
      <c r="E50">
        <v>10.746499999999999</v>
      </c>
      <c r="G50" t="str">
        <f t="shared" si="0"/>
        <v>YDW6</v>
      </c>
      <c r="H50" t="str">
        <f t="shared" si="1"/>
        <v>YDW6</v>
      </c>
    </row>
    <row r="51" spans="1:8">
      <c r="A51" t="str">
        <f>VLOOKUP(B51,Master!E:J,6,0)</f>
        <v>YDW6RegularG</v>
      </c>
      <c r="B51">
        <v>144644</v>
      </c>
      <c r="C51" t="s">
        <v>275</v>
      </c>
      <c r="D51" s="2">
        <v>43555</v>
      </c>
      <c r="E51">
        <v>10.746499999999999</v>
      </c>
      <c r="G51" t="str">
        <f t="shared" si="0"/>
        <v>YDW6</v>
      </c>
      <c r="H51" t="str">
        <f t="shared" si="1"/>
        <v>YDW6</v>
      </c>
    </row>
    <row r="52" spans="1:8">
      <c r="A52" t="str">
        <f>VLOOKUP(B52,Master!E:J,6,0)</f>
        <v>YDW6RegularMD</v>
      </c>
      <c r="B52">
        <v>144645</v>
      </c>
      <c r="C52" t="s">
        <v>276</v>
      </c>
      <c r="D52" s="2">
        <v>43555</v>
      </c>
      <c r="E52">
        <v>10.324199999999999</v>
      </c>
      <c r="G52" t="str">
        <f t="shared" si="0"/>
        <v>YDW6</v>
      </c>
      <c r="H52" t="str">
        <f t="shared" si="1"/>
        <v>YDW6</v>
      </c>
    </row>
    <row r="53" spans="1:8">
      <c r="A53" t="str">
        <f>VLOOKUP(B53,Master!E:J,6,0)</f>
        <v>YDW6RegularQD</v>
      </c>
      <c r="B53">
        <v>144649</v>
      </c>
      <c r="C53" t="s">
        <v>277</v>
      </c>
      <c r="D53" s="2">
        <v>43555</v>
      </c>
      <c r="E53">
        <v>10.345599999999999</v>
      </c>
      <c r="G53" t="str">
        <f t="shared" si="0"/>
        <v>YDW6</v>
      </c>
      <c r="H53" t="str">
        <f t="shared" si="1"/>
        <v>YDW6</v>
      </c>
    </row>
    <row r="54" spans="1:8">
      <c r="A54" t="str">
        <f>VLOOKUP(B54,Master!E:J,6,0)</f>
        <v>YD31DirectDD</v>
      </c>
      <c r="B54">
        <v>119087</v>
      </c>
      <c r="C54" t="s">
        <v>278</v>
      </c>
      <c r="D54" s="2">
        <v>43555</v>
      </c>
      <c r="E54">
        <v>9.9318000000000008</v>
      </c>
      <c r="G54" t="str">
        <f t="shared" si="0"/>
        <v>YD31</v>
      </c>
      <c r="H54" t="str">
        <f t="shared" si="1"/>
        <v>YD31</v>
      </c>
    </row>
    <row r="55" spans="1:8">
      <c r="A55" t="str">
        <f>VLOOKUP(B55,Master!E:J,6,0)</f>
        <v>YD31DirectD</v>
      </c>
      <c r="B55">
        <v>119083</v>
      </c>
      <c r="C55" t="s">
        <v>279</v>
      </c>
      <c r="D55" s="2">
        <v>43555</v>
      </c>
      <c r="E55">
        <v>11.122999999999999</v>
      </c>
      <c r="G55" t="str">
        <f t="shared" si="0"/>
        <v>YD31</v>
      </c>
      <c r="H55" t="str">
        <f t="shared" si="1"/>
        <v>YD31</v>
      </c>
    </row>
    <row r="56" spans="1:8">
      <c r="A56" t="str">
        <f>VLOOKUP(B56,Master!E:J,6,0)</f>
        <v>YD31DirectG</v>
      </c>
      <c r="B56">
        <v>119082</v>
      </c>
      <c r="C56" t="s">
        <v>280</v>
      </c>
      <c r="D56" s="2">
        <v>43555</v>
      </c>
      <c r="E56">
        <v>29.126799999999999</v>
      </c>
      <c r="G56" t="str">
        <f t="shared" si="0"/>
        <v>YD31</v>
      </c>
      <c r="H56" t="str">
        <f t="shared" si="1"/>
        <v>YD31</v>
      </c>
    </row>
    <row r="57" spans="1:8">
      <c r="A57" t="str">
        <f>VLOOKUP(B57,Master!E:J,6,0)</f>
        <v>YD31DirectMD</v>
      </c>
      <c r="B57">
        <v>119084</v>
      </c>
      <c r="C57" t="s">
        <v>281</v>
      </c>
      <c r="D57" s="2">
        <v>43555</v>
      </c>
      <c r="E57">
        <v>10.238799999999999</v>
      </c>
      <c r="G57" t="str">
        <f t="shared" si="0"/>
        <v>YD31</v>
      </c>
      <c r="H57" t="str">
        <f t="shared" si="1"/>
        <v>YD31</v>
      </c>
    </row>
    <row r="58" spans="1:8">
      <c r="A58" t="str">
        <f>VLOOKUP(B58,Master!E:J,6,0)</f>
        <v>YD31DirectQD</v>
      </c>
      <c r="B58">
        <v>119085</v>
      </c>
      <c r="C58" t="s">
        <v>282</v>
      </c>
      <c r="D58" s="2">
        <v>43555</v>
      </c>
      <c r="E58">
        <v>10.4724</v>
      </c>
      <c r="G58" t="str">
        <f t="shared" si="0"/>
        <v>YD31</v>
      </c>
      <c r="H58" t="str">
        <f t="shared" si="1"/>
        <v>YD31</v>
      </c>
    </row>
    <row r="59" spans="1:8">
      <c r="A59" t="str">
        <f>VLOOKUP(B59,Master!E:J,6,0)</f>
        <v>YD31DirectWD</v>
      </c>
      <c r="B59">
        <v>119086</v>
      </c>
      <c r="C59" t="s">
        <v>283</v>
      </c>
      <c r="D59" s="2">
        <v>43555</v>
      </c>
      <c r="E59">
        <v>9.9359999999999999</v>
      </c>
      <c r="G59" t="str">
        <f t="shared" si="0"/>
        <v>YD31</v>
      </c>
      <c r="H59" t="str">
        <f t="shared" si="1"/>
        <v>YD31</v>
      </c>
    </row>
    <row r="60" spans="1:8">
      <c r="A60" t="str">
        <f>VLOOKUP(B60,Master!E:J,6,0)</f>
        <v>YD31RegularDD</v>
      </c>
      <c r="B60">
        <v>101840</v>
      </c>
      <c r="C60" t="s">
        <v>284</v>
      </c>
      <c r="D60" s="2">
        <v>43555</v>
      </c>
      <c r="E60">
        <v>9.8864999999999998</v>
      </c>
      <c r="G60" t="str">
        <f t="shared" si="0"/>
        <v>YD31</v>
      </c>
      <c r="H60" t="str">
        <f t="shared" si="1"/>
        <v>YD31</v>
      </c>
    </row>
    <row r="61" spans="1:8">
      <c r="A61" t="str">
        <f>VLOOKUP(B61,Master!E:J,6,0)</f>
        <v>YD31RegularD</v>
      </c>
      <c r="B61">
        <v>101839</v>
      </c>
      <c r="C61" t="s">
        <v>285</v>
      </c>
      <c r="D61" s="2">
        <v>43555</v>
      </c>
      <c r="E61">
        <v>11.014900000000001</v>
      </c>
      <c r="G61" t="str">
        <f t="shared" si="0"/>
        <v>YD31</v>
      </c>
      <c r="H61" t="str">
        <f t="shared" si="1"/>
        <v>YD31</v>
      </c>
    </row>
    <row r="62" spans="1:8">
      <c r="A62" t="str">
        <f>VLOOKUP(B62,Master!E:J,6,0)</f>
        <v>YD31RegularG</v>
      </c>
      <c r="B62">
        <v>101837</v>
      </c>
      <c r="C62" t="s">
        <v>286</v>
      </c>
      <c r="D62" s="2">
        <v>43555</v>
      </c>
      <c r="E62">
        <v>28.065899999999999</v>
      </c>
      <c r="G62" t="str">
        <f t="shared" si="0"/>
        <v>YD31</v>
      </c>
      <c r="H62" t="str">
        <f t="shared" si="1"/>
        <v>YD31</v>
      </c>
    </row>
    <row r="63" spans="1:8">
      <c r="A63" t="str">
        <f>VLOOKUP(B63,Master!E:J,6,0)</f>
        <v>YD31RegularMD</v>
      </c>
      <c r="B63">
        <v>117061</v>
      </c>
      <c r="C63" t="s">
        <v>287</v>
      </c>
      <c r="D63" s="2">
        <v>43555</v>
      </c>
      <c r="E63">
        <v>10.167999999999999</v>
      </c>
      <c r="G63" t="str">
        <f t="shared" si="0"/>
        <v>YD31</v>
      </c>
      <c r="H63" t="str">
        <f t="shared" si="1"/>
        <v>YD31</v>
      </c>
    </row>
    <row r="64" spans="1:8">
      <c r="A64" t="str">
        <f>VLOOKUP(B64,Master!E:J,6,0)</f>
        <v>YD31RegularQD</v>
      </c>
      <c r="B64">
        <v>117062</v>
      </c>
      <c r="C64" t="s">
        <v>288</v>
      </c>
      <c r="D64" s="2">
        <v>43555</v>
      </c>
      <c r="E64">
        <v>10.371600000000001</v>
      </c>
      <c r="G64" t="str">
        <f t="shared" si="0"/>
        <v>YD31</v>
      </c>
      <c r="H64" t="str">
        <f t="shared" si="1"/>
        <v>YD31</v>
      </c>
    </row>
    <row r="65" spans="1:8">
      <c r="A65" t="str">
        <f>VLOOKUP(B65,Master!E:J,6,0)</f>
        <v>YD31RegularWD</v>
      </c>
      <c r="B65">
        <v>101838</v>
      </c>
      <c r="C65" t="s">
        <v>289</v>
      </c>
      <c r="D65" s="2">
        <v>43555</v>
      </c>
      <c r="E65">
        <v>9.8901000000000003</v>
      </c>
      <c r="G65" t="str">
        <f t="shared" si="0"/>
        <v>YD31</v>
      </c>
      <c r="H65" t="str">
        <f t="shared" si="1"/>
        <v>YD31</v>
      </c>
    </row>
    <row r="66" spans="1:8">
      <c r="A66" t="str">
        <f>VLOOKUP(B66,Master!E:J,6,0)</f>
        <v>YDR9DirectD</v>
      </c>
      <c r="B66">
        <v>139232</v>
      </c>
      <c r="C66" t="s">
        <v>290</v>
      </c>
      <c r="D66" s="2">
        <v>43555</v>
      </c>
      <c r="E66">
        <v>13.6045</v>
      </c>
      <c r="G66" t="str">
        <f t="shared" si="0"/>
        <v>YDR9</v>
      </c>
      <c r="H66" t="e">
        <f t="shared" si="1"/>
        <v>#N/A</v>
      </c>
    </row>
    <row r="67" spans="1:8">
      <c r="A67" t="str">
        <f>VLOOKUP(B67,Master!E:J,6,0)</f>
        <v>YDR9DirectG</v>
      </c>
      <c r="B67">
        <v>139231</v>
      </c>
      <c r="C67" t="s">
        <v>291</v>
      </c>
      <c r="D67" s="2">
        <v>43555</v>
      </c>
      <c r="E67">
        <v>13.6045</v>
      </c>
      <c r="G67" t="str">
        <f t="shared" ref="G67:G130" si="2">LEFT(A67,4)</f>
        <v>YDR9</v>
      </c>
      <c r="H67" t="e">
        <f t="shared" ref="H67:H130" si="3">VLOOKUP(G67,L:L,1,0)</f>
        <v>#N/A</v>
      </c>
    </row>
    <row r="68" spans="1:8">
      <c r="A68" t="str">
        <f>VLOOKUP(B68,Master!E:J,6,0)</f>
        <v>YDR9RegularD</v>
      </c>
      <c r="B68">
        <v>139230</v>
      </c>
      <c r="C68" t="s">
        <v>292</v>
      </c>
      <c r="D68" s="2">
        <v>43555</v>
      </c>
      <c r="E68">
        <v>13.348699999999999</v>
      </c>
      <c r="G68" t="str">
        <f t="shared" si="2"/>
        <v>YDR9</v>
      </c>
      <c r="H68" t="e">
        <f t="shared" si="3"/>
        <v>#N/A</v>
      </c>
    </row>
    <row r="69" spans="1:8">
      <c r="A69" t="str">
        <f>VLOOKUP(B69,Master!E:J,6,0)</f>
        <v>YDR9RegularG</v>
      </c>
      <c r="B69">
        <v>139229</v>
      </c>
      <c r="C69" t="s">
        <v>293</v>
      </c>
      <c r="D69" s="2">
        <v>43555</v>
      </c>
      <c r="E69">
        <v>13.348699999999999</v>
      </c>
      <c r="G69" t="str">
        <f t="shared" si="2"/>
        <v>YDR9</v>
      </c>
      <c r="H69" t="e">
        <f t="shared" si="3"/>
        <v>#N/A</v>
      </c>
    </row>
    <row r="70" spans="1:8">
      <c r="A70" t="str">
        <f>VLOOKUP(B70,Master!E:J,6,0)</f>
        <v>YDS0DirectD</v>
      </c>
      <c r="B70">
        <v>139330</v>
      </c>
      <c r="C70" t="s">
        <v>294</v>
      </c>
      <c r="D70" s="2">
        <v>43555</v>
      </c>
      <c r="E70">
        <v>13.722899999999999</v>
      </c>
      <c r="G70" t="str">
        <f t="shared" si="2"/>
        <v>YDS0</v>
      </c>
      <c r="H70" t="e">
        <f t="shared" si="3"/>
        <v>#N/A</v>
      </c>
    </row>
    <row r="71" spans="1:8">
      <c r="A71" t="str">
        <f>VLOOKUP(B71,Master!E:J,6,0)</f>
        <v>YDS0DirectG</v>
      </c>
      <c r="B71">
        <v>139329</v>
      </c>
      <c r="C71" t="s">
        <v>295</v>
      </c>
      <c r="D71" s="2">
        <v>43555</v>
      </c>
      <c r="E71">
        <v>13.722899999999999</v>
      </c>
      <c r="G71" t="str">
        <f t="shared" si="2"/>
        <v>YDS0</v>
      </c>
      <c r="H71" t="e">
        <f t="shared" si="3"/>
        <v>#N/A</v>
      </c>
    </row>
    <row r="72" spans="1:8">
      <c r="A72" t="str">
        <f>VLOOKUP(B72,Master!E:J,6,0)</f>
        <v>YDS0RegularD</v>
      </c>
      <c r="B72">
        <v>139328</v>
      </c>
      <c r="C72" t="s">
        <v>296</v>
      </c>
      <c r="D72" s="2">
        <v>43555</v>
      </c>
      <c r="E72">
        <v>13.4861</v>
      </c>
      <c r="G72" t="str">
        <f t="shared" si="2"/>
        <v>YDS0</v>
      </c>
      <c r="H72" t="e">
        <f t="shared" si="3"/>
        <v>#N/A</v>
      </c>
    </row>
    <row r="73" spans="1:8">
      <c r="A73" t="str">
        <f>VLOOKUP(B73,Master!E:J,6,0)</f>
        <v>YDS0RegularG</v>
      </c>
      <c r="B73">
        <v>139327</v>
      </c>
      <c r="C73" t="s">
        <v>297</v>
      </c>
      <c r="D73" s="2">
        <v>43555</v>
      </c>
      <c r="E73">
        <v>13.4861</v>
      </c>
      <c r="G73" t="str">
        <f t="shared" si="2"/>
        <v>YDS0</v>
      </c>
      <c r="H73" t="e">
        <f t="shared" si="3"/>
        <v>#N/A</v>
      </c>
    </row>
    <row r="74" spans="1:8">
      <c r="A74" t="str">
        <f>VLOOKUP(B74,Master!E:J,6,0)</f>
        <v>YDS1DirectG</v>
      </c>
      <c r="B74">
        <v>139468</v>
      </c>
      <c r="C74" t="s">
        <v>298</v>
      </c>
      <c r="D74" s="2">
        <v>43555</v>
      </c>
      <c r="E74">
        <v>12.702999999999999</v>
      </c>
      <c r="G74" t="str">
        <f t="shared" si="2"/>
        <v>YDS1</v>
      </c>
      <c r="H74" t="e">
        <f t="shared" si="3"/>
        <v>#N/A</v>
      </c>
    </row>
    <row r="75" spans="1:8">
      <c r="A75" t="str">
        <f>VLOOKUP(B75,Master!E:J,6,0)</f>
        <v>YDS1RegularD</v>
      </c>
      <c r="B75">
        <v>139466</v>
      </c>
      <c r="C75" t="s">
        <v>299</v>
      </c>
      <c r="D75" s="2">
        <v>43555</v>
      </c>
      <c r="E75">
        <v>12.498900000000001</v>
      </c>
      <c r="G75" t="str">
        <f t="shared" si="2"/>
        <v>YDS1</v>
      </c>
      <c r="H75" t="e">
        <f t="shared" si="3"/>
        <v>#N/A</v>
      </c>
    </row>
    <row r="76" spans="1:8">
      <c r="A76" t="str">
        <f>VLOOKUP(B76,Master!E:J,6,0)</f>
        <v>YDS1RegularG</v>
      </c>
      <c r="B76">
        <v>139467</v>
      </c>
      <c r="C76" t="s">
        <v>300</v>
      </c>
      <c r="D76" s="2">
        <v>43555</v>
      </c>
      <c r="E76">
        <v>12.498900000000001</v>
      </c>
      <c r="G76" t="str">
        <f t="shared" si="2"/>
        <v>YDS1</v>
      </c>
      <c r="H76" t="e">
        <f t="shared" si="3"/>
        <v>#N/A</v>
      </c>
    </row>
    <row r="77" spans="1:8">
      <c r="A77" t="str">
        <f>VLOOKUP(B77,Master!E:J,6,0)</f>
        <v>YDS5DirectG</v>
      </c>
      <c r="B77">
        <v>140063</v>
      </c>
      <c r="C77" t="s">
        <v>301</v>
      </c>
      <c r="D77" s="2">
        <v>43555</v>
      </c>
      <c r="E77">
        <v>11.7066</v>
      </c>
      <c r="G77" t="str">
        <f t="shared" si="2"/>
        <v>YDS5</v>
      </c>
      <c r="H77" t="e">
        <f t="shared" si="3"/>
        <v>#N/A</v>
      </c>
    </row>
    <row r="78" spans="1:8">
      <c r="A78" t="str">
        <f>VLOOKUP(B78,Master!E:J,6,0)</f>
        <v>YDS5RegularD</v>
      </c>
      <c r="B78">
        <v>140061</v>
      </c>
      <c r="C78" t="s">
        <v>302</v>
      </c>
      <c r="D78" s="2">
        <v>43555</v>
      </c>
      <c r="E78">
        <v>11.5143</v>
      </c>
      <c r="G78" t="str">
        <f t="shared" si="2"/>
        <v>YDS5</v>
      </c>
      <c r="H78" t="e">
        <f t="shared" si="3"/>
        <v>#N/A</v>
      </c>
    </row>
    <row r="79" spans="1:8">
      <c r="A79" t="str">
        <f>VLOOKUP(B79,Master!E:J,6,0)</f>
        <v>YDS5RegularG</v>
      </c>
      <c r="B79">
        <v>140062</v>
      </c>
      <c r="C79" t="s">
        <v>303</v>
      </c>
      <c r="D79" s="2">
        <v>43555</v>
      </c>
      <c r="E79">
        <v>11.5143</v>
      </c>
      <c r="G79" t="str">
        <f t="shared" si="2"/>
        <v>YDS5</v>
      </c>
      <c r="H79" t="e">
        <f t="shared" si="3"/>
        <v>#N/A</v>
      </c>
    </row>
    <row r="80" spans="1:8">
      <c r="A80" t="str">
        <f>VLOOKUP(B80,Master!E:J,6,0)</f>
        <v>YDN4DirectG</v>
      </c>
      <c r="B80">
        <v>126393</v>
      </c>
      <c r="C80" t="s">
        <v>304</v>
      </c>
      <c r="D80" s="2">
        <v>43555</v>
      </c>
      <c r="E80">
        <v>15.837</v>
      </c>
      <c r="G80" t="str">
        <f t="shared" si="2"/>
        <v>YDN4</v>
      </c>
      <c r="H80" t="e">
        <f t="shared" si="3"/>
        <v>#N/A</v>
      </c>
    </row>
    <row r="81" spans="1:8">
      <c r="A81" t="str">
        <f>VLOOKUP(B81,Master!E:J,6,0)</f>
        <v>YDN4DirectMD</v>
      </c>
      <c r="B81">
        <v>126391</v>
      </c>
      <c r="C81" t="s">
        <v>305</v>
      </c>
      <c r="D81" s="2">
        <v>43555</v>
      </c>
      <c r="E81">
        <v>10.813000000000001</v>
      </c>
      <c r="G81" t="str">
        <f t="shared" si="2"/>
        <v>YDN4</v>
      </c>
      <c r="H81" t="e">
        <f t="shared" si="3"/>
        <v>#N/A</v>
      </c>
    </row>
    <row r="82" spans="1:8">
      <c r="A82" t="str">
        <f>VLOOKUP(B82,Master!E:J,6,0)</f>
        <v>YDN4RegularG</v>
      </c>
      <c r="B82">
        <v>126394</v>
      </c>
      <c r="C82" t="s">
        <v>306</v>
      </c>
      <c r="D82" s="2">
        <v>43555</v>
      </c>
      <c r="E82">
        <v>15.055</v>
      </c>
      <c r="G82" t="str">
        <f t="shared" si="2"/>
        <v>YDN4</v>
      </c>
      <c r="H82" t="e">
        <f t="shared" si="3"/>
        <v>#N/A</v>
      </c>
    </row>
    <row r="83" spans="1:8">
      <c r="A83" t="str">
        <f>VLOOKUP(B83,Master!E:J,6,0)</f>
        <v>YDN4RegularMD</v>
      </c>
      <c r="B83">
        <v>126392</v>
      </c>
      <c r="C83" t="s">
        <v>307</v>
      </c>
      <c r="D83" s="2">
        <v>43555</v>
      </c>
      <c r="E83">
        <v>10.298</v>
      </c>
      <c r="G83" t="str">
        <f t="shared" si="2"/>
        <v>YDN4</v>
      </c>
      <c r="H83" t="e">
        <f t="shared" si="3"/>
        <v>#N/A</v>
      </c>
    </row>
    <row r="84" spans="1:8">
      <c r="A84" t="str">
        <f>VLOOKUP(B84,Master!E:J,6,0)</f>
        <v>YDT1DirectD</v>
      </c>
      <c r="B84">
        <v>141878</v>
      </c>
      <c r="C84" t="s">
        <v>308</v>
      </c>
      <c r="D84" s="2">
        <v>43555</v>
      </c>
      <c r="E84">
        <v>10.265700000000001</v>
      </c>
      <c r="G84" t="str">
        <f t="shared" si="2"/>
        <v>YDT1</v>
      </c>
      <c r="H84" t="e">
        <f t="shared" si="3"/>
        <v>#N/A</v>
      </c>
    </row>
    <row r="85" spans="1:8">
      <c r="A85" t="str">
        <f>VLOOKUP(B85,Master!E:J,6,0)</f>
        <v>YDT1DirectG</v>
      </c>
      <c r="B85">
        <v>141877</v>
      </c>
      <c r="C85" t="s">
        <v>309</v>
      </c>
      <c r="D85" s="2">
        <v>43555</v>
      </c>
      <c r="E85">
        <v>10.265700000000001</v>
      </c>
      <c r="G85" t="str">
        <f t="shared" si="2"/>
        <v>YDT1</v>
      </c>
      <c r="H85" t="e">
        <f t="shared" si="3"/>
        <v>#N/A</v>
      </c>
    </row>
    <row r="86" spans="1:8">
      <c r="A86" t="str">
        <f>VLOOKUP(B86,Master!E:J,6,0)</f>
        <v>YDT1RegularD</v>
      </c>
      <c r="B86">
        <v>141876</v>
      </c>
      <c r="C86" t="s">
        <v>310</v>
      </c>
      <c r="D86" s="2">
        <v>43555</v>
      </c>
      <c r="E86">
        <v>10.1907</v>
      </c>
      <c r="G86" t="str">
        <f t="shared" si="2"/>
        <v>YDT1</v>
      </c>
      <c r="H86" t="e">
        <f t="shared" si="3"/>
        <v>#N/A</v>
      </c>
    </row>
    <row r="87" spans="1:8">
      <c r="A87" t="str">
        <f>VLOOKUP(B87,Master!E:J,6,0)</f>
        <v>YDT1RegularG</v>
      </c>
      <c r="B87">
        <v>141875</v>
      </c>
      <c r="C87" t="s">
        <v>311</v>
      </c>
      <c r="D87" s="2">
        <v>43555</v>
      </c>
      <c r="E87">
        <v>10.1907</v>
      </c>
      <c r="G87" t="str">
        <f t="shared" si="2"/>
        <v>YDT1</v>
      </c>
      <c r="H87" t="e">
        <f t="shared" si="3"/>
        <v>#N/A</v>
      </c>
    </row>
    <row r="88" spans="1:8">
      <c r="A88" t="str">
        <f>VLOOKUP(B88,Master!E:J,6,0)</f>
        <v>YD14DirectD</v>
      </c>
      <c r="B88">
        <v>119020</v>
      </c>
      <c r="C88" t="s">
        <v>312</v>
      </c>
      <c r="D88" s="2">
        <v>43555</v>
      </c>
      <c r="E88">
        <v>38.942999999999998</v>
      </c>
      <c r="G88" t="str">
        <f t="shared" si="2"/>
        <v>YD14</v>
      </c>
      <c r="H88" t="e">
        <f t="shared" si="3"/>
        <v>#N/A</v>
      </c>
    </row>
    <row r="89" spans="1:8">
      <c r="A89" t="str">
        <f>VLOOKUP(B89,Master!E:J,6,0)</f>
        <v>YD14DirectG</v>
      </c>
      <c r="B89">
        <v>119019</v>
      </c>
      <c r="C89" t="s">
        <v>313</v>
      </c>
      <c r="D89" s="2">
        <v>43555</v>
      </c>
      <c r="E89">
        <v>159.84</v>
      </c>
      <c r="G89" t="str">
        <f t="shared" si="2"/>
        <v>YD14</v>
      </c>
      <c r="H89" t="e">
        <f t="shared" si="3"/>
        <v>#N/A</v>
      </c>
    </row>
    <row r="90" spans="1:8">
      <c r="A90" t="str">
        <f>VLOOKUP(B90,Master!E:J,6,0)</f>
        <v>YD14RegularD</v>
      </c>
      <c r="B90">
        <v>100082</v>
      </c>
      <c r="C90" t="s">
        <v>314</v>
      </c>
      <c r="D90" s="2">
        <v>43555</v>
      </c>
      <c r="E90">
        <v>22.847000000000001</v>
      </c>
      <c r="G90" t="str">
        <f t="shared" si="2"/>
        <v>YD14</v>
      </c>
      <c r="H90" t="e">
        <f t="shared" si="3"/>
        <v>#N/A</v>
      </c>
    </row>
    <row r="91" spans="1:8">
      <c r="A91" t="str">
        <f>VLOOKUP(B91,Master!E:J,6,0)</f>
        <v>YD14RegularG</v>
      </c>
      <c r="B91">
        <v>100081</v>
      </c>
      <c r="C91" t="s">
        <v>315</v>
      </c>
      <c r="D91" s="2">
        <v>43555</v>
      </c>
      <c r="E91">
        <v>151.608</v>
      </c>
      <c r="G91" t="str">
        <f t="shared" si="2"/>
        <v>YD14</v>
      </c>
      <c r="H91" t="e">
        <f t="shared" si="3"/>
        <v>#N/A</v>
      </c>
    </row>
    <row r="92" spans="1:8">
      <c r="A92" t="str">
        <f>VLOOKUP(B92,Master!E:J,6,0)</f>
        <v>YD01RegularD</v>
      </c>
      <c r="B92">
        <v>100080</v>
      </c>
      <c r="C92" t="s">
        <v>316</v>
      </c>
      <c r="D92" s="2">
        <v>43555</v>
      </c>
      <c r="E92">
        <v>49.52</v>
      </c>
      <c r="G92" t="str">
        <f t="shared" si="2"/>
        <v>YD01</v>
      </c>
      <c r="H92" t="e">
        <f t="shared" si="3"/>
        <v>#N/A</v>
      </c>
    </row>
    <row r="93" spans="1:8">
      <c r="A93" t="str">
        <f>VLOOKUP(B93,Master!E:J,6,0)</f>
        <v>YD01DirectD</v>
      </c>
      <c r="B93">
        <v>119077</v>
      </c>
      <c r="C93" t="s">
        <v>317</v>
      </c>
      <c r="D93" s="2">
        <v>43555</v>
      </c>
      <c r="E93">
        <v>66.92</v>
      </c>
      <c r="G93" t="str">
        <f t="shared" si="2"/>
        <v>YD01</v>
      </c>
      <c r="H93" t="e">
        <f t="shared" si="3"/>
        <v>#N/A</v>
      </c>
    </row>
    <row r="94" spans="1:8">
      <c r="A94" t="str">
        <f>VLOOKUP(B94,Master!E:J,6,0)</f>
        <v>YD01DirectG</v>
      </c>
      <c r="B94">
        <v>119076</v>
      </c>
      <c r="C94" t="s">
        <v>318</v>
      </c>
      <c r="D94" s="2">
        <v>43555</v>
      </c>
      <c r="E94">
        <v>40.747</v>
      </c>
      <c r="G94" t="str">
        <f t="shared" si="2"/>
        <v>YD01</v>
      </c>
      <c r="H94" t="e">
        <f t="shared" si="3"/>
        <v>#N/A</v>
      </c>
    </row>
    <row r="95" spans="1:8">
      <c r="A95" t="str">
        <f>VLOOKUP(B95,Master!E:J,6,0)</f>
        <v>YD01RegularG</v>
      </c>
      <c r="B95">
        <v>105875</v>
      </c>
      <c r="C95" t="s">
        <v>319</v>
      </c>
      <c r="D95" s="2">
        <v>43555</v>
      </c>
      <c r="E95">
        <v>39.113</v>
      </c>
      <c r="G95" t="str">
        <f t="shared" si="2"/>
        <v>YD01</v>
      </c>
      <c r="H95" t="e">
        <f t="shared" si="3"/>
        <v>#N/A</v>
      </c>
    </row>
    <row r="96" spans="1:8">
      <c r="A96" t="str">
        <f>VLOOKUP(B96,Master!E:J,6,0)</f>
        <v>YD03RegularD</v>
      </c>
      <c r="B96">
        <v>103820</v>
      </c>
      <c r="C96" t="s">
        <v>320</v>
      </c>
      <c r="D96" s="2">
        <v>43555</v>
      </c>
      <c r="E96">
        <v>25.422000000000001</v>
      </c>
      <c r="G96" t="str">
        <f t="shared" si="2"/>
        <v>YD03</v>
      </c>
      <c r="H96" t="e">
        <f t="shared" si="3"/>
        <v>#N/A</v>
      </c>
    </row>
    <row r="97" spans="1:8">
      <c r="A97" t="str">
        <f>VLOOKUP(B97,Master!E:J,6,0)</f>
        <v>YD03DirectD</v>
      </c>
      <c r="B97">
        <v>119219</v>
      </c>
      <c r="C97" t="s">
        <v>321</v>
      </c>
      <c r="D97" s="2">
        <v>43555</v>
      </c>
      <c r="E97">
        <v>56.069000000000003</v>
      </c>
      <c r="G97" t="str">
        <f t="shared" si="2"/>
        <v>YD03</v>
      </c>
      <c r="H97" t="e">
        <f t="shared" si="3"/>
        <v>#N/A</v>
      </c>
    </row>
    <row r="98" spans="1:8">
      <c r="A98" t="str">
        <f>VLOOKUP(B98,Master!E:J,6,0)</f>
        <v>YD03DirectG</v>
      </c>
      <c r="B98">
        <v>119218</v>
      </c>
      <c r="C98" t="s">
        <v>322</v>
      </c>
      <c r="D98" s="2">
        <v>43555</v>
      </c>
      <c r="E98">
        <v>234.571</v>
      </c>
      <c r="G98" t="str">
        <f t="shared" si="2"/>
        <v>YD03</v>
      </c>
      <c r="H98" t="e">
        <f t="shared" si="3"/>
        <v>#N/A</v>
      </c>
    </row>
    <row r="99" spans="1:8">
      <c r="A99" t="str">
        <f>VLOOKUP(B99,Master!E:J,6,0)</f>
        <v>YD03RegularG</v>
      </c>
      <c r="B99">
        <v>103819</v>
      </c>
      <c r="C99" t="s">
        <v>323</v>
      </c>
      <c r="D99" s="2">
        <v>43555</v>
      </c>
      <c r="E99">
        <v>223.16499999999999</v>
      </c>
      <c r="G99" t="str">
        <f t="shared" si="2"/>
        <v>YD03</v>
      </c>
      <c r="H99" t="e">
        <f t="shared" si="3"/>
        <v>#N/A</v>
      </c>
    </row>
    <row r="100" spans="1:8">
      <c r="A100" t="str">
        <f>VLOOKUP(B100,Master!E:J,6,0)</f>
        <v>YDR8DirectD</v>
      </c>
      <c r="B100">
        <v>136568</v>
      </c>
      <c r="C100" t="s">
        <v>324</v>
      </c>
      <c r="D100" s="2">
        <v>43555</v>
      </c>
      <c r="E100">
        <v>11.23</v>
      </c>
      <c r="G100" t="str">
        <f t="shared" si="2"/>
        <v>YDR8</v>
      </c>
      <c r="H100" t="e">
        <f t="shared" si="3"/>
        <v>#N/A</v>
      </c>
    </row>
    <row r="101" spans="1:8">
      <c r="A101" t="str">
        <f>VLOOKUP(B101,Master!E:J,6,0)</f>
        <v>YDR8DirectG</v>
      </c>
      <c r="B101">
        <v>136567</v>
      </c>
      <c r="C101" t="s">
        <v>325</v>
      </c>
      <c r="D101" s="2">
        <v>43555</v>
      </c>
      <c r="E101">
        <v>13.170999999999999</v>
      </c>
      <c r="G101" t="str">
        <f t="shared" si="2"/>
        <v>YDR8</v>
      </c>
      <c r="H101" t="e">
        <f t="shared" si="3"/>
        <v>#N/A</v>
      </c>
    </row>
    <row r="102" spans="1:8">
      <c r="A102" t="str">
        <f>VLOOKUP(B102,Master!E:J,6,0)</f>
        <v>YDR8DirectMD</v>
      </c>
      <c r="B102">
        <v>136569</v>
      </c>
      <c r="C102" t="s">
        <v>326</v>
      </c>
      <c r="D102" s="2">
        <v>43555</v>
      </c>
      <c r="E102">
        <v>12.113</v>
      </c>
      <c r="G102" t="str">
        <f t="shared" si="2"/>
        <v>YDR8</v>
      </c>
      <c r="H102" t="e">
        <f t="shared" si="3"/>
        <v>#N/A</v>
      </c>
    </row>
    <row r="103" spans="1:8">
      <c r="A103" t="str">
        <f>VLOOKUP(B103,Master!E:J,6,0)</f>
        <v>YDR8DirectQD</v>
      </c>
      <c r="B103">
        <v>136570</v>
      </c>
      <c r="C103" t="s">
        <v>327</v>
      </c>
      <c r="D103" s="2">
        <v>43555</v>
      </c>
      <c r="E103">
        <v>12.161</v>
      </c>
      <c r="G103" t="str">
        <f t="shared" si="2"/>
        <v>YDR8</v>
      </c>
      <c r="H103" t="e">
        <f t="shared" si="3"/>
        <v>#N/A</v>
      </c>
    </row>
    <row r="104" spans="1:8">
      <c r="A104" t="str">
        <f>VLOOKUP(B104,Master!E:J,6,0)</f>
        <v>YDR8RegularD</v>
      </c>
      <c r="B104">
        <v>136564</v>
      </c>
      <c r="C104" t="s">
        <v>328</v>
      </c>
      <c r="D104" s="2">
        <v>43555</v>
      </c>
      <c r="E104">
        <v>10.65</v>
      </c>
      <c r="G104" t="str">
        <f t="shared" si="2"/>
        <v>YDR8</v>
      </c>
      <c r="H104" t="e">
        <f t="shared" si="3"/>
        <v>#N/A</v>
      </c>
    </row>
    <row r="105" spans="1:8">
      <c r="A105" t="str">
        <f>VLOOKUP(B105,Master!E:J,6,0)</f>
        <v>YDR8RegularG</v>
      </c>
      <c r="B105">
        <v>136563</v>
      </c>
      <c r="C105" t="s">
        <v>329</v>
      </c>
      <c r="D105" s="2">
        <v>43555</v>
      </c>
      <c r="E105">
        <v>12.625</v>
      </c>
      <c r="G105" t="str">
        <f t="shared" si="2"/>
        <v>YDR8</v>
      </c>
      <c r="H105" t="e">
        <f t="shared" si="3"/>
        <v>#N/A</v>
      </c>
    </row>
    <row r="106" spans="1:8">
      <c r="A106" t="str">
        <f>VLOOKUP(B106,Master!E:J,6,0)</f>
        <v>YDR8RegularMD</v>
      </c>
      <c r="B106">
        <v>136565</v>
      </c>
      <c r="C106" t="s">
        <v>330</v>
      </c>
      <c r="D106" s="2">
        <v>43555</v>
      </c>
      <c r="E106">
        <v>10.893000000000001</v>
      </c>
      <c r="G106" t="str">
        <f t="shared" si="2"/>
        <v>YDR8</v>
      </c>
      <c r="H106" t="e">
        <f t="shared" si="3"/>
        <v>#N/A</v>
      </c>
    </row>
    <row r="107" spans="1:8">
      <c r="A107" t="str">
        <f>VLOOKUP(B107,Master!E:J,6,0)</f>
        <v>YDR8RegularQD</v>
      </c>
      <c r="B107">
        <v>136566</v>
      </c>
      <c r="C107" t="s">
        <v>331</v>
      </c>
      <c r="D107" s="2">
        <v>43555</v>
      </c>
      <c r="E107">
        <v>10.836</v>
      </c>
      <c r="G107" t="str">
        <f t="shared" si="2"/>
        <v>YDR8</v>
      </c>
      <c r="H107" t="e">
        <f t="shared" si="3"/>
        <v>#N/A</v>
      </c>
    </row>
    <row r="108" spans="1:8">
      <c r="A108" t="str">
        <f>VLOOKUP(B108,Master!E:J,6,0)</f>
        <v>YDR7DirectQD</v>
      </c>
      <c r="B108">
        <v>136266</v>
      </c>
      <c r="C108" t="s">
        <v>332</v>
      </c>
      <c r="D108" s="2">
        <v>43555</v>
      </c>
      <c r="E108">
        <v>11.715199999999999</v>
      </c>
      <c r="G108" t="str">
        <f t="shared" si="2"/>
        <v>YDR7</v>
      </c>
      <c r="H108" t="e">
        <f t="shared" si="3"/>
        <v>#N/A</v>
      </c>
    </row>
    <row r="109" spans="1:8">
      <c r="A109" t="str">
        <f>VLOOKUP(B109,Master!E:J,6,0)</f>
        <v>YDR7DirectD</v>
      </c>
      <c r="B109">
        <v>136265</v>
      </c>
      <c r="C109" t="s">
        <v>333</v>
      </c>
      <c r="D109" s="2">
        <v>43555</v>
      </c>
      <c r="E109">
        <v>11.715199999999999</v>
      </c>
      <c r="G109" t="str">
        <f t="shared" si="2"/>
        <v>YDR7</v>
      </c>
      <c r="H109" t="e">
        <f t="shared" si="3"/>
        <v>#N/A</v>
      </c>
    </row>
    <row r="110" spans="1:8">
      <c r="A110" t="str">
        <f>VLOOKUP(B110,Master!E:J,6,0)</f>
        <v>YDR7DirectG</v>
      </c>
      <c r="B110">
        <v>136264</v>
      </c>
      <c r="C110" t="s">
        <v>334</v>
      </c>
      <c r="D110" s="2">
        <v>43555</v>
      </c>
      <c r="E110">
        <v>11.715199999999999</v>
      </c>
      <c r="G110" t="str">
        <f t="shared" si="2"/>
        <v>YDR7</v>
      </c>
      <c r="H110" t="e">
        <f t="shared" si="3"/>
        <v>#N/A</v>
      </c>
    </row>
    <row r="111" spans="1:8">
      <c r="A111" t="str">
        <f>VLOOKUP(B111,Master!E:J,6,0)</f>
        <v>YDR7RegularQD</v>
      </c>
      <c r="B111">
        <v>136263</v>
      </c>
      <c r="C111" t="s">
        <v>335</v>
      </c>
      <c r="D111" s="2">
        <v>43555</v>
      </c>
      <c r="E111">
        <v>11.663</v>
      </c>
      <c r="G111" t="str">
        <f t="shared" si="2"/>
        <v>YDR7</v>
      </c>
      <c r="H111" t="e">
        <f t="shared" si="3"/>
        <v>#N/A</v>
      </c>
    </row>
    <row r="112" spans="1:8">
      <c r="A112" t="str">
        <f>VLOOKUP(B112,Master!E:J,6,0)</f>
        <v>YDR7RegularD</v>
      </c>
      <c r="B112">
        <v>136267</v>
      </c>
      <c r="C112" t="s">
        <v>336</v>
      </c>
      <c r="D112" s="2">
        <v>43555</v>
      </c>
      <c r="E112">
        <v>11.663</v>
      </c>
      <c r="G112" t="str">
        <f t="shared" si="2"/>
        <v>YDR7</v>
      </c>
      <c r="H112" t="e">
        <f t="shared" si="3"/>
        <v>#N/A</v>
      </c>
    </row>
    <row r="113" spans="1:8">
      <c r="A113" t="str">
        <f>VLOOKUP(B113,Master!E:J,6,0)</f>
        <v>YDR7RegularG</v>
      </c>
      <c r="B113">
        <v>136262</v>
      </c>
      <c r="C113" t="s">
        <v>337</v>
      </c>
      <c r="D113" s="2">
        <v>43555</v>
      </c>
      <c r="E113">
        <v>11.663</v>
      </c>
      <c r="G113" t="str">
        <f t="shared" si="2"/>
        <v>YDR7</v>
      </c>
      <c r="H113" t="e">
        <f t="shared" si="3"/>
        <v>#N/A</v>
      </c>
    </row>
    <row r="114" spans="1:8">
      <c r="A114" t="str">
        <f>VLOOKUP(B114,Master!E:J,6,0)</f>
        <v>YDS2DirectG</v>
      </c>
      <c r="B114">
        <v>139511</v>
      </c>
      <c r="C114" t="s">
        <v>338</v>
      </c>
      <c r="D114" s="2">
        <v>43555</v>
      </c>
      <c r="E114">
        <v>11.5905</v>
      </c>
      <c r="G114" t="str">
        <f t="shared" si="2"/>
        <v>YDS2</v>
      </c>
      <c r="H114" t="e">
        <f t="shared" si="3"/>
        <v>#N/A</v>
      </c>
    </row>
    <row r="115" spans="1:8">
      <c r="A115" t="str">
        <f>VLOOKUP(B115,Master!E:J,6,0)</f>
        <v>YDS2RegularQD</v>
      </c>
      <c r="B115">
        <v>139510</v>
      </c>
      <c r="C115" t="s">
        <v>339</v>
      </c>
      <c r="D115" s="2">
        <v>43555</v>
      </c>
      <c r="E115">
        <v>11.4154</v>
      </c>
      <c r="G115" t="str">
        <f t="shared" si="2"/>
        <v>YDS2</v>
      </c>
      <c r="H115" t="e">
        <f t="shared" si="3"/>
        <v>#N/A</v>
      </c>
    </row>
    <row r="116" spans="1:8">
      <c r="A116" t="str">
        <f>VLOOKUP(B116,Master!E:J,6,0)</f>
        <v>YDS2RegularD</v>
      </c>
      <c r="B116">
        <v>139507</v>
      </c>
      <c r="C116" t="s">
        <v>340</v>
      </c>
      <c r="D116" s="2">
        <v>43555</v>
      </c>
      <c r="E116">
        <v>11.4154</v>
      </c>
      <c r="G116" t="str">
        <f t="shared" si="2"/>
        <v>YDS2</v>
      </c>
      <c r="H116" t="e">
        <f t="shared" si="3"/>
        <v>#N/A</v>
      </c>
    </row>
    <row r="117" spans="1:8">
      <c r="A117" t="str">
        <f>VLOOKUP(B117,Master!E:J,6,0)</f>
        <v>YDS2RegularG</v>
      </c>
      <c r="B117">
        <v>139512</v>
      </c>
      <c r="C117" t="s">
        <v>341</v>
      </c>
      <c r="D117" s="2">
        <v>43555</v>
      </c>
      <c r="E117">
        <v>11.4154</v>
      </c>
      <c r="G117" t="str">
        <f t="shared" si="2"/>
        <v>YDS2</v>
      </c>
      <c r="H117" t="e">
        <f t="shared" si="3"/>
        <v>#N/A</v>
      </c>
    </row>
    <row r="118" spans="1:8">
      <c r="A118" t="str">
        <f>VLOOKUP(B118,Master!E:J,6,0)</f>
        <v>YDS6DirectD</v>
      </c>
      <c r="B118">
        <v>140834</v>
      </c>
      <c r="C118" t="s">
        <v>342</v>
      </c>
      <c r="D118" s="2">
        <v>43555</v>
      </c>
      <c r="E118">
        <v>11.538500000000001</v>
      </c>
      <c r="G118" t="str">
        <f t="shared" si="2"/>
        <v>YDS6</v>
      </c>
      <c r="H118" t="e">
        <f t="shared" si="3"/>
        <v>#N/A</v>
      </c>
    </row>
    <row r="119" spans="1:8">
      <c r="A119" t="str">
        <f>VLOOKUP(B119,Master!E:J,6,0)</f>
        <v>YDS6DirectG</v>
      </c>
      <c r="B119">
        <v>140833</v>
      </c>
      <c r="C119" t="s">
        <v>343</v>
      </c>
      <c r="D119" s="2">
        <v>43555</v>
      </c>
      <c r="E119">
        <v>11.538500000000001</v>
      </c>
      <c r="G119" t="str">
        <f t="shared" si="2"/>
        <v>YDS6</v>
      </c>
      <c r="H119" t="e">
        <f t="shared" si="3"/>
        <v>#N/A</v>
      </c>
    </row>
    <row r="120" spans="1:8">
      <c r="A120" t="str">
        <f>VLOOKUP(B120,Master!E:J,6,0)</f>
        <v>YDS6RegularQD</v>
      </c>
      <c r="B120">
        <v>140832</v>
      </c>
      <c r="C120" t="s">
        <v>344</v>
      </c>
      <c r="D120" s="2">
        <v>43555</v>
      </c>
      <c r="E120">
        <v>11.514699999999999</v>
      </c>
      <c r="G120" t="str">
        <f t="shared" si="2"/>
        <v>YDS6</v>
      </c>
      <c r="H120" t="e">
        <f t="shared" si="3"/>
        <v>#N/A</v>
      </c>
    </row>
    <row r="121" spans="1:8">
      <c r="A121" t="str">
        <f>VLOOKUP(B121,Master!E:J,6,0)</f>
        <v>YDS6RegularD</v>
      </c>
      <c r="B121">
        <v>140829</v>
      </c>
      <c r="C121" t="s">
        <v>345</v>
      </c>
      <c r="D121" s="2">
        <v>43555</v>
      </c>
      <c r="E121">
        <v>11.514699999999999</v>
      </c>
      <c r="G121" t="str">
        <f t="shared" si="2"/>
        <v>YDS6</v>
      </c>
      <c r="H121" t="e">
        <f t="shared" si="3"/>
        <v>#N/A</v>
      </c>
    </row>
    <row r="122" spans="1:8">
      <c r="A122" t="str">
        <f>VLOOKUP(B122,Master!E:J,6,0)</f>
        <v>YDS6RegularG</v>
      </c>
      <c r="B122">
        <v>140831</v>
      </c>
      <c r="C122" t="s">
        <v>346</v>
      </c>
      <c r="D122" s="2">
        <v>43555</v>
      </c>
      <c r="E122">
        <v>11.514699999999999</v>
      </c>
      <c r="G122" t="str">
        <f t="shared" si="2"/>
        <v>YDS6</v>
      </c>
      <c r="H122" t="e">
        <f t="shared" si="3"/>
        <v>#N/A</v>
      </c>
    </row>
    <row r="123" spans="1:8">
      <c r="A123" t="str">
        <f>VLOOKUP(B123,Master!E:J,6,0)</f>
        <v>YDS7DirectD</v>
      </c>
      <c r="B123">
        <v>141022</v>
      </c>
      <c r="C123" t="s">
        <v>347</v>
      </c>
      <c r="D123" s="2">
        <v>43555</v>
      </c>
      <c r="E123">
        <v>11.542</v>
      </c>
      <c r="G123" t="str">
        <f t="shared" si="2"/>
        <v>YDS7</v>
      </c>
      <c r="H123" t="e">
        <f t="shared" si="3"/>
        <v>#N/A</v>
      </c>
    </row>
    <row r="124" spans="1:8">
      <c r="A124" t="str">
        <f>VLOOKUP(B124,Master!E:J,6,0)</f>
        <v>YDS7DirectG</v>
      </c>
      <c r="B124">
        <v>141021</v>
      </c>
      <c r="C124" t="s">
        <v>348</v>
      </c>
      <c r="D124" s="2">
        <v>43555</v>
      </c>
      <c r="E124">
        <v>11.542</v>
      </c>
      <c r="G124" t="str">
        <f t="shared" si="2"/>
        <v>YDS7</v>
      </c>
      <c r="H124" t="e">
        <f t="shared" si="3"/>
        <v>#N/A</v>
      </c>
    </row>
    <row r="125" spans="1:8">
      <c r="A125" t="str">
        <f>VLOOKUP(B125,Master!E:J,6,0)</f>
        <v>YDS7RegularQD</v>
      </c>
      <c r="B125">
        <v>141020</v>
      </c>
      <c r="C125" t="s">
        <v>349</v>
      </c>
      <c r="D125" s="2">
        <v>43555</v>
      </c>
      <c r="E125">
        <v>11.4838</v>
      </c>
      <c r="G125" t="str">
        <f t="shared" si="2"/>
        <v>YDS7</v>
      </c>
      <c r="H125" t="e">
        <f t="shared" si="3"/>
        <v>#N/A</v>
      </c>
    </row>
    <row r="126" spans="1:8">
      <c r="A126" t="str">
        <f>VLOOKUP(B126,Master!E:J,6,0)</f>
        <v>YDS7RegularG</v>
      </c>
      <c r="B126">
        <v>141018</v>
      </c>
      <c r="C126" t="s">
        <v>350</v>
      </c>
      <c r="D126" s="2">
        <v>43555</v>
      </c>
      <c r="E126">
        <v>11.4838</v>
      </c>
      <c r="G126" t="str">
        <f t="shared" si="2"/>
        <v>YDS7</v>
      </c>
      <c r="H126" t="e">
        <f t="shared" si="3"/>
        <v>#N/A</v>
      </c>
    </row>
    <row r="127" spans="1:8">
      <c r="A127" t="str">
        <f>VLOOKUP(B127,Master!E:J,6,0)</f>
        <v>YDS8DirectQD</v>
      </c>
      <c r="B127">
        <v>141106</v>
      </c>
      <c r="C127" t="s">
        <v>351</v>
      </c>
      <c r="D127" s="2">
        <v>43555</v>
      </c>
      <c r="E127">
        <v>11.4924</v>
      </c>
      <c r="G127" t="str">
        <f t="shared" si="2"/>
        <v>YDS8</v>
      </c>
      <c r="H127" t="e">
        <f t="shared" si="3"/>
        <v>#N/A</v>
      </c>
    </row>
    <row r="128" spans="1:8">
      <c r="A128" t="str">
        <f>VLOOKUP(B128,Master!E:J,6,0)</f>
        <v>YDS8DirectD</v>
      </c>
      <c r="B128">
        <v>141103</v>
      </c>
      <c r="C128" t="s">
        <v>352</v>
      </c>
      <c r="D128" s="2">
        <v>43555</v>
      </c>
      <c r="E128">
        <v>11.4924</v>
      </c>
      <c r="G128" t="str">
        <f t="shared" si="2"/>
        <v>YDS8</v>
      </c>
      <c r="H128" t="e">
        <f t="shared" si="3"/>
        <v>#N/A</v>
      </c>
    </row>
    <row r="129" spans="1:8">
      <c r="A129" t="str">
        <f>VLOOKUP(B129,Master!E:J,6,0)</f>
        <v>YDS8DirectG</v>
      </c>
      <c r="B129">
        <v>141104</v>
      </c>
      <c r="C129" t="s">
        <v>353</v>
      </c>
      <c r="D129" s="2">
        <v>43555</v>
      </c>
      <c r="E129">
        <v>11.4924</v>
      </c>
      <c r="G129" t="str">
        <f t="shared" si="2"/>
        <v>YDS8</v>
      </c>
      <c r="H129" t="e">
        <f t="shared" si="3"/>
        <v>#N/A</v>
      </c>
    </row>
    <row r="130" spans="1:8">
      <c r="A130" t="str">
        <f>VLOOKUP(B130,Master!E:J,6,0)</f>
        <v>YDS8RegularQD</v>
      </c>
      <c r="B130">
        <v>141105</v>
      </c>
      <c r="C130" t="s">
        <v>354</v>
      </c>
      <c r="D130" s="2">
        <v>43555</v>
      </c>
      <c r="E130">
        <v>11.435</v>
      </c>
      <c r="G130" t="str">
        <f t="shared" si="2"/>
        <v>YDS8</v>
      </c>
      <c r="H130" t="e">
        <f t="shared" si="3"/>
        <v>#N/A</v>
      </c>
    </row>
    <row r="131" spans="1:8">
      <c r="A131" t="str">
        <f>VLOOKUP(B131,Master!E:J,6,0)</f>
        <v>YDS8RegularD</v>
      </c>
      <c r="B131">
        <v>141102</v>
      </c>
      <c r="C131" t="s">
        <v>355</v>
      </c>
      <c r="D131" s="2">
        <v>43555</v>
      </c>
      <c r="E131">
        <v>11.435</v>
      </c>
      <c r="G131" t="str">
        <f t="shared" ref="G131:G194" si="4">LEFT(A131,4)</f>
        <v>YDS8</v>
      </c>
      <c r="H131" t="e">
        <f t="shared" ref="H131:H194" si="5">VLOOKUP(G131,L:L,1,0)</f>
        <v>#N/A</v>
      </c>
    </row>
    <row r="132" spans="1:8">
      <c r="A132" t="str">
        <f>VLOOKUP(B132,Master!E:J,6,0)</f>
        <v>YDS8RegularG</v>
      </c>
      <c r="B132">
        <v>141101</v>
      </c>
      <c r="C132" t="s">
        <v>356</v>
      </c>
      <c r="D132" s="2">
        <v>43555</v>
      </c>
      <c r="E132">
        <v>11.435</v>
      </c>
      <c r="G132" t="str">
        <f t="shared" si="4"/>
        <v>YDS8</v>
      </c>
      <c r="H132" t="e">
        <f t="shared" si="5"/>
        <v>#N/A</v>
      </c>
    </row>
    <row r="133" spans="1:8">
      <c r="A133" t="str">
        <f>VLOOKUP(B133,Master!E:J,6,0)</f>
        <v>YDS9DirectQD</v>
      </c>
      <c r="B133">
        <v>141212</v>
      </c>
      <c r="C133" t="s">
        <v>357</v>
      </c>
      <c r="D133" s="2">
        <v>43555</v>
      </c>
      <c r="E133">
        <v>11.4567</v>
      </c>
      <c r="G133" t="str">
        <f t="shared" si="4"/>
        <v>YDS9</v>
      </c>
      <c r="H133" t="e">
        <f t="shared" si="5"/>
        <v>#N/A</v>
      </c>
    </row>
    <row r="134" spans="1:8">
      <c r="A134" t="str">
        <f>VLOOKUP(B134,Master!E:J,6,0)</f>
        <v>YDS9DirectD</v>
      </c>
      <c r="B134">
        <v>141213</v>
      </c>
      <c r="C134" t="s">
        <v>358</v>
      </c>
      <c r="D134" s="2">
        <v>43555</v>
      </c>
      <c r="E134">
        <v>11.4567</v>
      </c>
      <c r="G134" t="str">
        <f t="shared" si="4"/>
        <v>YDS9</v>
      </c>
      <c r="H134" t="e">
        <f t="shared" si="5"/>
        <v>#N/A</v>
      </c>
    </row>
    <row r="135" spans="1:8">
      <c r="A135" t="str">
        <f>VLOOKUP(B135,Master!E:J,6,0)</f>
        <v>YDS9DirectG</v>
      </c>
      <c r="B135">
        <v>141215</v>
      </c>
      <c r="C135" t="s">
        <v>359</v>
      </c>
      <c r="D135" s="2">
        <v>43555</v>
      </c>
      <c r="E135">
        <v>11.4567</v>
      </c>
      <c r="G135" t="str">
        <f t="shared" si="4"/>
        <v>YDS9</v>
      </c>
      <c r="H135" t="e">
        <f t="shared" si="5"/>
        <v>#N/A</v>
      </c>
    </row>
    <row r="136" spans="1:8">
      <c r="A136" t="str">
        <f>VLOOKUP(B136,Master!E:J,6,0)</f>
        <v>YDS9RegularQD</v>
      </c>
      <c r="B136">
        <v>141216</v>
      </c>
      <c r="C136" t="s">
        <v>360</v>
      </c>
      <c r="D136" s="2">
        <v>43555</v>
      </c>
      <c r="E136">
        <v>11.4025</v>
      </c>
      <c r="G136" t="str">
        <f t="shared" si="4"/>
        <v>YDS9</v>
      </c>
      <c r="H136" t="e">
        <f t="shared" si="5"/>
        <v>#N/A</v>
      </c>
    </row>
    <row r="137" spans="1:8">
      <c r="A137" t="str">
        <f>VLOOKUP(B137,Master!E:J,6,0)</f>
        <v>YDS9RegularD</v>
      </c>
      <c r="B137">
        <v>141211</v>
      </c>
      <c r="C137" t="s">
        <v>361</v>
      </c>
      <c r="D137" s="2">
        <v>43555</v>
      </c>
      <c r="E137">
        <v>11.4025</v>
      </c>
      <c r="G137" t="str">
        <f t="shared" si="4"/>
        <v>YDS9</v>
      </c>
      <c r="H137" t="e">
        <f t="shared" si="5"/>
        <v>#N/A</v>
      </c>
    </row>
    <row r="138" spans="1:8">
      <c r="A138" t="str">
        <f>VLOOKUP(B138,Master!E:J,6,0)</f>
        <v>YDS9RegularG</v>
      </c>
      <c r="B138">
        <v>141214</v>
      </c>
      <c r="C138" t="s">
        <v>362</v>
      </c>
      <c r="D138" s="2">
        <v>43555</v>
      </c>
      <c r="E138">
        <v>11.4025</v>
      </c>
      <c r="G138" t="str">
        <f t="shared" si="4"/>
        <v>YDS9</v>
      </c>
      <c r="H138" t="e">
        <f t="shared" si="5"/>
        <v>#N/A</v>
      </c>
    </row>
    <row r="139" spans="1:8">
      <c r="A139" t="str">
        <f>VLOOKUP(B139,Master!E:J,6,0)</f>
        <v>YDT0DirectQD</v>
      </c>
      <c r="B139">
        <v>141321</v>
      </c>
      <c r="C139" t="s">
        <v>363</v>
      </c>
      <c r="D139" s="2">
        <v>43555</v>
      </c>
      <c r="E139">
        <v>11.446</v>
      </c>
      <c r="G139" t="str">
        <f t="shared" si="4"/>
        <v>YDT0</v>
      </c>
      <c r="H139" t="e">
        <f t="shared" si="5"/>
        <v>#N/A</v>
      </c>
    </row>
    <row r="140" spans="1:8">
      <c r="A140" t="str">
        <f>VLOOKUP(B140,Master!E:J,6,0)</f>
        <v>YDT0DirectD</v>
      </c>
      <c r="B140">
        <v>141320</v>
      </c>
      <c r="C140" t="s">
        <v>364</v>
      </c>
      <c r="D140" s="2">
        <v>43555</v>
      </c>
      <c r="E140">
        <v>11.446</v>
      </c>
      <c r="G140" t="str">
        <f t="shared" si="4"/>
        <v>YDT0</v>
      </c>
      <c r="H140" t="e">
        <f t="shared" si="5"/>
        <v>#N/A</v>
      </c>
    </row>
    <row r="141" spans="1:8">
      <c r="A141" t="str">
        <f>VLOOKUP(B141,Master!E:J,6,0)</f>
        <v>YDT0DirectG</v>
      </c>
      <c r="B141">
        <v>141317</v>
      </c>
      <c r="C141" t="s">
        <v>365</v>
      </c>
      <c r="D141" s="2">
        <v>43555</v>
      </c>
      <c r="E141">
        <v>11.446</v>
      </c>
      <c r="G141" t="str">
        <f t="shared" si="4"/>
        <v>YDT0</v>
      </c>
      <c r="H141" t="e">
        <f t="shared" si="5"/>
        <v>#N/A</v>
      </c>
    </row>
    <row r="142" spans="1:8">
      <c r="A142" t="str">
        <f>VLOOKUP(B142,Master!E:J,6,0)</f>
        <v>YDT0RegularQD</v>
      </c>
      <c r="B142">
        <v>141322</v>
      </c>
      <c r="C142" t="s">
        <v>366</v>
      </c>
      <c r="D142" s="2">
        <v>43555</v>
      </c>
      <c r="E142">
        <v>11.391500000000001</v>
      </c>
      <c r="G142" t="str">
        <f t="shared" si="4"/>
        <v>YDT0</v>
      </c>
      <c r="H142" t="e">
        <f t="shared" si="5"/>
        <v>#N/A</v>
      </c>
    </row>
    <row r="143" spans="1:8">
      <c r="A143" t="str">
        <f>VLOOKUP(B143,Master!E:J,6,0)</f>
        <v>YDT0RegularD</v>
      </c>
      <c r="B143">
        <v>141319</v>
      </c>
      <c r="C143" t="s">
        <v>367</v>
      </c>
      <c r="D143" s="2">
        <v>43555</v>
      </c>
      <c r="E143">
        <v>11.391500000000001</v>
      </c>
      <c r="G143" t="str">
        <f t="shared" si="4"/>
        <v>YDT0</v>
      </c>
      <c r="H143" t="e">
        <f t="shared" si="5"/>
        <v>#N/A</v>
      </c>
    </row>
    <row r="144" spans="1:8">
      <c r="A144" t="str">
        <f>VLOOKUP(B144,Master!E:J,6,0)</f>
        <v>YDT0RegularG</v>
      </c>
      <c r="B144">
        <v>141318</v>
      </c>
      <c r="C144" t="s">
        <v>368</v>
      </c>
      <c r="D144" s="2">
        <v>43555</v>
      </c>
      <c r="E144">
        <v>11.391500000000001</v>
      </c>
      <c r="G144" t="str">
        <f t="shared" si="4"/>
        <v>YDT0</v>
      </c>
      <c r="H144" t="e">
        <f t="shared" si="5"/>
        <v>#N/A</v>
      </c>
    </row>
    <row r="145" spans="1:8">
      <c r="A145" t="str">
        <f>VLOOKUP(B145,Master!E:J,6,0)</f>
        <v>YDT3DirectQD</v>
      </c>
      <c r="B145">
        <v>142166</v>
      </c>
      <c r="C145" t="s">
        <v>369</v>
      </c>
      <c r="D145" s="2">
        <v>43555</v>
      </c>
      <c r="E145">
        <v>10.935600000000001</v>
      </c>
      <c r="G145" t="str">
        <f t="shared" si="4"/>
        <v>YDT3</v>
      </c>
      <c r="H145" t="e">
        <f t="shared" si="5"/>
        <v>#N/A</v>
      </c>
    </row>
    <row r="146" spans="1:8">
      <c r="A146" t="str">
        <f>VLOOKUP(B146,Master!E:J,6,0)</f>
        <v>YDT3DirectD</v>
      </c>
      <c r="B146">
        <v>142165</v>
      </c>
      <c r="C146" t="s">
        <v>370</v>
      </c>
      <c r="D146" s="2">
        <v>43555</v>
      </c>
      <c r="E146">
        <v>10.935600000000001</v>
      </c>
      <c r="G146" t="str">
        <f t="shared" si="4"/>
        <v>YDT3</v>
      </c>
      <c r="H146" t="e">
        <f t="shared" si="5"/>
        <v>#N/A</v>
      </c>
    </row>
    <row r="147" spans="1:8">
      <c r="A147" t="str">
        <f>VLOOKUP(B147,Master!E:J,6,0)</f>
        <v>YDT3DirectG</v>
      </c>
      <c r="B147">
        <v>142164</v>
      </c>
      <c r="C147" t="s">
        <v>371</v>
      </c>
      <c r="D147" s="2">
        <v>43555</v>
      </c>
      <c r="E147">
        <v>10.935600000000001</v>
      </c>
      <c r="G147" t="str">
        <f t="shared" si="4"/>
        <v>YDT3</v>
      </c>
      <c r="H147" t="e">
        <f t="shared" si="5"/>
        <v>#N/A</v>
      </c>
    </row>
    <row r="148" spans="1:8">
      <c r="A148" t="str">
        <f>VLOOKUP(B148,Master!E:J,6,0)</f>
        <v>YDT3RegularQD</v>
      </c>
      <c r="B148">
        <v>142168</v>
      </c>
      <c r="C148" t="s">
        <v>372</v>
      </c>
      <c r="D148" s="2">
        <v>43555</v>
      </c>
      <c r="E148">
        <v>10.902100000000001</v>
      </c>
      <c r="G148" t="str">
        <f t="shared" si="4"/>
        <v>YDT3</v>
      </c>
      <c r="H148" t="e">
        <f t="shared" si="5"/>
        <v>#N/A</v>
      </c>
    </row>
    <row r="149" spans="1:8">
      <c r="A149" t="str">
        <f>VLOOKUP(B149,Master!E:J,6,0)</f>
        <v>YDT3RegularD</v>
      </c>
      <c r="B149">
        <v>142163</v>
      </c>
      <c r="C149" t="s">
        <v>373</v>
      </c>
      <c r="D149" s="2">
        <v>43555</v>
      </c>
      <c r="E149">
        <v>10.902100000000001</v>
      </c>
      <c r="G149" t="str">
        <f t="shared" si="4"/>
        <v>YDT3</v>
      </c>
      <c r="H149" t="e">
        <f t="shared" si="5"/>
        <v>#N/A</v>
      </c>
    </row>
    <row r="150" spans="1:8">
      <c r="A150" t="str">
        <f>VLOOKUP(B150,Master!E:J,6,0)</f>
        <v>YDT3RegularG</v>
      </c>
      <c r="B150">
        <v>142167</v>
      </c>
      <c r="C150" t="s">
        <v>374</v>
      </c>
      <c r="D150" s="2">
        <v>43555</v>
      </c>
      <c r="E150">
        <v>10.902100000000001</v>
      </c>
      <c r="G150" t="str">
        <f t="shared" si="4"/>
        <v>YDT3</v>
      </c>
      <c r="H150" t="e">
        <f t="shared" si="5"/>
        <v>#N/A</v>
      </c>
    </row>
    <row r="151" spans="1:8">
      <c r="A151" t="str">
        <f>VLOOKUP(B151,Master!E:J,6,0)</f>
        <v>YDT4DirectQD</v>
      </c>
      <c r="B151">
        <v>142253</v>
      </c>
      <c r="C151" t="s">
        <v>375</v>
      </c>
      <c r="D151" s="2">
        <v>43555</v>
      </c>
      <c r="E151">
        <v>10.932700000000001</v>
      </c>
      <c r="G151" t="str">
        <f t="shared" si="4"/>
        <v>YDT4</v>
      </c>
      <c r="H151" t="e">
        <f t="shared" si="5"/>
        <v>#N/A</v>
      </c>
    </row>
    <row r="152" spans="1:8">
      <c r="A152" t="str">
        <f>VLOOKUP(B152,Master!E:J,6,0)</f>
        <v>YDT4DirectD</v>
      </c>
      <c r="B152">
        <v>142255</v>
      </c>
      <c r="C152" t="s">
        <v>376</v>
      </c>
      <c r="D152" s="2">
        <v>43555</v>
      </c>
      <c r="E152">
        <v>10.932700000000001</v>
      </c>
      <c r="G152" t="str">
        <f t="shared" si="4"/>
        <v>YDT4</v>
      </c>
      <c r="H152" t="e">
        <f t="shared" si="5"/>
        <v>#N/A</v>
      </c>
    </row>
    <row r="153" spans="1:8">
      <c r="A153" t="str">
        <f>VLOOKUP(B153,Master!E:J,6,0)</f>
        <v>YDT4DirectG</v>
      </c>
      <c r="B153">
        <v>142254</v>
      </c>
      <c r="C153" t="s">
        <v>377</v>
      </c>
      <c r="D153" s="2">
        <v>43555</v>
      </c>
      <c r="E153">
        <v>10.932700000000001</v>
      </c>
      <c r="G153" t="str">
        <f t="shared" si="4"/>
        <v>YDT4</v>
      </c>
      <c r="H153" t="e">
        <f t="shared" si="5"/>
        <v>#N/A</v>
      </c>
    </row>
    <row r="154" spans="1:8">
      <c r="A154" t="str">
        <f>VLOOKUP(B154,Master!E:J,6,0)</f>
        <v>YDT4RegularQD</v>
      </c>
      <c r="B154">
        <v>142250</v>
      </c>
      <c r="C154" t="s">
        <v>378</v>
      </c>
      <c r="D154" s="2">
        <v>43555</v>
      </c>
      <c r="E154">
        <v>10.899900000000001</v>
      </c>
      <c r="G154" t="str">
        <f t="shared" si="4"/>
        <v>YDT4</v>
      </c>
      <c r="H154" t="e">
        <f t="shared" si="5"/>
        <v>#N/A</v>
      </c>
    </row>
    <row r="155" spans="1:8">
      <c r="A155" t="str">
        <f>VLOOKUP(B155,Master!E:J,6,0)</f>
        <v>YDT4RegularD</v>
      </c>
      <c r="B155">
        <v>142251</v>
      </c>
      <c r="C155" t="s">
        <v>379</v>
      </c>
      <c r="D155" s="2">
        <v>43555</v>
      </c>
      <c r="E155">
        <v>10.899900000000001</v>
      </c>
      <c r="G155" t="str">
        <f t="shared" si="4"/>
        <v>YDT4</v>
      </c>
      <c r="H155" t="e">
        <f t="shared" si="5"/>
        <v>#N/A</v>
      </c>
    </row>
    <row r="156" spans="1:8">
      <c r="A156" t="str">
        <f>VLOOKUP(B156,Master!E:J,6,0)</f>
        <v>YDT4RegularG</v>
      </c>
      <c r="B156">
        <v>142252</v>
      </c>
      <c r="C156" t="s">
        <v>380</v>
      </c>
      <c r="D156" s="2">
        <v>43555</v>
      </c>
      <c r="E156">
        <v>10.899900000000001</v>
      </c>
      <c r="G156" t="str">
        <f t="shared" si="4"/>
        <v>YDT4</v>
      </c>
      <c r="H156" t="e">
        <f t="shared" si="5"/>
        <v>#N/A</v>
      </c>
    </row>
    <row r="157" spans="1:8">
      <c r="A157" t="str">
        <f>VLOOKUP(B157,Master!E:J,6,0)</f>
        <v>YDT6DirectQD</v>
      </c>
      <c r="B157">
        <v>142311</v>
      </c>
      <c r="C157" t="s">
        <v>381</v>
      </c>
      <c r="D157" s="2">
        <v>43555</v>
      </c>
      <c r="E157">
        <v>10.914300000000001</v>
      </c>
      <c r="G157" t="str">
        <f t="shared" si="4"/>
        <v>YDT6</v>
      </c>
      <c r="H157" t="e">
        <f t="shared" si="5"/>
        <v>#N/A</v>
      </c>
    </row>
    <row r="158" spans="1:8">
      <c r="A158" t="str">
        <f>VLOOKUP(B158,Master!E:J,6,0)</f>
        <v>YDT6DirectD</v>
      </c>
      <c r="B158">
        <v>142310</v>
      </c>
      <c r="C158" t="s">
        <v>382</v>
      </c>
      <c r="D158" s="2">
        <v>43555</v>
      </c>
      <c r="E158">
        <v>10.914300000000001</v>
      </c>
      <c r="G158" t="str">
        <f t="shared" si="4"/>
        <v>YDT6</v>
      </c>
      <c r="H158" t="e">
        <f t="shared" si="5"/>
        <v>#N/A</v>
      </c>
    </row>
    <row r="159" spans="1:8">
      <c r="A159" t="str">
        <f>VLOOKUP(B159,Master!E:J,6,0)</f>
        <v>YDT6DirectG</v>
      </c>
      <c r="B159">
        <v>142309</v>
      </c>
      <c r="C159" t="s">
        <v>383</v>
      </c>
      <c r="D159" s="2">
        <v>43555</v>
      </c>
      <c r="E159">
        <v>10.914300000000001</v>
      </c>
      <c r="G159" t="str">
        <f t="shared" si="4"/>
        <v>YDT6</v>
      </c>
      <c r="H159" t="e">
        <f t="shared" si="5"/>
        <v>#N/A</v>
      </c>
    </row>
    <row r="160" spans="1:8">
      <c r="A160" t="str">
        <f>VLOOKUP(B160,Master!E:J,6,0)</f>
        <v>YDT6RegularQD</v>
      </c>
      <c r="B160">
        <v>142308</v>
      </c>
      <c r="C160" t="s">
        <v>384</v>
      </c>
      <c r="D160" s="2">
        <v>43555</v>
      </c>
      <c r="E160">
        <v>10.8825</v>
      </c>
      <c r="G160" t="str">
        <f t="shared" si="4"/>
        <v>YDT6</v>
      </c>
      <c r="H160" t="e">
        <f t="shared" si="5"/>
        <v>#N/A</v>
      </c>
    </row>
    <row r="161" spans="1:8">
      <c r="A161" t="str">
        <f>VLOOKUP(B161,Master!E:J,6,0)</f>
        <v>YDT6RegularD</v>
      </c>
      <c r="B161">
        <v>142307</v>
      </c>
      <c r="C161" t="s">
        <v>385</v>
      </c>
      <c r="D161" s="2">
        <v>43555</v>
      </c>
      <c r="E161">
        <v>10.8825</v>
      </c>
      <c r="G161" t="str">
        <f t="shared" si="4"/>
        <v>YDT6</v>
      </c>
      <c r="H161" t="e">
        <f t="shared" si="5"/>
        <v>#N/A</v>
      </c>
    </row>
    <row r="162" spans="1:8">
      <c r="A162" t="str">
        <f>VLOOKUP(B162,Master!E:J,6,0)</f>
        <v>YDT6RegularG</v>
      </c>
      <c r="B162">
        <v>142306</v>
      </c>
      <c r="C162" t="s">
        <v>386</v>
      </c>
      <c r="D162" s="2">
        <v>43555</v>
      </c>
      <c r="E162">
        <v>10.8825</v>
      </c>
      <c r="G162" t="str">
        <f t="shared" si="4"/>
        <v>YDT6</v>
      </c>
      <c r="H162" t="e">
        <f t="shared" si="5"/>
        <v>#N/A</v>
      </c>
    </row>
    <row r="163" spans="1:8">
      <c r="A163" t="str">
        <f>VLOOKUP(B163,Master!E:J,6,0)</f>
        <v>YDT7DirectG</v>
      </c>
      <c r="B163">
        <v>142475</v>
      </c>
      <c r="C163" t="s">
        <v>387</v>
      </c>
      <c r="D163" s="2">
        <v>43555</v>
      </c>
      <c r="E163">
        <v>10.881500000000001</v>
      </c>
      <c r="G163" t="str">
        <f t="shared" si="4"/>
        <v>YDT7</v>
      </c>
      <c r="H163" t="e">
        <f t="shared" si="5"/>
        <v>#N/A</v>
      </c>
    </row>
    <row r="164" spans="1:8">
      <c r="A164" t="str">
        <f>VLOOKUP(B164,Master!E:J,6,0)</f>
        <v>YDT7RegularQD</v>
      </c>
      <c r="B164">
        <v>142474</v>
      </c>
      <c r="C164" t="s">
        <v>388</v>
      </c>
      <c r="D164" s="2">
        <v>43555</v>
      </c>
      <c r="E164">
        <v>10.8514</v>
      </c>
      <c r="G164" t="str">
        <f t="shared" si="4"/>
        <v>YDT7</v>
      </c>
      <c r="H164" t="e">
        <f t="shared" si="5"/>
        <v>#N/A</v>
      </c>
    </row>
    <row r="165" spans="1:8">
      <c r="A165" t="str">
        <f>VLOOKUP(B165,Master!E:J,6,0)</f>
        <v>YDT7RegularD</v>
      </c>
      <c r="B165">
        <v>142472</v>
      </c>
      <c r="C165" t="s">
        <v>389</v>
      </c>
      <c r="D165" s="2">
        <v>43555</v>
      </c>
      <c r="E165">
        <v>10.8514</v>
      </c>
      <c r="G165" t="str">
        <f t="shared" si="4"/>
        <v>YDT7</v>
      </c>
      <c r="H165" t="e">
        <f t="shared" si="5"/>
        <v>#N/A</v>
      </c>
    </row>
    <row r="166" spans="1:8">
      <c r="A166" t="str">
        <f>VLOOKUP(B166,Master!E:J,6,0)</f>
        <v>YDT7RegularG</v>
      </c>
      <c r="B166">
        <v>142471</v>
      </c>
      <c r="C166" t="s">
        <v>390</v>
      </c>
      <c r="D166" s="2">
        <v>43555</v>
      </c>
      <c r="E166">
        <v>10.8514</v>
      </c>
      <c r="G166" t="str">
        <f t="shared" si="4"/>
        <v>YDT7</v>
      </c>
      <c r="H166" t="e">
        <f t="shared" si="5"/>
        <v>#N/A</v>
      </c>
    </row>
    <row r="167" spans="1:8">
      <c r="A167" t="str">
        <f>VLOOKUP(B167,Master!E:J,6,0)</f>
        <v>YDT9DirectQD</v>
      </c>
      <c r="B167">
        <v>142505</v>
      </c>
      <c r="C167" t="s">
        <v>391</v>
      </c>
      <c r="D167" s="2">
        <v>43555</v>
      </c>
      <c r="E167">
        <v>10.8779</v>
      </c>
      <c r="G167" t="str">
        <f t="shared" si="4"/>
        <v>YDT9</v>
      </c>
      <c r="H167" t="e">
        <f t="shared" si="5"/>
        <v>#N/A</v>
      </c>
    </row>
    <row r="168" spans="1:8">
      <c r="A168" t="str">
        <f>VLOOKUP(B168,Master!E:J,6,0)</f>
        <v>YDT9DirectD</v>
      </c>
      <c r="B168">
        <v>142506</v>
      </c>
      <c r="C168" t="s">
        <v>392</v>
      </c>
      <c r="D168" s="2">
        <v>43555</v>
      </c>
      <c r="E168">
        <v>10.8779</v>
      </c>
      <c r="G168" t="str">
        <f t="shared" si="4"/>
        <v>YDT9</v>
      </c>
      <c r="H168" t="e">
        <f t="shared" si="5"/>
        <v>#N/A</v>
      </c>
    </row>
    <row r="169" spans="1:8">
      <c r="A169" t="str">
        <f>VLOOKUP(B169,Master!E:J,6,0)</f>
        <v>YDT9DirectG</v>
      </c>
      <c r="B169">
        <v>142504</v>
      </c>
      <c r="C169" t="s">
        <v>393</v>
      </c>
      <c r="D169" s="2">
        <v>43555</v>
      </c>
      <c r="E169">
        <v>10.8779</v>
      </c>
      <c r="G169" t="str">
        <f t="shared" si="4"/>
        <v>YDT9</v>
      </c>
      <c r="H169" t="e">
        <f t="shared" si="5"/>
        <v>#N/A</v>
      </c>
    </row>
    <row r="170" spans="1:8">
      <c r="A170" t="str">
        <f>VLOOKUP(B170,Master!E:J,6,0)</f>
        <v>YDT9RegularQD</v>
      </c>
      <c r="B170">
        <v>142503</v>
      </c>
      <c r="C170" t="s">
        <v>394</v>
      </c>
      <c r="D170" s="2">
        <v>43555</v>
      </c>
      <c r="E170">
        <v>10.8484</v>
      </c>
      <c r="G170" t="str">
        <f t="shared" si="4"/>
        <v>YDT9</v>
      </c>
      <c r="H170" t="e">
        <f t="shared" si="5"/>
        <v>#N/A</v>
      </c>
    </row>
    <row r="171" spans="1:8">
      <c r="A171" t="str">
        <f>VLOOKUP(B171,Master!E:J,6,0)</f>
        <v>YDT9RegularD</v>
      </c>
      <c r="B171">
        <v>142502</v>
      </c>
      <c r="C171" t="s">
        <v>395</v>
      </c>
      <c r="D171" s="2">
        <v>43555</v>
      </c>
      <c r="E171">
        <v>10.8484</v>
      </c>
      <c r="G171" t="str">
        <f t="shared" si="4"/>
        <v>YDT9</v>
      </c>
      <c r="H171" t="e">
        <f t="shared" si="5"/>
        <v>#N/A</v>
      </c>
    </row>
    <row r="172" spans="1:8">
      <c r="A172" t="str">
        <f>VLOOKUP(B172,Master!E:J,6,0)</f>
        <v>YDT9RegularG</v>
      </c>
      <c r="B172">
        <v>142501</v>
      </c>
      <c r="C172" t="s">
        <v>396</v>
      </c>
      <c r="D172" s="2">
        <v>43555</v>
      </c>
      <c r="E172">
        <v>10.8484</v>
      </c>
      <c r="G172" t="str">
        <f t="shared" si="4"/>
        <v>YDT9</v>
      </c>
      <c r="H172" t="e">
        <f t="shared" si="5"/>
        <v>#N/A</v>
      </c>
    </row>
    <row r="173" spans="1:8">
      <c r="A173" t="str">
        <f>VLOOKUP(B173,Master!E:J,6,0)</f>
        <v>YDU3DirectD</v>
      </c>
      <c r="B173">
        <v>142786</v>
      </c>
      <c r="C173" t="s">
        <v>397</v>
      </c>
      <c r="D173" s="2">
        <v>43555</v>
      </c>
      <c r="E173">
        <v>10.852399999999999</v>
      </c>
      <c r="G173" t="str">
        <f t="shared" si="4"/>
        <v>YDU3</v>
      </c>
      <c r="H173" t="e">
        <f t="shared" si="5"/>
        <v>#N/A</v>
      </c>
    </row>
    <row r="174" spans="1:8">
      <c r="A174" t="str">
        <f>VLOOKUP(B174,Master!E:J,6,0)</f>
        <v>YDU3DirectG</v>
      </c>
      <c r="B174">
        <v>142788</v>
      </c>
      <c r="C174" t="s">
        <v>398</v>
      </c>
      <c r="D174" s="2">
        <v>43555</v>
      </c>
      <c r="E174">
        <v>10.852399999999999</v>
      </c>
      <c r="G174" t="str">
        <f t="shared" si="4"/>
        <v>YDU3</v>
      </c>
      <c r="H174" t="e">
        <f t="shared" si="5"/>
        <v>#N/A</v>
      </c>
    </row>
    <row r="175" spans="1:8">
      <c r="A175" t="str">
        <f>VLOOKUP(B175,Master!E:J,6,0)</f>
        <v>YDU3RegularQD</v>
      </c>
      <c r="B175">
        <v>142784</v>
      </c>
      <c r="C175" t="s">
        <v>399</v>
      </c>
      <c r="D175" s="2">
        <v>43555</v>
      </c>
      <c r="E175">
        <v>10.824</v>
      </c>
      <c r="G175" t="str">
        <f t="shared" si="4"/>
        <v>YDU3</v>
      </c>
      <c r="H175" t="e">
        <f t="shared" si="5"/>
        <v>#N/A</v>
      </c>
    </row>
    <row r="176" spans="1:8">
      <c r="A176" t="str">
        <f>VLOOKUP(B176,Master!E:J,6,0)</f>
        <v>YDU3RegularD</v>
      </c>
      <c r="B176">
        <v>142785</v>
      </c>
      <c r="C176" t="s">
        <v>400</v>
      </c>
      <c r="D176" s="2">
        <v>43555</v>
      </c>
      <c r="E176">
        <v>10.824</v>
      </c>
      <c r="G176" t="str">
        <f t="shared" si="4"/>
        <v>YDU3</v>
      </c>
      <c r="H176" t="e">
        <f t="shared" si="5"/>
        <v>#N/A</v>
      </c>
    </row>
    <row r="177" spans="1:8">
      <c r="A177" t="str">
        <f>VLOOKUP(B177,Master!E:J,6,0)</f>
        <v>YDU3RegularG</v>
      </c>
      <c r="B177">
        <v>142783</v>
      </c>
      <c r="C177" t="s">
        <v>401</v>
      </c>
      <c r="D177" s="2">
        <v>43555</v>
      </c>
      <c r="E177">
        <v>10.824</v>
      </c>
      <c r="G177" t="str">
        <f t="shared" si="4"/>
        <v>YDU3</v>
      </c>
      <c r="H177" t="e">
        <f t="shared" si="5"/>
        <v>#N/A</v>
      </c>
    </row>
    <row r="178" spans="1:8">
      <c r="A178" t="str">
        <f>VLOOKUP(B178,Master!E:J,6,0)</f>
        <v>YDU4DirectQD</v>
      </c>
      <c r="B178">
        <v>142839</v>
      </c>
      <c r="C178" t="s">
        <v>402</v>
      </c>
      <c r="D178" s="2">
        <v>43555</v>
      </c>
      <c r="E178">
        <v>10.8126</v>
      </c>
      <c r="G178" t="str">
        <f t="shared" si="4"/>
        <v>YDU4</v>
      </c>
      <c r="H178" t="e">
        <f t="shared" si="5"/>
        <v>#N/A</v>
      </c>
    </row>
    <row r="179" spans="1:8">
      <c r="A179" t="str">
        <f>VLOOKUP(B179,Master!E:J,6,0)</f>
        <v>YDU4DirectG</v>
      </c>
      <c r="B179">
        <v>142837</v>
      </c>
      <c r="C179" t="s">
        <v>403</v>
      </c>
      <c r="D179" s="2">
        <v>43555</v>
      </c>
      <c r="E179">
        <v>10.8126</v>
      </c>
      <c r="G179" t="str">
        <f t="shared" si="4"/>
        <v>YDU4</v>
      </c>
      <c r="H179" t="e">
        <f t="shared" si="5"/>
        <v>#N/A</v>
      </c>
    </row>
    <row r="180" spans="1:8">
      <c r="A180" t="str">
        <f>VLOOKUP(B180,Master!E:J,6,0)</f>
        <v>YDU4RegularQD</v>
      </c>
      <c r="B180">
        <v>142836</v>
      </c>
      <c r="C180" t="s">
        <v>404</v>
      </c>
      <c r="D180" s="2">
        <v>43555</v>
      </c>
      <c r="E180">
        <v>10.7845</v>
      </c>
      <c r="G180" t="str">
        <f t="shared" si="4"/>
        <v>YDU4</v>
      </c>
      <c r="H180" t="e">
        <f t="shared" si="5"/>
        <v>#N/A</v>
      </c>
    </row>
    <row r="181" spans="1:8">
      <c r="A181" t="str">
        <f>VLOOKUP(B181,Master!E:J,6,0)</f>
        <v>YDU4RegularD</v>
      </c>
      <c r="B181">
        <v>142835</v>
      </c>
      <c r="C181" t="s">
        <v>405</v>
      </c>
      <c r="D181" s="2">
        <v>43555</v>
      </c>
      <c r="E181">
        <v>10.7845</v>
      </c>
      <c r="G181" t="str">
        <f t="shared" si="4"/>
        <v>YDU4</v>
      </c>
      <c r="H181" t="e">
        <f t="shared" si="5"/>
        <v>#N/A</v>
      </c>
    </row>
    <row r="182" spans="1:8">
      <c r="A182" t="str">
        <f>VLOOKUP(B182,Master!E:J,6,0)</f>
        <v>YDU4RegularG</v>
      </c>
      <c r="B182">
        <v>142834</v>
      </c>
      <c r="C182" t="s">
        <v>406</v>
      </c>
      <c r="D182" s="2">
        <v>43555</v>
      </c>
      <c r="E182">
        <v>10.7845</v>
      </c>
      <c r="G182" t="str">
        <f t="shared" si="4"/>
        <v>YDU4</v>
      </c>
      <c r="H182" t="e">
        <f t="shared" si="5"/>
        <v>#N/A</v>
      </c>
    </row>
    <row r="183" spans="1:8">
      <c r="A183" t="str">
        <f>VLOOKUP(B183,Master!E:J,6,0)</f>
        <v>YDU6DirectQD</v>
      </c>
      <c r="B183">
        <v>142937</v>
      </c>
      <c r="C183" t="s">
        <v>407</v>
      </c>
      <c r="D183" s="2">
        <v>43555</v>
      </c>
      <c r="E183">
        <v>10.7898</v>
      </c>
      <c r="G183" t="str">
        <f t="shared" si="4"/>
        <v>YDU6</v>
      </c>
      <c r="H183" t="e">
        <f t="shared" si="5"/>
        <v>#N/A</v>
      </c>
    </row>
    <row r="184" spans="1:8">
      <c r="A184" t="str">
        <f>VLOOKUP(B184,Master!E:J,6,0)</f>
        <v>YDU6DirectG</v>
      </c>
      <c r="B184">
        <v>142939</v>
      </c>
      <c r="C184" t="s">
        <v>408</v>
      </c>
      <c r="D184" s="2">
        <v>43555</v>
      </c>
      <c r="E184">
        <v>10.7898</v>
      </c>
      <c r="G184" t="str">
        <f t="shared" si="4"/>
        <v>YDU6</v>
      </c>
      <c r="H184" t="e">
        <f t="shared" si="5"/>
        <v>#N/A</v>
      </c>
    </row>
    <row r="185" spans="1:8">
      <c r="A185" t="str">
        <f>VLOOKUP(B185,Master!E:J,6,0)</f>
        <v>YDU6RegularQD</v>
      </c>
      <c r="B185">
        <v>142936</v>
      </c>
      <c r="C185" t="s">
        <v>409</v>
      </c>
      <c r="D185" s="2">
        <v>43555</v>
      </c>
      <c r="E185">
        <v>10.762499999999999</v>
      </c>
      <c r="G185" t="str">
        <f t="shared" si="4"/>
        <v>YDU6</v>
      </c>
      <c r="H185" t="e">
        <f t="shared" si="5"/>
        <v>#N/A</v>
      </c>
    </row>
    <row r="186" spans="1:8">
      <c r="A186" t="str">
        <f>VLOOKUP(B186,Master!E:J,6,0)</f>
        <v>YDU6RegularD</v>
      </c>
      <c r="B186">
        <v>142935</v>
      </c>
      <c r="C186" t="s">
        <v>410</v>
      </c>
      <c r="D186" s="2">
        <v>43555</v>
      </c>
      <c r="E186">
        <v>10.762499999999999</v>
      </c>
      <c r="G186" t="str">
        <f t="shared" si="4"/>
        <v>YDU6</v>
      </c>
      <c r="H186" t="e">
        <f t="shared" si="5"/>
        <v>#N/A</v>
      </c>
    </row>
    <row r="187" spans="1:8">
      <c r="A187" t="str">
        <f>VLOOKUP(B187,Master!E:J,6,0)</f>
        <v>YDU6RegularG</v>
      </c>
      <c r="B187">
        <v>142938</v>
      </c>
      <c r="C187" t="s">
        <v>411</v>
      </c>
      <c r="D187" s="2">
        <v>43555</v>
      </c>
      <c r="E187">
        <v>10.762499999999999</v>
      </c>
      <c r="G187" t="str">
        <f t="shared" si="4"/>
        <v>YDU6</v>
      </c>
      <c r="H187" t="e">
        <f t="shared" si="5"/>
        <v>#N/A</v>
      </c>
    </row>
    <row r="188" spans="1:8">
      <c r="A188" t="str">
        <f>VLOOKUP(B188,Master!E:J,6,0)</f>
        <v>YDU7DirectD</v>
      </c>
      <c r="B188">
        <v>143038</v>
      </c>
      <c r="C188" t="s">
        <v>412</v>
      </c>
      <c r="D188" s="2">
        <v>43555</v>
      </c>
      <c r="E188">
        <v>10.7629</v>
      </c>
      <c r="G188" t="str">
        <f t="shared" si="4"/>
        <v>YDU7</v>
      </c>
      <c r="H188" t="e">
        <f t="shared" si="5"/>
        <v>#N/A</v>
      </c>
    </row>
    <row r="189" spans="1:8">
      <c r="A189" t="str">
        <f>VLOOKUP(B189,Master!E:J,6,0)</f>
        <v>YDU7DirectG</v>
      </c>
      <c r="B189">
        <v>143037</v>
      </c>
      <c r="C189" t="s">
        <v>413</v>
      </c>
      <c r="D189" s="2">
        <v>43555</v>
      </c>
      <c r="E189">
        <v>10.7629</v>
      </c>
      <c r="G189" t="str">
        <f t="shared" si="4"/>
        <v>YDU7</v>
      </c>
      <c r="H189" t="e">
        <f t="shared" si="5"/>
        <v>#N/A</v>
      </c>
    </row>
    <row r="190" spans="1:8">
      <c r="A190" t="str">
        <f>VLOOKUP(B190,Master!E:J,6,0)</f>
        <v>YDU7RegularQD</v>
      </c>
      <c r="B190">
        <v>143034</v>
      </c>
      <c r="C190" t="s">
        <v>414</v>
      </c>
      <c r="D190" s="2">
        <v>43555</v>
      </c>
      <c r="E190">
        <v>10.735799999999999</v>
      </c>
      <c r="G190" t="str">
        <f t="shared" si="4"/>
        <v>YDU7</v>
      </c>
      <c r="H190" t="e">
        <f t="shared" si="5"/>
        <v>#N/A</v>
      </c>
    </row>
    <row r="191" spans="1:8">
      <c r="A191" t="str">
        <f>VLOOKUP(B191,Master!E:J,6,0)</f>
        <v>YDU7RegularD</v>
      </c>
      <c r="B191">
        <v>143033</v>
      </c>
      <c r="C191" t="s">
        <v>415</v>
      </c>
      <c r="D191" s="2">
        <v>43555</v>
      </c>
      <c r="E191">
        <v>10.735799999999999</v>
      </c>
      <c r="G191" t="str">
        <f t="shared" si="4"/>
        <v>YDU7</v>
      </c>
      <c r="H191" t="e">
        <f t="shared" si="5"/>
        <v>#N/A</v>
      </c>
    </row>
    <row r="192" spans="1:8">
      <c r="A192" t="str">
        <f>VLOOKUP(B192,Master!E:J,6,0)</f>
        <v>YDU7RegularG</v>
      </c>
      <c r="B192">
        <v>143036</v>
      </c>
      <c r="C192" t="s">
        <v>416</v>
      </c>
      <c r="D192" s="2">
        <v>43555</v>
      </c>
      <c r="E192">
        <v>10.735799999999999</v>
      </c>
      <c r="G192" t="str">
        <f t="shared" si="4"/>
        <v>YDU7</v>
      </c>
      <c r="H192" t="e">
        <f t="shared" si="5"/>
        <v>#N/A</v>
      </c>
    </row>
    <row r="193" spans="1:8">
      <c r="A193" t="str">
        <f>VLOOKUP(B193,Master!E:J,6,0)</f>
        <v>YDV3DirectD</v>
      </c>
      <c r="B193">
        <v>143697</v>
      </c>
      <c r="C193" t="s">
        <v>417</v>
      </c>
      <c r="D193" s="2">
        <v>43555</v>
      </c>
      <c r="E193">
        <v>10.824400000000001</v>
      </c>
      <c r="G193" t="str">
        <f t="shared" si="4"/>
        <v>YDV3</v>
      </c>
      <c r="H193" t="e">
        <f t="shared" si="5"/>
        <v>#N/A</v>
      </c>
    </row>
    <row r="194" spans="1:8">
      <c r="A194" t="str">
        <f>VLOOKUP(B194,Master!E:J,6,0)</f>
        <v>YDV3DirectG</v>
      </c>
      <c r="B194">
        <v>143696</v>
      </c>
      <c r="C194" t="s">
        <v>418</v>
      </c>
      <c r="D194" s="2">
        <v>43555</v>
      </c>
      <c r="E194">
        <v>10.824400000000001</v>
      </c>
      <c r="G194" t="str">
        <f t="shared" si="4"/>
        <v>YDV3</v>
      </c>
      <c r="H194" t="e">
        <f t="shared" si="5"/>
        <v>#N/A</v>
      </c>
    </row>
    <row r="195" spans="1:8">
      <c r="A195" t="str">
        <f>VLOOKUP(B195,Master!E:J,6,0)</f>
        <v>YDV3RegularD</v>
      </c>
      <c r="B195">
        <v>143698</v>
      </c>
      <c r="C195" t="s">
        <v>419</v>
      </c>
      <c r="D195" s="2">
        <v>43555</v>
      </c>
      <c r="E195">
        <v>10.8027</v>
      </c>
      <c r="G195" t="str">
        <f t="shared" ref="G195:G258" si="6">LEFT(A195,4)</f>
        <v>YDV3</v>
      </c>
      <c r="H195" t="e">
        <f t="shared" ref="H195:H258" si="7">VLOOKUP(G195,L:L,1,0)</f>
        <v>#N/A</v>
      </c>
    </row>
    <row r="196" spans="1:8">
      <c r="A196" t="str">
        <f>VLOOKUP(B196,Master!E:J,6,0)</f>
        <v>YDV3RegularG</v>
      </c>
      <c r="B196">
        <v>143700</v>
      </c>
      <c r="C196" t="s">
        <v>420</v>
      </c>
      <c r="D196" s="2">
        <v>43555</v>
      </c>
      <c r="E196">
        <v>10.8027</v>
      </c>
      <c r="G196" t="str">
        <f t="shared" si="6"/>
        <v>YDV3</v>
      </c>
      <c r="H196" t="e">
        <f t="shared" si="7"/>
        <v>#N/A</v>
      </c>
    </row>
    <row r="197" spans="1:8">
      <c r="A197" t="str">
        <f>VLOOKUP(B197,Master!E:J,6,0)</f>
        <v>YDV4DirectG</v>
      </c>
      <c r="B197">
        <v>143854</v>
      </c>
      <c r="C197" t="s">
        <v>421</v>
      </c>
      <c r="D197" s="2">
        <v>43555</v>
      </c>
      <c r="E197">
        <v>10.7966</v>
      </c>
      <c r="G197" t="str">
        <f t="shared" si="6"/>
        <v>YDV4</v>
      </c>
      <c r="H197" t="e">
        <f t="shared" si="7"/>
        <v>#N/A</v>
      </c>
    </row>
    <row r="198" spans="1:8">
      <c r="A198" t="str">
        <f>VLOOKUP(B198,Master!E:J,6,0)</f>
        <v>YDV4RegularQD</v>
      </c>
      <c r="B198">
        <v>143853</v>
      </c>
      <c r="C198" t="s">
        <v>422</v>
      </c>
      <c r="D198" s="2">
        <v>43555</v>
      </c>
      <c r="E198">
        <v>10.775600000000001</v>
      </c>
      <c r="G198" t="str">
        <f t="shared" si="6"/>
        <v>YDV4</v>
      </c>
      <c r="H198" t="e">
        <f t="shared" si="7"/>
        <v>#N/A</v>
      </c>
    </row>
    <row r="199" spans="1:8">
      <c r="A199" t="str">
        <f>VLOOKUP(B199,Master!E:J,6,0)</f>
        <v>YDV4RegularD</v>
      </c>
      <c r="B199">
        <v>143852</v>
      </c>
      <c r="C199" t="s">
        <v>423</v>
      </c>
      <c r="D199" s="2">
        <v>43555</v>
      </c>
      <c r="E199">
        <v>10.775600000000001</v>
      </c>
      <c r="G199" t="str">
        <f t="shared" si="6"/>
        <v>YDV4</v>
      </c>
      <c r="H199" t="e">
        <f t="shared" si="7"/>
        <v>#N/A</v>
      </c>
    </row>
    <row r="200" spans="1:8">
      <c r="A200" t="str">
        <f>VLOOKUP(B200,Master!E:J,6,0)</f>
        <v>YDV4RegularG</v>
      </c>
      <c r="B200">
        <v>143851</v>
      </c>
      <c r="C200" t="s">
        <v>424</v>
      </c>
      <c r="D200" s="2">
        <v>43555</v>
      </c>
      <c r="E200">
        <v>10.775600000000001</v>
      </c>
      <c r="G200" t="str">
        <f t="shared" si="6"/>
        <v>YDV4</v>
      </c>
      <c r="H200" t="e">
        <f t="shared" si="7"/>
        <v>#N/A</v>
      </c>
    </row>
    <row r="201" spans="1:8">
      <c r="A201" t="str">
        <f>VLOOKUP(B201,Master!E:J,6,0)</f>
        <v>YDV6DirectG</v>
      </c>
      <c r="B201">
        <v>143940</v>
      </c>
      <c r="C201" t="s">
        <v>425</v>
      </c>
      <c r="D201" s="2">
        <v>43555</v>
      </c>
      <c r="E201">
        <v>10.751899999999999</v>
      </c>
      <c r="G201" t="str">
        <f t="shared" si="6"/>
        <v>YDV6</v>
      </c>
      <c r="H201" t="e">
        <f t="shared" si="7"/>
        <v>#N/A</v>
      </c>
    </row>
    <row r="202" spans="1:8">
      <c r="A202" t="str">
        <f>VLOOKUP(B202,Master!E:J,6,0)</f>
        <v>YDV6RegularQD</v>
      </c>
      <c r="B202">
        <v>143944</v>
      </c>
      <c r="C202" t="s">
        <v>426</v>
      </c>
      <c r="D202" s="2">
        <v>43555</v>
      </c>
      <c r="E202">
        <v>10.731400000000001</v>
      </c>
      <c r="G202" t="str">
        <f t="shared" si="6"/>
        <v>YDV6</v>
      </c>
      <c r="H202" t="e">
        <f t="shared" si="7"/>
        <v>#N/A</v>
      </c>
    </row>
    <row r="203" spans="1:8">
      <c r="A203" t="str">
        <f>VLOOKUP(B203,Master!E:J,6,0)</f>
        <v>YDV6RegularD</v>
      </c>
      <c r="B203">
        <v>143939</v>
      </c>
      <c r="C203" t="s">
        <v>427</v>
      </c>
      <c r="D203" s="2">
        <v>43555</v>
      </c>
      <c r="E203">
        <v>10.731400000000001</v>
      </c>
      <c r="G203" t="str">
        <f t="shared" si="6"/>
        <v>YDV6</v>
      </c>
      <c r="H203" t="e">
        <f t="shared" si="7"/>
        <v>#N/A</v>
      </c>
    </row>
    <row r="204" spans="1:8">
      <c r="A204" t="str">
        <f>VLOOKUP(B204,Master!E:J,6,0)</f>
        <v>YDV6RegularG</v>
      </c>
      <c r="B204">
        <v>143943</v>
      </c>
      <c r="C204" t="s">
        <v>428</v>
      </c>
      <c r="D204" s="2">
        <v>43555</v>
      </c>
      <c r="E204">
        <v>10.731400000000001</v>
      </c>
      <c r="G204" t="str">
        <f t="shared" si="6"/>
        <v>YDV6</v>
      </c>
      <c r="H204" t="e">
        <f t="shared" si="7"/>
        <v>#N/A</v>
      </c>
    </row>
    <row r="205" spans="1:8">
      <c r="A205" t="str">
        <f>VLOOKUP(B205,Master!E:J,6,0)</f>
        <v>YDV7DirectD</v>
      </c>
      <c r="B205">
        <v>144120</v>
      </c>
      <c r="C205" t="s">
        <v>429</v>
      </c>
      <c r="D205" s="2">
        <v>43555</v>
      </c>
      <c r="E205">
        <v>10.728999999999999</v>
      </c>
      <c r="G205" t="str">
        <f t="shared" si="6"/>
        <v>YDV7</v>
      </c>
      <c r="H205" t="e">
        <f t="shared" si="7"/>
        <v>#N/A</v>
      </c>
    </row>
    <row r="206" spans="1:8">
      <c r="A206" t="str">
        <f>VLOOKUP(B206,Master!E:J,6,0)</f>
        <v>YDV7DirectG</v>
      </c>
      <c r="B206">
        <v>144119</v>
      </c>
      <c r="C206" t="s">
        <v>430</v>
      </c>
      <c r="D206" s="2">
        <v>43555</v>
      </c>
      <c r="E206">
        <v>10.728999999999999</v>
      </c>
      <c r="G206" t="str">
        <f t="shared" si="6"/>
        <v>YDV7</v>
      </c>
      <c r="H206" t="e">
        <f t="shared" si="7"/>
        <v>#N/A</v>
      </c>
    </row>
    <row r="207" spans="1:8">
      <c r="A207" t="str">
        <f>VLOOKUP(B207,Master!E:J,6,0)</f>
        <v>YDV7RegularQD</v>
      </c>
      <c r="B207">
        <v>144123</v>
      </c>
      <c r="C207" t="s">
        <v>431</v>
      </c>
      <c r="D207" s="2">
        <v>43555</v>
      </c>
      <c r="E207">
        <v>10.7096</v>
      </c>
      <c r="G207" t="str">
        <f t="shared" si="6"/>
        <v>YDV7</v>
      </c>
      <c r="H207" t="e">
        <f t="shared" si="7"/>
        <v>#N/A</v>
      </c>
    </row>
    <row r="208" spans="1:8">
      <c r="A208" t="str">
        <f>VLOOKUP(B208,Master!E:J,6,0)</f>
        <v>YDV7RegularD</v>
      </c>
      <c r="B208">
        <v>144122</v>
      </c>
      <c r="C208" t="s">
        <v>432</v>
      </c>
      <c r="D208" s="2">
        <v>43555</v>
      </c>
      <c r="E208">
        <v>10.7096</v>
      </c>
      <c r="G208" t="str">
        <f t="shared" si="6"/>
        <v>YDV7</v>
      </c>
      <c r="H208" t="e">
        <f t="shared" si="7"/>
        <v>#N/A</v>
      </c>
    </row>
    <row r="209" spans="1:8">
      <c r="A209" t="str">
        <f>VLOOKUP(B209,Master!E:J,6,0)</f>
        <v>YDV7RegularG</v>
      </c>
      <c r="B209">
        <v>144124</v>
      </c>
      <c r="C209" t="s">
        <v>433</v>
      </c>
      <c r="D209" s="2">
        <v>43555</v>
      </c>
      <c r="E209">
        <v>10.7096</v>
      </c>
      <c r="G209" t="str">
        <f t="shared" si="6"/>
        <v>YDV7</v>
      </c>
      <c r="H209" t="e">
        <f t="shared" si="7"/>
        <v>#N/A</v>
      </c>
    </row>
    <row r="210" spans="1:8">
      <c r="A210" t="str">
        <f>VLOOKUP(B210,Master!E:J,6,0)</f>
        <v>YDV8DirectQD</v>
      </c>
      <c r="B210">
        <v>144218</v>
      </c>
      <c r="C210" t="s">
        <v>434</v>
      </c>
      <c r="D210" s="2">
        <v>43555</v>
      </c>
      <c r="E210">
        <v>10.702199999999999</v>
      </c>
      <c r="G210" t="str">
        <f t="shared" si="6"/>
        <v>YDV8</v>
      </c>
      <c r="H210" t="e">
        <f t="shared" si="7"/>
        <v>#N/A</v>
      </c>
    </row>
    <row r="211" spans="1:8">
      <c r="A211" t="str">
        <f>VLOOKUP(B211,Master!E:J,6,0)</f>
        <v>YDV8DirectG</v>
      </c>
      <c r="B211">
        <v>144215</v>
      </c>
      <c r="C211" t="s">
        <v>435</v>
      </c>
      <c r="D211" s="2">
        <v>43555</v>
      </c>
      <c r="E211">
        <v>10.702199999999999</v>
      </c>
      <c r="G211" t="str">
        <f t="shared" si="6"/>
        <v>YDV8</v>
      </c>
      <c r="H211" t="e">
        <f t="shared" si="7"/>
        <v>#N/A</v>
      </c>
    </row>
    <row r="212" spans="1:8">
      <c r="A212" t="str">
        <f>VLOOKUP(B212,Master!E:J,6,0)</f>
        <v>YDV8RegularQD</v>
      </c>
      <c r="B212">
        <v>144217</v>
      </c>
      <c r="C212" t="s">
        <v>436</v>
      </c>
      <c r="D212" s="2">
        <v>43555</v>
      </c>
      <c r="E212">
        <v>10.6831</v>
      </c>
      <c r="G212" t="str">
        <f t="shared" si="6"/>
        <v>YDV8</v>
      </c>
      <c r="H212" t="e">
        <f t="shared" si="7"/>
        <v>#N/A</v>
      </c>
    </row>
    <row r="213" spans="1:8">
      <c r="A213" t="str">
        <f>VLOOKUP(B213,Master!E:J,6,0)</f>
        <v>YDV8RegularD</v>
      </c>
      <c r="B213">
        <v>144219</v>
      </c>
      <c r="C213" t="s">
        <v>437</v>
      </c>
      <c r="D213" s="2">
        <v>43555</v>
      </c>
      <c r="E213">
        <v>10.6831</v>
      </c>
      <c r="G213" t="str">
        <f t="shared" si="6"/>
        <v>YDV8</v>
      </c>
      <c r="H213" t="e">
        <f t="shared" si="7"/>
        <v>#N/A</v>
      </c>
    </row>
    <row r="214" spans="1:8">
      <c r="A214" t="str">
        <f>VLOOKUP(B214,Master!E:J,6,0)</f>
        <v>YDV8RegularG</v>
      </c>
      <c r="B214">
        <v>144220</v>
      </c>
      <c r="C214" t="s">
        <v>438</v>
      </c>
      <c r="D214" s="2">
        <v>43555</v>
      </c>
      <c r="E214">
        <v>10.6831</v>
      </c>
      <c r="G214" t="str">
        <f t="shared" si="6"/>
        <v>YDV8</v>
      </c>
      <c r="H214" t="e">
        <f t="shared" si="7"/>
        <v>#N/A</v>
      </c>
    </row>
    <row r="215" spans="1:8">
      <c r="A215" t="str">
        <f>VLOOKUP(B215,Master!E:J,6,0)</f>
        <v>YDV9DirectD</v>
      </c>
      <c r="B215">
        <v>144246</v>
      </c>
      <c r="C215" t="s">
        <v>439</v>
      </c>
      <c r="D215" s="2">
        <v>43555</v>
      </c>
      <c r="E215">
        <v>10.621700000000001</v>
      </c>
      <c r="G215" t="str">
        <f t="shared" si="6"/>
        <v>YDV9</v>
      </c>
      <c r="H215" t="e">
        <f t="shared" si="7"/>
        <v>#N/A</v>
      </c>
    </row>
    <row r="216" spans="1:8">
      <c r="A216" t="str">
        <f>VLOOKUP(B216,Master!E:J,6,0)</f>
        <v>YDV9DirectG</v>
      </c>
      <c r="B216">
        <v>144243</v>
      </c>
      <c r="C216" t="s">
        <v>440</v>
      </c>
      <c r="D216" s="2">
        <v>43555</v>
      </c>
      <c r="E216">
        <v>10.621700000000001</v>
      </c>
      <c r="G216" t="str">
        <f t="shared" si="6"/>
        <v>YDV9</v>
      </c>
      <c r="H216" t="e">
        <f t="shared" si="7"/>
        <v>#N/A</v>
      </c>
    </row>
    <row r="217" spans="1:8">
      <c r="A217" t="str">
        <f>VLOOKUP(B217,Master!E:J,6,0)</f>
        <v>YDV9RegularQD</v>
      </c>
      <c r="B217">
        <v>144242</v>
      </c>
      <c r="C217" t="s">
        <v>441</v>
      </c>
      <c r="D217" s="2">
        <v>43555</v>
      </c>
      <c r="E217">
        <v>10.5951</v>
      </c>
      <c r="G217" t="str">
        <f t="shared" si="6"/>
        <v>YDV9</v>
      </c>
      <c r="H217" t="e">
        <f t="shared" si="7"/>
        <v>#N/A</v>
      </c>
    </row>
    <row r="218" spans="1:8">
      <c r="A218" t="str">
        <f>VLOOKUP(B218,Master!E:J,6,0)</f>
        <v>YDV9RegularD</v>
      </c>
      <c r="B218">
        <v>144245</v>
      </c>
      <c r="C218" t="s">
        <v>442</v>
      </c>
      <c r="D218" s="2">
        <v>43555</v>
      </c>
      <c r="E218">
        <v>10.5951</v>
      </c>
      <c r="G218" t="str">
        <f t="shared" si="6"/>
        <v>YDV9</v>
      </c>
      <c r="H218" t="e">
        <f t="shared" si="7"/>
        <v>#N/A</v>
      </c>
    </row>
    <row r="219" spans="1:8">
      <c r="A219" t="str">
        <f>VLOOKUP(B219,Master!E:J,6,0)</f>
        <v>YDV9RegularG</v>
      </c>
      <c r="B219">
        <v>144241</v>
      </c>
      <c r="C219" t="s">
        <v>443</v>
      </c>
      <c r="D219" s="2">
        <v>43555</v>
      </c>
      <c r="E219">
        <v>10.5951</v>
      </c>
      <c r="G219" t="str">
        <f t="shared" si="6"/>
        <v>YDV9</v>
      </c>
      <c r="H219" t="e">
        <f t="shared" si="7"/>
        <v>#N/A</v>
      </c>
    </row>
    <row r="220" spans="1:8">
      <c r="A220" t="str">
        <f>VLOOKUP(B220,Master!E:J,6,0)</f>
        <v>YDW1DirectG</v>
      </c>
      <c r="B220">
        <v>144299</v>
      </c>
      <c r="C220" t="s">
        <v>444</v>
      </c>
      <c r="D220" s="2">
        <v>43555</v>
      </c>
      <c r="E220">
        <v>10.607799999999999</v>
      </c>
      <c r="G220" t="str">
        <f t="shared" si="6"/>
        <v>YDW1</v>
      </c>
      <c r="H220" t="e">
        <f t="shared" si="7"/>
        <v>#N/A</v>
      </c>
    </row>
    <row r="221" spans="1:8">
      <c r="A221" t="str">
        <f>VLOOKUP(B221,Master!E:J,6,0)</f>
        <v>YDW1RegularD</v>
      </c>
      <c r="B221">
        <v>144296</v>
      </c>
      <c r="C221" t="s">
        <v>445</v>
      </c>
      <c r="D221" s="2">
        <v>43555</v>
      </c>
      <c r="E221">
        <v>10.569900000000001</v>
      </c>
      <c r="G221" t="str">
        <f t="shared" si="6"/>
        <v>YDW1</v>
      </c>
      <c r="H221" t="e">
        <f t="shared" si="7"/>
        <v>#N/A</v>
      </c>
    </row>
    <row r="222" spans="1:8">
      <c r="A222" t="str">
        <f>VLOOKUP(B222,Master!E:J,6,0)</f>
        <v>YDW1RegularG</v>
      </c>
      <c r="B222">
        <v>144295</v>
      </c>
      <c r="C222" t="s">
        <v>446</v>
      </c>
      <c r="D222" s="2">
        <v>43555</v>
      </c>
      <c r="E222">
        <v>10.569900000000001</v>
      </c>
      <c r="G222" t="str">
        <f t="shared" si="6"/>
        <v>YDW1</v>
      </c>
      <c r="H222" t="e">
        <f t="shared" si="7"/>
        <v>#N/A</v>
      </c>
    </row>
    <row r="223" spans="1:8">
      <c r="A223" t="str">
        <f>VLOOKUP(B223,Master!E:J,6,0)</f>
        <v>YDW3DirectQD</v>
      </c>
      <c r="B223">
        <v>144517</v>
      </c>
      <c r="C223" t="s">
        <v>447</v>
      </c>
      <c r="D223" s="2">
        <v>43555</v>
      </c>
      <c r="E223">
        <v>10.5136</v>
      </c>
      <c r="G223" t="str">
        <f t="shared" si="6"/>
        <v>YDW3</v>
      </c>
      <c r="H223" t="e">
        <f t="shared" si="7"/>
        <v>#N/A</v>
      </c>
    </row>
    <row r="224" spans="1:8">
      <c r="A224" t="str">
        <f>VLOOKUP(B224,Master!E:J,6,0)</f>
        <v>YDW3DirectG</v>
      </c>
      <c r="B224">
        <v>144520</v>
      </c>
      <c r="C224" t="s">
        <v>448</v>
      </c>
      <c r="D224" s="2">
        <v>43555</v>
      </c>
      <c r="E224">
        <v>10.5136</v>
      </c>
      <c r="G224" t="str">
        <f t="shared" si="6"/>
        <v>YDW3</v>
      </c>
      <c r="H224" t="e">
        <f t="shared" si="7"/>
        <v>#N/A</v>
      </c>
    </row>
    <row r="225" spans="1:8">
      <c r="A225" t="str">
        <f>VLOOKUP(B225,Master!E:J,6,0)</f>
        <v>YDW3RegularQD</v>
      </c>
      <c r="B225">
        <v>144519</v>
      </c>
      <c r="C225" t="s">
        <v>449</v>
      </c>
      <c r="D225" s="2">
        <v>43555</v>
      </c>
      <c r="E225">
        <v>10.4832</v>
      </c>
      <c r="G225" t="str">
        <f t="shared" si="6"/>
        <v>YDW3</v>
      </c>
      <c r="H225" t="e">
        <f t="shared" si="7"/>
        <v>#N/A</v>
      </c>
    </row>
    <row r="226" spans="1:8">
      <c r="A226" t="str">
        <f>VLOOKUP(B226,Master!E:J,6,0)</f>
        <v>YDW3RegularD</v>
      </c>
      <c r="B226">
        <v>144518</v>
      </c>
      <c r="C226" t="s">
        <v>450</v>
      </c>
      <c r="D226" s="2">
        <v>43555</v>
      </c>
      <c r="E226">
        <v>10.4832</v>
      </c>
      <c r="G226" t="str">
        <f t="shared" si="6"/>
        <v>YDW3</v>
      </c>
      <c r="H226" t="e">
        <f t="shared" si="7"/>
        <v>#N/A</v>
      </c>
    </row>
    <row r="227" spans="1:8">
      <c r="A227" t="str">
        <f>VLOOKUP(B227,Master!E:J,6,0)</f>
        <v>YDW3RegularG</v>
      </c>
      <c r="B227">
        <v>144516</v>
      </c>
      <c r="C227" t="s">
        <v>451</v>
      </c>
      <c r="D227" s="2">
        <v>43555</v>
      </c>
      <c r="E227">
        <v>10.4832</v>
      </c>
      <c r="G227" t="str">
        <f t="shared" si="6"/>
        <v>YDW3</v>
      </c>
      <c r="H227" t="e">
        <f t="shared" si="7"/>
        <v>#N/A</v>
      </c>
    </row>
    <row r="228" spans="1:8">
      <c r="A228" t="str">
        <f>VLOOKUP(B228,Master!E:J,6,0)</f>
        <v>YDW5DirectQD</v>
      </c>
      <c r="B228">
        <v>144632</v>
      </c>
      <c r="C228" t="s">
        <v>452</v>
      </c>
      <c r="D228" s="2">
        <v>43555</v>
      </c>
      <c r="E228">
        <v>10.4933</v>
      </c>
      <c r="G228" t="str">
        <f t="shared" si="6"/>
        <v>YDW5</v>
      </c>
      <c r="H228" t="e">
        <f t="shared" si="7"/>
        <v>#N/A</v>
      </c>
    </row>
    <row r="229" spans="1:8">
      <c r="A229" t="str">
        <f>VLOOKUP(B229,Master!E:J,6,0)</f>
        <v>YDW5DirectD</v>
      </c>
      <c r="B229">
        <v>144631</v>
      </c>
      <c r="C229" t="s">
        <v>453</v>
      </c>
      <c r="D229" s="2">
        <v>43555</v>
      </c>
      <c r="E229">
        <v>10.4933</v>
      </c>
      <c r="G229" t="str">
        <f t="shared" si="6"/>
        <v>YDW5</v>
      </c>
      <c r="H229" t="e">
        <f t="shared" si="7"/>
        <v>#N/A</v>
      </c>
    </row>
    <row r="230" spans="1:8">
      <c r="A230" t="str">
        <f>VLOOKUP(B230,Master!E:J,6,0)</f>
        <v>YDW5DirectG</v>
      </c>
      <c r="B230">
        <v>144633</v>
      </c>
      <c r="C230" t="s">
        <v>454</v>
      </c>
      <c r="D230" s="2">
        <v>43555</v>
      </c>
      <c r="E230">
        <v>10.4933</v>
      </c>
      <c r="G230" t="str">
        <f t="shared" si="6"/>
        <v>YDW5</v>
      </c>
      <c r="H230" t="e">
        <f t="shared" si="7"/>
        <v>#N/A</v>
      </c>
    </row>
    <row r="231" spans="1:8">
      <c r="A231" t="str">
        <f>VLOOKUP(B231,Master!E:J,6,0)</f>
        <v>YDW5RegularQD</v>
      </c>
      <c r="B231">
        <v>144630</v>
      </c>
      <c r="C231" t="s">
        <v>455</v>
      </c>
      <c r="D231" s="2">
        <v>43555</v>
      </c>
      <c r="E231">
        <v>10.474399999999999</v>
      </c>
      <c r="G231" t="str">
        <f t="shared" si="6"/>
        <v>YDW5</v>
      </c>
      <c r="H231" t="e">
        <f t="shared" si="7"/>
        <v>#N/A</v>
      </c>
    </row>
    <row r="232" spans="1:8">
      <c r="A232" t="str">
        <f>VLOOKUP(B232,Master!E:J,6,0)</f>
        <v>YDW5RegularD</v>
      </c>
      <c r="B232">
        <v>144629</v>
      </c>
      <c r="C232" t="s">
        <v>456</v>
      </c>
      <c r="D232" s="2">
        <v>43555</v>
      </c>
      <c r="E232">
        <v>10.474399999999999</v>
      </c>
      <c r="G232" t="str">
        <f t="shared" si="6"/>
        <v>YDW5</v>
      </c>
      <c r="H232" t="e">
        <f t="shared" si="7"/>
        <v>#N/A</v>
      </c>
    </row>
    <row r="233" spans="1:8">
      <c r="A233" t="str">
        <f>VLOOKUP(B233,Master!E:J,6,0)</f>
        <v>YDW5RegularG</v>
      </c>
      <c r="B233">
        <v>144628</v>
      </c>
      <c r="C233" t="s">
        <v>457</v>
      </c>
      <c r="D233" s="2">
        <v>43555</v>
      </c>
      <c r="E233">
        <v>10.474399999999999</v>
      </c>
      <c r="G233" t="str">
        <f t="shared" si="6"/>
        <v>YDW5</v>
      </c>
      <c r="H233" t="e">
        <f t="shared" si="7"/>
        <v>#N/A</v>
      </c>
    </row>
    <row r="234" spans="1:8">
      <c r="A234" t="str">
        <f>VLOOKUP(B234,Master!E:J,6,0)</f>
        <v>YDW7DirectQD</v>
      </c>
      <c r="B234">
        <v>144825</v>
      </c>
      <c r="C234" t="s">
        <v>458</v>
      </c>
      <c r="D234" s="2">
        <v>43555</v>
      </c>
      <c r="E234">
        <v>10.6198</v>
      </c>
      <c r="G234" t="str">
        <f t="shared" si="6"/>
        <v>YDW7</v>
      </c>
      <c r="H234" t="e">
        <f t="shared" si="7"/>
        <v>#N/A</v>
      </c>
    </row>
    <row r="235" spans="1:8">
      <c r="A235" t="str">
        <f>VLOOKUP(B235,Master!E:J,6,0)</f>
        <v>YDW7DirectD</v>
      </c>
      <c r="B235">
        <v>144824</v>
      </c>
      <c r="C235" t="s">
        <v>459</v>
      </c>
      <c r="D235" s="2">
        <v>43555</v>
      </c>
      <c r="E235">
        <v>10.6198</v>
      </c>
      <c r="G235" t="str">
        <f t="shared" si="6"/>
        <v>YDW7</v>
      </c>
      <c r="H235" t="e">
        <f t="shared" si="7"/>
        <v>#N/A</v>
      </c>
    </row>
    <row r="236" spans="1:8">
      <c r="A236" t="str">
        <f>VLOOKUP(B236,Master!E:J,6,0)</f>
        <v>YDW7DirectG</v>
      </c>
      <c r="B236">
        <v>144823</v>
      </c>
      <c r="C236" t="s">
        <v>460</v>
      </c>
      <c r="D236" s="2">
        <v>43555</v>
      </c>
      <c r="E236">
        <v>10.6198</v>
      </c>
      <c r="G236" t="str">
        <f t="shared" si="6"/>
        <v>YDW7</v>
      </c>
      <c r="H236" t="e">
        <f t="shared" si="7"/>
        <v>#N/A</v>
      </c>
    </row>
    <row r="237" spans="1:8">
      <c r="A237" t="str">
        <f>VLOOKUP(B237,Master!E:J,6,0)</f>
        <v>YDW7RegularQD</v>
      </c>
      <c r="B237">
        <v>144822</v>
      </c>
      <c r="C237" t="s">
        <v>461</v>
      </c>
      <c r="D237" s="2">
        <v>43555</v>
      </c>
      <c r="E237">
        <v>10.6044</v>
      </c>
      <c r="G237" t="str">
        <f t="shared" si="6"/>
        <v>YDW7</v>
      </c>
      <c r="H237" t="e">
        <f t="shared" si="7"/>
        <v>#N/A</v>
      </c>
    </row>
    <row r="238" spans="1:8">
      <c r="A238" t="str">
        <f>VLOOKUP(B238,Master!E:J,6,0)</f>
        <v>YDW7RegularG</v>
      </c>
      <c r="B238">
        <v>144820</v>
      </c>
      <c r="C238" t="s">
        <v>462</v>
      </c>
      <c r="D238" s="2">
        <v>43555</v>
      </c>
      <c r="E238">
        <v>10.6044</v>
      </c>
      <c r="G238" t="str">
        <f t="shared" si="6"/>
        <v>YDW7</v>
      </c>
      <c r="H238" t="e">
        <f t="shared" si="7"/>
        <v>#N/A</v>
      </c>
    </row>
    <row r="239" spans="1:8">
      <c r="A239" t="str">
        <f>VLOOKUP(B239,Master!E:J,6,0)</f>
        <v>YDX5DirectQD</v>
      </c>
      <c r="B239">
        <v>146464</v>
      </c>
      <c r="C239" t="s">
        <v>463</v>
      </c>
      <c r="D239" s="2">
        <v>43555</v>
      </c>
      <c r="E239">
        <v>10.1792</v>
      </c>
      <c r="G239" t="str">
        <f t="shared" si="6"/>
        <v>YDX5</v>
      </c>
      <c r="H239" t="e">
        <f t="shared" si="7"/>
        <v>#N/A</v>
      </c>
    </row>
    <row r="240" spans="1:8">
      <c r="A240" t="str">
        <f>VLOOKUP(B240,Master!E:J,6,0)</f>
        <v>YDX5DirectD</v>
      </c>
      <c r="B240">
        <v>146463</v>
      </c>
      <c r="C240" t="s">
        <v>464</v>
      </c>
      <c r="D240" s="2">
        <v>43555</v>
      </c>
      <c r="E240">
        <v>10.1792</v>
      </c>
      <c r="G240" t="str">
        <f t="shared" si="6"/>
        <v>YDX5</v>
      </c>
      <c r="H240" t="e">
        <f t="shared" si="7"/>
        <v>#N/A</v>
      </c>
    </row>
    <row r="241" spans="1:8">
      <c r="A241" t="str">
        <f>VLOOKUP(B241,Master!E:J,6,0)</f>
        <v>YDX5DirectG</v>
      </c>
      <c r="B241">
        <v>146462</v>
      </c>
      <c r="C241" t="s">
        <v>465</v>
      </c>
      <c r="D241" s="2">
        <v>43555</v>
      </c>
      <c r="E241">
        <v>10.1792</v>
      </c>
      <c r="G241" t="str">
        <f t="shared" si="6"/>
        <v>YDX5</v>
      </c>
      <c r="H241" t="e">
        <f t="shared" si="7"/>
        <v>#N/A</v>
      </c>
    </row>
    <row r="242" spans="1:8">
      <c r="A242" t="str">
        <f>VLOOKUP(B242,Master!E:J,6,0)</f>
        <v>YDX5RegularQD</v>
      </c>
      <c r="B242">
        <v>146461</v>
      </c>
      <c r="C242" t="s">
        <v>466</v>
      </c>
      <c r="D242" s="2">
        <v>43555</v>
      </c>
      <c r="E242">
        <v>10.1769</v>
      </c>
      <c r="G242" t="str">
        <f t="shared" si="6"/>
        <v>YDX5</v>
      </c>
      <c r="H242" t="e">
        <f t="shared" si="7"/>
        <v>#N/A</v>
      </c>
    </row>
    <row r="243" spans="1:8">
      <c r="A243" t="str">
        <f>VLOOKUP(B243,Master!E:J,6,0)</f>
        <v>YDX5RegularD</v>
      </c>
      <c r="B243">
        <v>146460</v>
      </c>
      <c r="C243" t="s">
        <v>467</v>
      </c>
      <c r="D243" s="2">
        <v>43555</v>
      </c>
      <c r="E243">
        <v>10.1769</v>
      </c>
      <c r="G243" t="str">
        <f t="shared" si="6"/>
        <v>YDX5</v>
      </c>
      <c r="H243" t="e">
        <f t="shared" si="7"/>
        <v>#N/A</v>
      </c>
    </row>
    <row r="244" spans="1:8">
      <c r="A244" t="str">
        <f>VLOOKUP(B244,Master!E:J,6,0)</f>
        <v>YDX5RegularG</v>
      </c>
      <c r="B244">
        <v>146459</v>
      </c>
      <c r="C244" t="s">
        <v>468</v>
      </c>
      <c r="D244" s="2">
        <v>43555</v>
      </c>
      <c r="E244">
        <v>10.1769</v>
      </c>
      <c r="G244" t="str">
        <f t="shared" si="6"/>
        <v>YDX5</v>
      </c>
      <c r="H244" t="e">
        <f t="shared" si="7"/>
        <v>#N/A</v>
      </c>
    </row>
    <row r="245" spans="1:8">
      <c r="A245" t="str">
        <f>VLOOKUP(B245,Master!E:J,6,0)</f>
        <v>YDX8DirectD</v>
      </c>
      <c r="B245">
        <v>146742</v>
      </c>
      <c r="C245" t="s">
        <v>469</v>
      </c>
      <c r="D245" s="2">
        <v>43555</v>
      </c>
      <c r="E245">
        <v>10.0708</v>
      </c>
      <c r="G245" t="str">
        <f t="shared" si="6"/>
        <v>YDX8</v>
      </c>
      <c r="H245" t="e">
        <f t="shared" si="7"/>
        <v>#N/A</v>
      </c>
    </row>
    <row r="246" spans="1:8">
      <c r="A246" t="str">
        <f>VLOOKUP(B246,Master!E:J,6,0)</f>
        <v>YDX8DirectG</v>
      </c>
      <c r="B246">
        <v>146741</v>
      </c>
      <c r="C246" t="s">
        <v>470</v>
      </c>
      <c r="D246" s="2">
        <v>43555</v>
      </c>
      <c r="E246">
        <v>10.0708</v>
      </c>
      <c r="G246" t="str">
        <f t="shared" si="6"/>
        <v>YDX8</v>
      </c>
      <c r="H246" t="e">
        <f t="shared" si="7"/>
        <v>#N/A</v>
      </c>
    </row>
    <row r="247" spans="1:8">
      <c r="A247" t="str">
        <f>VLOOKUP(B247,Master!E:J,6,0)</f>
        <v>YDX8RegularQD</v>
      </c>
      <c r="B247">
        <v>146740</v>
      </c>
      <c r="C247" t="s">
        <v>471</v>
      </c>
      <c r="D247" s="2">
        <v>43555</v>
      </c>
      <c r="E247">
        <v>10.07</v>
      </c>
      <c r="G247" t="str">
        <f t="shared" si="6"/>
        <v>YDX8</v>
      </c>
      <c r="H247" t="e">
        <f t="shared" si="7"/>
        <v>#N/A</v>
      </c>
    </row>
    <row r="248" spans="1:8">
      <c r="A248" t="str">
        <f>VLOOKUP(B248,Master!E:J,6,0)</f>
        <v>YDX8RegularD</v>
      </c>
      <c r="B248">
        <v>146739</v>
      </c>
      <c r="C248" t="s">
        <v>472</v>
      </c>
      <c r="D248" s="2">
        <v>43555</v>
      </c>
      <c r="E248">
        <v>10.07</v>
      </c>
      <c r="G248" t="str">
        <f t="shared" si="6"/>
        <v>YDX8</v>
      </c>
      <c r="H248" t="e">
        <f t="shared" si="7"/>
        <v>#N/A</v>
      </c>
    </row>
    <row r="249" spans="1:8">
      <c r="A249" t="str">
        <f>VLOOKUP(B249,Master!E:J,6,0)</f>
        <v>YDX8RegularG</v>
      </c>
      <c r="B249">
        <v>146744</v>
      </c>
      <c r="C249" t="s">
        <v>473</v>
      </c>
      <c r="D249" s="2">
        <v>43555</v>
      </c>
      <c r="E249">
        <v>10.07</v>
      </c>
      <c r="G249" t="str">
        <f t="shared" si="6"/>
        <v>YDX8</v>
      </c>
      <c r="H249" t="e">
        <f t="shared" si="7"/>
        <v>#N/A</v>
      </c>
    </row>
    <row r="250" spans="1:8">
      <c r="A250" t="str">
        <f>VLOOKUP(B250,Master!E:J,6,0)</f>
        <v>YD63DirectD</v>
      </c>
      <c r="B250">
        <v>119095</v>
      </c>
      <c r="C250" t="s">
        <v>474</v>
      </c>
      <c r="D250" s="2">
        <v>43555</v>
      </c>
      <c r="E250">
        <v>24.084</v>
      </c>
      <c r="G250" t="str">
        <f t="shared" si="6"/>
        <v>YD63</v>
      </c>
      <c r="H250" t="e">
        <f t="shared" si="7"/>
        <v>#N/A</v>
      </c>
    </row>
    <row r="251" spans="1:8">
      <c r="A251" t="str">
        <f>VLOOKUP(B251,Master!E:J,6,0)</f>
        <v>YD63DirectG</v>
      </c>
      <c r="B251">
        <v>119096</v>
      </c>
      <c r="C251" t="s">
        <v>475</v>
      </c>
      <c r="D251" s="2">
        <v>43555</v>
      </c>
      <c r="E251">
        <v>24.084</v>
      </c>
      <c r="G251" t="str">
        <f t="shared" si="6"/>
        <v>YD63</v>
      </c>
      <c r="H251" t="e">
        <f t="shared" si="7"/>
        <v>#N/A</v>
      </c>
    </row>
    <row r="252" spans="1:8">
      <c r="A252" t="str">
        <f>VLOOKUP(B252,Master!E:J,6,0)</f>
        <v>YD63RegularD</v>
      </c>
      <c r="B252">
        <v>113032</v>
      </c>
      <c r="C252" t="s">
        <v>476</v>
      </c>
      <c r="D252" s="2">
        <v>43555</v>
      </c>
      <c r="E252">
        <v>13.307</v>
      </c>
      <c r="G252" t="str">
        <f t="shared" si="6"/>
        <v>YD63</v>
      </c>
      <c r="H252" t="e">
        <f t="shared" si="7"/>
        <v>#N/A</v>
      </c>
    </row>
    <row r="253" spans="1:8">
      <c r="A253" t="str">
        <f>VLOOKUP(B253,Master!E:J,6,0)</f>
        <v>YD63RegularG</v>
      </c>
      <c r="B253">
        <v>112901</v>
      </c>
      <c r="C253" t="s">
        <v>477</v>
      </c>
      <c r="D253" s="2">
        <v>43555</v>
      </c>
      <c r="E253">
        <v>23.062999999999999</v>
      </c>
      <c r="G253" t="str">
        <f t="shared" si="6"/>
        <v>YD63</v>
      </c>
      <c r="H253" t="e">
        <f t="shared" si="7"/>
        <v>#N/A</v>
      </c>
    </row>
    <row r="254" spans="1:8">
      <c r="A254" t="str">
        <f>VLOOKUP(B254,Master!E:J,6,0)</f>
        <v>YDQ0DirectD</v>
      </c>
      <c r="B254">
        <v>130491</v>
      </c>
      <c r="C254" t="s">
        <v>478</v>
      </c>
      <c r="D254" s="2">
        <v>43555</v>
      </c>
      <c r="E254">
        <v>12.1981</v>
      </c>
      <c r="G254" t="str">
        <f t="shared" si="6"/>
        <v>YDQ0</v>
      </c>
      <c r="H254" t="e">
        <f t="shared" si="7"/>
        <v>#N/A</v>
      </c>
    </row>
    <row r="255" spans="1:8">
      <c r="A255" t="str">
        <f>VLOOKUP(B255,Master!E:J,6,0)</f>
        <v>YDQ0DirectG</v>
      </c>
      <c r="B255">
        <v>130493</v>
      </c>
      <c r="C255" t="s">
        <v>479</v>
      </c>
      <c r="D255" s="2">
        <v>43555</v>
      </c>
      <c r="E255">
        <v>12.1981</v>
      </c>
      <c r="G255" t="str">
        <f t="shared" si="6"/>
        <v>YDQ0</v>
      </c>
      <c r="H255" t="e">
        <f t="shared" si="7"/>
        <v>#N/A</v>
      </c>
    </row>
    <row r="256" spans="1:8">
      <c r="A256" t="str">
        <f>VLOOKUP(B256,Master!E:J,6,0)</f>
        <v>YDQ0RegularD</v>
      </c>
      <c r="B256">
        <v>130490</v>
      </c>
      <c r="C256" t="s">
        <v>480</v>
      </c>
      <c r="D256" s="2">
        <v>43555</v>
      </c>
      <c r="E256">
        <v>11.9847</v>
      </c>
      <c r="G256" t="str">
        <f t="shared" si="6"/>
        <v>YDQ0</v>
      </c>
      <c r="H256" t="e">
        <f t="shared" si="7"/>
        <v>#N/A</v>
      </c>
    </row>
    <row r="257" spans="1:8">
      <c r="A257" t="str">
        <f>VLOOKUP(B257,Master!E:J,6,0)</f>
        <v>YDQ0RegularG</v>
      </c>
      <c r="B257">
        <v>130492</v>
      </c>
      <c r="C257" t="s">
        <v>481</v>
      </c>
      <c r="D257" s="2">
        <v>43555</v>
      </c>
      <c r="E257">
        <v>11.9847</v>
      </c>
      <c r="G257" t="str">
        <f t="shared" si="6"/>
        <v>YDQ0</v>
      </c>
      <c r="H257" t="e">
        <f t="shared" si="7"/>
        <v>#N/A</v>
      </c>
    </row>
    <row r="258" spans="1:8">
      <c r="A258" t="str">
        <f>VLOOKUP(B258,Master!E:J,6,0)</f>
        <v>YD15DirectD</v>
      </c>
      <c r="B258">
        <v>119101</v>
      </c>
      <c r="C258" t="s">
        <v>482</v>
      </c>
      <c r="D258" s="2">
        <v>43555</v>
      </c>
      <c r="E258">
        <v>12.083299999999999</v>
      </c>
      <c r="G258" t="str">
        <f t="shared" si="6"/>
        <v>YD15</v>
      </c>
      <c r="H258" t="str">
        <f t="shared" si="7"/>
        <v>YD15</v>
      </c>
    </row>
    <row r="259" spans="1:8">
      <c r="A259" t="str">
        <f>VLOOKUP(B259,Master!E:J,6,0)</f>
        <v>YD15DirectG</v>
      </c>
      <c r="B259">
        <v>119099</v>
      </c>
      <c r="C259" t="s">
        <v>483</v>
      </c>
      <c r="D259" s="2">
        <v>43555</v>
      </c>
      <c r="E259">
        <v>61.093200000000003</v>
      </c>
      <c r="G259" t="str">
        <f t="shared" ref="G259:G322" si="8">LEFT(A259,4)</f>
        <v>YD15</v>
      </c>
      <c r="H259" t="str">
        <f t="shared" ref="H259:H322" si="9">VLOOKUP(G259,L:L,1,0)</f>
        <v>YD15</v>
      </c>
    </row>
    <row r="260" spans="1:8">
      <c r="A260" t="str">
        <f>VLOOKUP(B260,Master!E:J,6,0)</f>
        <v>YD15DirectMD</v>
      </c>
      <c r="B260">
        <v>119100</v>
      </c>
      <c r="C260" t="s">
        <v>484</v>
      </c>
      <c r="D260" s="2">
        <v>43555</v>
      </c>
      <c r="E260">
        <v>10.6942</v>
      </c>
      <c r="G260" t="str">
        <f t="shared" si="8"/>
        <v>YD15</v>
      </c>
      <c r="H260" t="str">
        <f t="shared" si="9"/>
        <v>YD15</v>
      </c>
    </row>
    <row r="261" spans="1:8">
      <c r="A261" t="str">
        <f>VLOOKUP(B261,Master!E:J,6,0)</f>
        <v>YD15RegularD</v>
      </c>
      <c r="B261">
        <v>100085</v>
      </c>
      <c r="C261" t="s">
        <v>485</v>
      </c>
      <c r="D261" s="2">
        <v>43555</v>
      </c>
      <c r="E261">
        <v>11.9979</v>
      </c>
      <c r="G261" t="str">
        <f t="shared" si="8"/>
        <v>YD15</v>
      </c>
      <c r="H261" t="str">
        <f t="shared" si="9"/>
        <v>YD15</v>
      </c>
    </row>
    <row r="262" spans="1:8">
      <c r="A262" t="str">
        <f>VLOOKUP(B262,Master!E:J,6,0)</f>
        <v>YD15RegularG</v>
      </c>
      <c r="B262">
        <v>100084</v>
      </c>
      <c r="C262" t="s">
        <v>486</v>
      </c>
      <c r="D262" s="2">
        <v>43555</v>
      </c>
      <c r="E262">
        <v>59.365200000000002</v>
      </c>
      <c r="G262" t="str">
        <f t="shared" si="8"/>
        <v>YD15</v>
      </c>
      <c r="H262" t="str">
        <f t="shared" si="9"/>
        <v>YD15</v>
      </c>
    </row>
    <row r="263" spans="1:8">
      <c r="A263" t="str">
        <f>VLOOKUP(B263,Master!E:J,6,0)</f>
        <v>YD15RegularMD</v>
      </c>
      <c r="B263">
        <v>100086</v>
      </c>
      <c r="C263" t="s">
        <v>487</v>
      </c>
      <c r="D263" s="2">
        <v>43555</v>
      </c>
      <c r="E263">
        <v>10.657500000000001</v>
      </c>
      <c r="G263" t="str">
        <f t="shared" si="8"/>
        <v>YD15</v>
      </c>
      <c r="H263" t="str">
        <f t="shared" si="9"/>
        <v>YD15</v>
      </c>
    </row>
    <row r="264" spans="1:8">
      <c r="A264" t="str">
        <f>VLOOKUP(B264,Master!E:J,6,0)</f>
        <v>YDX0DirectD</v>
      </c>
      <c r="B264">
        <v>145455</v>
      </c>
      <c r="C264" t="s">
        <v>488</v>
      </c>
      <c r="D264" s="2">
        <v>43555</v>
      </c>
      <c r="E264">
        <v>10.493</v>
      </c>
      <c r="G264" t="str">
        <f t="shared" si="8"/>
        <v>YDX0</v>
      </c>
      <c r="H264" t="e">
        <f t="shared" si="9"/>
        <v>#N/A</v>
      </c>
    </row>
    <row r="265" spans="1:8">
      <c r="A265" t="str">
        <f>VLOOKUP(B265,Master!E:J,6,0)</f>
        <v>YDX0DirectG</v>
      </c>
      <c r="B265">
        <v>145454</v>
      </c>
      <c r="C265" t="s">
        <v>489</v>
      </c>
      <c r="D265" s="2">
        <v>43555</v>
      </c>
      <c r="E265">
        <v>10.493</v>
      </c>
      <c r="G265" t="str">
        <f t="shared" si="8"/>
        <v>YDX0</v>
      </c>
      <c r="H265" t="e">
        <f t="shared" si="9"/>
        <v>#N/A</v>
      </c>
    </row>
    <row r="266" spans="1:8">
      <c r="A266" t="str">
        <f>VLOOKUP(B266,Master!E:J,6,0)</f>
        <v>YDX0RegularD</v>
      </c>
      <c r="B266">
        <v>145453</v>
      </c>
      <c r="C266" t="s">
        <v>490</v>
      </c>
      <c r="D266" s="2">
        <v>43555</v>
      </c>
      <c r="E266">
        <v>10.425000000000001</v>
      </c>
      <c r="G266" t="str">
        <f t="shared" si="8"/>
        <v>YDX0</v>
      </c>
      <c r="H266" t="e">
        <f t="shared" si="9"/>
        <v>#N/A</v>
      </c>
    </row>
    <row r="267" spans="1:8">
      <c r="A267" t="str">
        <f>VLOOKUP(B267,Master!E:J,6,0)</f>
        <v>YDX0RegularG</v>
      </c>
      <c r="B267">
        <v>145456</v>
      </c>
      <c r="C267" t="s">
        <v>491</v>
      </c>
      <c r="D267" s="2">
        <v>43555</v>
      </c>
      <c r="E267">
        <v>10.425000000000001</v>
      </c>
      <c r="G267" t="str">
        <f t="shared" si="8"/>
        <v>YDX0</v>
      </c>
      <c r="H267" t="e">
        <f t="shared" si="9"/>
        <v>#N/A</v>
      </c>
    </row>
    <row r="268" spans="1:8">
      <c r="A268" t="str">
        <f>VLOOKUP(B268,Master!E:J,6,0)</f>
        <v>YD02RegularD</v>
      </c>
      <c r="B268">
        <v>102435</v>
      </c>
      <c r="C268" t="s">
        <v>492</v>
      </c>
      <c r="D268" s="2">
        <v>43555</v>
      </c>
      <c r="E268">
        <v>15.577999999999999</v>
      </c>
      <c r="G268" t="str">
        <f t="shared" si="8"/>
        <v>YD02</v>
      </c>
      <c r="H268" t="e">
        <f t="shared" si="9"/>
        <v>#N/A</v>
      </c>
    </row>
    <row r="269" spans="1:8">
      <c r="A269" t="str">
        <f>VLOOKUP(B269,Master!E:J,6,0)</f>
        <v>YD02DirectD</v>
      </c>
      <c r="B269">
        <v>119248</v>
      </c>
      <c r="C269" t="s">
        <v>493</v>
      </c>
      <c r="D269" s="2">
        <v>43555</v>
      </c>
      <c r="E269">
        <v>27.228999999999999</v>
      </c>
      <c r="G269" t="str">
        <f t="shared" si="8"/>
        <v>YD02</v>
      </c>
      <c r="H269" t="e">
        <f t="shared" si="9"/>
        <v>#N/A</v>
      </c>
    </row>
    <row r="270" spans="1:8">
      <c r="A270" t="str">
        <f>VLOOKUP(B270,Master!E:J,6,0)</f>
        <v>YD02DirectG</v>
      </c>
      <c r="B270">
        <v>119247</v>
      </c>
      <c r="C270" t="s">
        <v>494</v>
      </c>
      <c r="D270" s="2">
        <v>43555</v>
      </c>
      <c r="E270">
        <v>95.415999999999997</v>
      </c>
      <c r="G270" t="str">
        <f t="shared" si="8"/>
        <v>YD02</v>
      </c>
      <c r="H270" t="e">
        <f t="shared" si="9"/>
        <v>#N/A</v>
      </c>
    </row>
    <row r="271" spans="1:8">
      <c r="A271" t="str">
        <f>VLOOKUP(B271,Master!E:J,6,0)</f>
        <v>YD02RegularG</v>
      </c>
      <c r="B271">
        <v>102434</v>
      </c>
      <c r="C271" t="s">
        <v>495</v>
      </c>
      <c r="D271" s="2">
        <v>43555</v>
      </c>
      <c r="E271">
        <v>92.271000000000001</v>
      </c>
      <c r="G271" t="str">
        <f t="shared" si="8"/>
        <v>YD02</v>
      </c>
      <c r="H271" t="e">
        <f t="shared" si="9"/>
        <v>#N/A</v>
      </c>
    </row>
    <row r="272" spans="1:8">
      <c r="A272" t="str">
        <f>VLOOKUP(B272,Master!E:J,6,0)</f>
        <v>YDU1DirectDD</v>
      </c>
      <c r="B272">
        <v>142589</v>
      </c>
      <c r="C272" t="s">
        <v>496</v>
      </c>
      <c r="D272" s="2">
        <v>43555</v>
      </c>
      <c r="E272">
        <v>1000</v>
      </c>
      <c r="G272" t="str">
        <f t="shared" si="8"/>
        <v>YDU1</v>
      </c>
      <c r="H272" t="str">
        <f t="shared" si="9"/>
        <v>YDU1</v>
      </c>
    </row>
    <row r="273" spans="1:8">
      <c r="A273" t="str">
        <f>VLOOKUP(B273,Master!E:J,6,0)</f>
        <v>YD32DirectDD</v>
      </c>
      <c r="B273">
        <v>119124</v>
      </c>
      <c r="C273" t="s">
        <v>497</v>
      </c>
      <c r="D273" s="2">
        <v>43555</v>
      </c>
      <c r="E273">
        <v>1000.9329</v>
      </c>
      <c r="G273" t="str">
        <f t="shared" si="8"/>
        <v>YD32</v>
      </c>
      <c r="H273" t="str">
        <f t="shared" si="9"/>
        <v>YD32</v>
      </c>
    </row>
    <row r="274" spans="1:8">
      <c r="A274" t="str">
        <f>VLOOKUP(B274,Master!E:J,6,0)</f>
        <v>YD32DirectG</v>
      </c>
      <c r="B274">
        <v>119125</v>
      </c>
      <c r="C274" t="s">
        <v>498</v>
      </c>
      <c r="D274" s="2">
        <v>43555</v>
      </c>
      <c r="E274">
        <v>2673.3912</v>
      </c>
      <c r="G274" t="str">
        <f t="shared" si="8"/>
        <v>YD32</v>
      </c>
      <c r="H274" t="str">
        <f t="shared" si="9"/>
        <v>YD32</v>
      </c>
    </row>
    <row r="275" spans="1:8">
      <c r="A275" t="str">
        <f>VLOOKUP(B275,Master!E:J,6,0)</f>
        <v>YD32DirectWD</v>
      </c>
      <c r="B275">
        <v>119123</v>
      </c>
      <c r="C275" t="s">
        <v>499</v>
      </c>
      <c r="D275" s="2">
        <v>43555</v>
      </c>
      <c r="E275">
        <v>1001.8621000000001</v>
      </c>
      <c r="G275" t="str">
        <f t="shared" si="8"/>
        <v>YD32</v>
      </c>
      <c r="H275" t="str">
        <f t="shared" si="9"/>
        <v>YD32</v>
      </c>
    </row>
    <row r="276" spans="1:8">
      <c r="A276" t="str">
        <f>VLOOKUP(B276,Master!E:J,6,0)</f>
        <v>YD32RegularDD</v>
      </c>
      <c r="B276">
        <v>103349</v>
      </c>
      <c r="C276" t="s">
        <v>500</v>
      </c>
      <c r="D276" s="2">
        <v>43555</v>
      </c>
      <c r="E276">
        <v>1000.9329</v>
      </c>
      <c r="G276" t="str">
        <f t="shared" si="8"/>
        <v>YD32</v>
      </c>
      <c r="H276" t="str">
        <f t="shared" si="9"/>
        <v>YD32</v>
      </c>
    </row>
    <row r="277" spans="1:8">
      <c r="A277" t="str">
        <f>VLOOKUP(B277,Master!E:J,6,0)</f>
        <v>YD32RegularWD</v>
      </c>
      <c r="B277">
        <v>103348</v>
      </c>
      <c r="C277" t="s">
        <v>501</v>
      </c>
      <c r="D277" s="2">
        <v>43555</v>
      </c>
      <c r="E277">
        <v>1001.8561999999999</v>
      </c>
      <c r="G277" t="str">
        <f t="shared" si="8"/>
        <v>YD32</v>
      </c>
      <c r="H277" t="str">
        <f t="shared" si="9"/>
        <v>YD32</v>
      </c>
    </row>
    <row r="278" spans="1:8">
      <c r="A278" t="str">
        <f>VLOOKUP(B278,Master!E:J,6,0)</f>
        <v>YD32RegularG</v>
      </c>
      <c r="B278">
        <v>103347</v>
      </c>
      <c r="C278" t="s">
        <v>502</v>
      </c>
      <c r="D278" s="2">
        <v>43555</v>
      </c>
      <c r="E278">
        <v>2658.5774000000001</v>
      </c>
      <c r="G278" t="str">
        <f t="shared" si="8"/>
        <v>YD32</v>
      </c>
      <c r="H278" t="str">
        <f t="shared" si="9"/>
        <v>YD32</v>
      </c>
    </row>
    <row r="279" spans="1:8">
      <c r="A279" t="str">
        <f>VLOOKUP(B279,Master!E:J,6,0)</f>
        <v>YDR2DirectDD</v>
      </c>
      <c r="B279">
        <v>133922</v>
      </c>
      <c r="C279" t="s">
        <v>503</v>
      </c>
      <c r="D279" s="2">
        <v>43555</v>
      </c>
      <c r="E279">
        <v>10.0709</v>
      </c>
      <c r="G279" t="str">
        <f t="shared" si="8"/>
        <v>YDR2</v>
      </c>
      <c r="H279" t="str">
        <f t="shared" si="9"/>
        <v>YDR2</v>
      </c>
    </row>
    <row r="280" spans="1:8">
      <c r="A280" t="str">
        <f>VLOOKUP(B280,Master!E:J,6,0)</f>
        <v>YDR2DirectG</v>
      </c>
      <c r="B280">
        <v>133925</v>
      </c>
      <c r="C280" t="s">
        <v>504</v>
      </c>
      <c r="D280" s="2">
        <v>43555</v>
      </c>
      <c r="E280">
        <v>13.776199999999999</v>
      </c>
      <c r="G280" t="str">
        <f t="shared" si="8"/>
        <v>YDR2</v>
      </c>
      <c r="H280" t="str">
        <f t="shared" si="9"/>
        <v>YDR2</v>
      </c>
    </row>
    <row r="281" spans="1:8">
      <c r="A281" t="str">
        <f>VLOOKUP(B281,Master!E:J,6,0)</f>
        <v>YDR2DirectMD</v>
      </c>
      <c r="B281">
        <v>133928</v>
      </c>
      <c r="C281" t="s">
        <v>505</v>
      </c>
      <c r="D281" s="2">
        <v>43555</v>
      </c>
      <c r="E281">
        <v>11.456200000000001</v>
      </c>
      <c r="G281" t="str">
        <f t="shared" si="8"/>
        <v>YDR2</v>
      </c>
      <c r="H281" t="str">
        <f t="shared" si="9"/>
        <v>YDR2</v>
      </c>
    </row>
    <row r="282" spans="1:8">
      <c r="A282" t="str">
        <f>VLOOKUP(B282,Master!E:J,6,0)</f>
        <v>YDR2DirectQD</v>
      </c>
      <c r="B282">
        <v>133924</v>
      </c>
      <c r="C282" t="s">
        <v>506</v>
      </c>
      <c r="D282" s="2">
        <v>43555</v>
      </c>
      <c r="E282">
        <v>10.3026</v>
      </c>
      <c r="G282" t="str">
        <f t="shared" si="8"/>
        <v>YDR2</v>
      </c>
      <c r="H282" t="str">
        <f t="shared" si="9"/>
        <v>YDR2</v>
      </c>
    </row>
    <row r="283" spans="1:8">
      <c r="A283" t="str">
        <f>VLOOKUP(B283,Master!E:J,6,0)</f>
        <v>YDR2DirectWD</v>
      </c>
      <c r="B283">
        <v>133923</v>
      </c>
      <c r="C283" t="s">
        <v>507</v>
      </c>
      <c r="D283" s="2">
        <v>43555</v>
      </c>
      <c r="E283">
        <v>10.081200000000001</v>
      </c>
      <c r="G283" t="str">
        <f t="shared" si="8"/>
        <v>YDR2</v>
      </c>
      <c r="H283" t="str">
        <f t="shared" si="9"/>
        <v>YDR2</v>
      </c>
    </row>
    <row r="284" spans="1:8">
      <c r="A284" t="str">
        <f>VLOOKUP(B284,Master!E:J,6,0)</f>
        <v>YDR2RegularDD</v>
      </c>
      <c r="B284">
        <v>133919</v>
      </c>
      <c r="C284" t="s">
        <v>508</v>
      </c>
      <c r="D284" s="2">
        <v>43555</v>
      </c>
      <c r="E284">
        <v>10.083500000000001</v>
      </c>
      <c r="G284" t="str">
        <f t="shared" si="8"/>
        <v>YDR2</v>
      </c>
      <c r="H284" t="str">
        <f t="shared" si="9"/>
        <v>YDR2</v>
      </c>
    </row>
    <row r="285" spans="1:8">
      <c r="A285" t="str">
        <f>VLOOKUP(B285,Master!E:J,6,0)</f>
        <v>YDR2RegularG</v>
      </c>
      <c r="B285">
        <v>133926</v>
      </c>
      <c r="C285" t="s">
        <v>509</v>
      </c>
      <c r="D285" s="2">
        <v>43555</v>
      </c>
      <c r="E285">
        <v>13.5938</v>
      </c>
      <c r="G285" t="str">
        <f t="shared" si="8"/>
        <v>YDR2</v>
      </c>
      <c r="H285" t="str">
        <f t="shared" si="9"/>
        <v>YDR2</v>
      </c>
    </row>
    <row r="286" spans="1:8">
      <c r="A286" t="str">
        <f>VLOOKUP(B286,Master!E:J,6,0)</f>
        <v>YDR2RegularMD</v>
      </c>
      <c r="B286">
        <v>133920</v>
      </c>
      <c r="C286" t="s">
        <v>510</v>
      </c>
      <c r="D286" s="2">
        <v>43555</v>
      </c>
      <c r="E286">
        <v>10.356199999999999</v>
      </c>
      <c r="G286" t="str">
        <f t="shared" si="8"/>
        <v>YDR2</v>
      </c>
      <c r="H286" t="str">
        <f t="shared" si="9"/>
        <v>YDR2</v>
      </c>
    </row>
    <row r="287" spans="1:8">
      <c r="A287" t="str">
        <f>VLOOKUP(B287,Master!E:J,6,0)</f>
        <v>YDR2RegularQD</v>
      </c>
      <c r="B287">
        <v>133921</v>
      </c>
      <c r="C287" t="s">
        <v>511</v>
      </c>
      <c r="D287" s="2">
        <v>43555</v>
      </c>
      <c r="E287">
        <v>10.2906</v>
      </c>
      <c r="G287" t="str">
        <f t="shared" si="8"/>
        <v>YDR2</v>
      </c>
      <c r="H287" t="str">
        <f t="shared" si="9"/>
        <v>YDR2</v>
      </c>
    </row>
    <row r="288" spans="1:8">
      <c r="A288" t="str">
        <f>VLOOKUP(B288,Master!E:J,6,0)</f>
        <v>YDR2RegularWD</v>
      </c>
      <c r="B288">
        <v>133927</v>
      </c>
      <c r="C288" t="s">
        <v>512</v>
      </c>
      <c r="D288" s="2">
        <v>43555</v>
      </c>
      <c r="E288">
        <v>10.082100000000001</v>
      </c>
      <c r="G288" t="str">
        <f t="shared" si="8"/>
        <v>YDR2</v>
      </c>
      <c r="H288" t="str">
        <f t="shared" si="9"/>
        <v>YDR2</v>
      </c>
    </row>
    <row r="289" spans="1:8">
      <c r="A289" t="str">
        <f>VLOOKUP(B289,Master!E:J,6,0)</f>
        <v>YD04RegularD</v>
      </c>
      <c r="B289">
        <v>104482</v>
      </c>
      <c r="C289" t="s">
        <v>513</v>
      </c>
      <c r="D289" s="2">
        <v>43555</v>
      </c>
      <c r="E289">
        <v>20.451000000000001</v>
      </c>
      <c r="G289" t="str">
        <f t="shared" si="8"/>
        <v>YD04</v>
      </c>
      <c r="H289" t="e">
        <f t="shared" si="9"/>
        <v>#N/A</v>
      </c>
    </row>
    <row r="290" spans="1:8">
      <c r="A290" t="str">
        <f>VLOOKUP(B290,Master!E:J,6,0)</f>
        <v>YD04DirectD</v>
      </c>
      <c r="B290">
        <v>119070</v>
      </c>
      <c r="C290" t="s">
        <v>514</v>
      </c>
      <c r="D290" s="2">
        <v>43555</v>
      </c>
      <c r="E290">
        <v>44.802999999999997</v>
      </c>
      <c r="G290" t="str">
        <f t="shared" si="8"/>
        <v>YD04</v>
      </c>
      <c r="H290" t="e">
        <f t="shared" si="9"/>
        <v>#N/A</v>
      </c>
    </row>
    <row r="291" spans="1:8">
      <c r="A291" t="str">
        <f>VLOOKUP(B291,Master!E:J,6,0)</f>
        <v>YD04DirectG</v>
      </c>
      <c r="B291">
        <v>119071</v>
      </c>
      <c r="C291" t="s">
        <v>515</v>
      </c>
      <c r="D291" s="2">
        <v>43555</v>
      </c>
      <c r="E291">
        <v>57.503999999999998</v>
      </c>
      <c r="G291" t="str">
        <f t="shared" si="8"/>
        <v>YD04</v>
      </c>
      <c r="H291" t="e">
        <f t="shared" si="9"/>
        <v>#N/A</v>
      </c>
    </row>
    <row r="292" spans="1:8">
      <c r="A292" t="str">
        <f>VLOOKUP(B292,Master!E:J,6,0)</f>
        <v>YD04RegularG</v>
      </c>
      <c r="B292">
        <v>104481</v>
      </c>
      <c r="C292" t="s">
        <v>516</v>
      </c>
      <c r="D292" s="2">
        <v>43555</v>
      </c>
      <c r="E292">
        <v>54.914000000000001</v>
      </c>
      <c r="G292" t="str">
        <f t="shared" si="8"/>
        <v>YD04</v>
      </c>
      <c r="H292" t="e">
        <f t="shared" si="9"/>
        <v>#N/A</v>
      </c>
    </row>
    <row r="293" spans="1:8">
      <c r="A293" t="str">
        <f>VLOOKUP(B293,Master!E:J,6,0)</f>
        <v>YD25DirectD</v>
      </c>
      <c r="B293">
        <v>119029</v>
      </c>
      <c r="C293" t="s">
        <v>517</v>
      </c>
      <c r="D293" s="2">
        <v>43555</v>
      </c>
      <c r="E293">
        <v>17.521000000000001</v>
      </c>
      <c r="G293" t="str">
        <f t="shared" si="8"/>
        <v>YD25</v>
      </c>
      <c r="H293" t="e">
        <f t="shared" si="9"/>
        <v>#N/A</v>
      </c>
    </row>
    <row r="294" spans="1:8">
      <c r="A294" t="str">
        <f>VLOOKUP(B294,Master!E:J,6,0)</f>
        <v>YD25DirectG</v>
      </c>
      <c r="B294">
        <v>119028</v>
      </c>
      <c r="C294" t="s">
        <v>518</v>
      </c>
      <c r="D294" s="2">
        <v>43555</v>
      </c>
      <c r="E294">
        <v>34.366999999999997</v>
      </c>
      <c r="G294" t="str">
        <f t="shared" si="8"/>
        <v>YD25</v>
      </c>
      <c r="H294" t="e">
        <f t="shared" si="9"/>
        <v>#N/A</v>
      </c>
    </row>
    <row r="295" spans="1:8">
      <c r="A295" t="str">
        <f>VLOOKUP(B295,Master!E:J,6,0)</f>
        <v>YDX6DirectD</v>
      </c>
      <c r="B295">
        <v>146377</v>
      </c>
      <c r="C295" t="s">
        <v>519</v>
      </c>
      <c r="D295" s="2">
        <v>43555</v>
      </c>
      <c r="E295">
        <v>10.769399999999999</v>
      </c>
      <c r="G295" t="str">
        <f t="shared" si="8"/>
        <v>YDX6</v>
      </c>
      <c r="H295" t="e">
        <f t="shared" si="9"/>
        <v>#N/A</v>
      </c>
    </row>
    <row r="296" spans="1:8">
      <c r="A296" t="str">
        <f>VLOOKUP(B296,Master!E:J,6,0)</f>
        <v>YDX6DirectG</v>
      </c>
      <c r="B296">
        <v>146376</v>
      </c>
      <c r="C296" t="s">
        <v>520</v>
      </c>
      <c r="D296" s="2">
        <v>43555</v>
      </c>
      <c r="E296">
        <v>10.769399999999999</v>
      </c>
      <c r="G296" t="str">
        <f t="shared" si="8"/>
        <v>YDX6</v>
      </c>
      <c r="H296" t="e">
        <f t="shared" si="9"/>
        <v>#N/A</v>
      </c>
    </row>
    <row r="297" spans="1:8">
      <c r="A297" t="str">
        <f>VLOOKUP(B297,Master!E:J,6,0)</f>
        <v>YDX6RegularD</v>
      </c>
      <c r="B297">
        <v>146378</v>
      </c>
      <c r="C297" t="s">
        <v>521</v>
      </c>
      <c r="D297" s="2">
        <v>43555</v>
      </c>
      <c r="E297">
        <v>10.767099999999999</v>
      </c>
      <c r="G297" t="str">
        <f t="shared" si="8"/>
        <v>YDX6</v>
      </c>
      <c r="H297" t="e">
        <f t="shared" si="9"/>
        <v>#N/A</v>
      </c>
    </row>
    <row r="298" spans="1:8">
      <c r="A298" t="str">
        <f>VLOOKUP(B298,Master!E:J,6,0)</f>
        <v>YDX6RegularG</v>
      </c>
      <c r="B298">
        <v>146379</v>
      </c>
      <c r="C298" t="s">
        <v>522</v>
      </c>
      <c r="D298" s="2">
        <v>43555</v>
      </c>
      <c r="E298">
        <v>10.767099999999999</v>
      </c>
      <c r="G298" t="str">
        <f t="shared" si="8"/>
        <v>YDX6</v>
      </c>
      <c r="H298" t="e">
        <f t="shared" si="9"/>
        <v>#N/A</v>
      </c>
    </row>
    <row r="299" spans="1:8">
      <c r="A299" t="str">
        <f>VLOOKUP(B299,Master!E:J,6,0)</f>
        <v>YDX7DirectD</v>
      </c>
      <c r="B299">
        <v>146382</v>
      </c>
      <c r="C299" t="s">
        <v>523</v>
      </c>
      <c r="D299" s="2">
        <v>43555</v>
      </c>
      <c r="E299">
        <v>10.9039</v>
      </c>
      <c r="G299" t="str">
        <f t="shared" si="8"/>
        <v>YDX7</v>
      </c>
      <c r="H299" t="e">
        <f t="shared" si="9"/>
        <v>#N/A</v>
      </c>
    </row>
    <row r="300" spans="1:8">
      <c r="A300" t="str">
        <f>VLOOKUP(B300,Master!E:J,6,0)</f>
        <v>YDX7DirectG</v>
      </c>
      <c r="B300">
        <v>146381</v>
      </c>
      <c r="C300" t="s">
        <v>524</v>
      </c>
      <c r="D300" s="2">
        <v>43555</v>
      </c>
      <c r="E300">
        <v>10.9039</v>
      </c>
      <c r="G300" t="str">
        <f t="shared" si="8"/>
        <v>YDX7</v>
      </c>
      <c r="H300" t="e">
        <f t="shared" si="9"/>
        <v>#N/A</v>
      </c>
    </row>
    <row r="301" spans="1:8">
      <c r="A301" t="str">
        <f>VLOOKUP(B301,Master!E:J,6,0)</f>
        <v>YDX7RegularD</v>
      </c>
      <c r="B301">
        <v>146383</v>
      </c>
      <c r="C301" t="s">
        <v>525</v>
      </c>
      <c r="D301" s="2">
        <v>43555</v>
      </c>
      <c r="E301">
        <v>10.900499999999999</v>
      </c>
      <c r="G301" t="str">
        <f t="shared" si="8"/>
        <v>YDX7</v>
      </c>
      <c r="H301" t="e">
        <f t="shared" si="9"/>
        <v>#N/A</v>
      </c>
    </row>
    <row r="302" spans="1:8">
      <c r="A302" t="str">
        <f>VLOOKUP(B302,Master!E:J,6,0)</f>
        <v>YDX7RegularG</v>
      </c>
      <c r="B302">
        <v>146380</v>
      </c>
      <c r="C302" t="s">
        <v>526</v>
      </c>
      <c r="D302" s="2">
        <v>43555</v>
      </c>
      <c r="E302">
        <v>10.900499999999999</v>
      </c>
      <c r="G302" t="str">
        <f t="shared" si="8"/>
        <v>YDX7</v>
      </c>
      <c r="H302" t="e">
        <f t="shared" si="9"/>
        <v>#N/A</v>
      </c>
    </row>
    <row r="303" spans="1:8">
      <c r="A303" t="str">
        <f>VLOOKUP(B303,Master!E:J,6,0)</f>
        <v>YD25RegularD</v>
      </c>
      <c r="B303">
        <v>108203</v>
      </c>
      <c r="C303" t="s">
        <v>527</v>
      </c>
      <c r="D303" s="2">
        <v>43555</v>
      </c>
      <c r="E303">
        <v>16.934000000000001</v>
      </c>
      <c r="G303" t="str">
        <f t="shared" si="8"/>
        <v>YD25</v>
      </c>
      <c r="H303" t="e">
        <f t="shared" si="9"/>
        <v>#N/A</v>
      </c>
    </row>
    <row r="304" spans="1:8">
      <c r="A304" t="str">
        <f>VLOOKUP(B304,Master!E:J,6,0)</f>
        <v>YD25RegularG</v>
      </c>
      <c r="B304">
        <v>108202</v>
      </c>
      <c r="C304" t="s">
        <v>528</v>
      </c>
      <c r="D304" s="2">
        <v>43555</v>
      </c>
      <c r="E304">
        <v>33.067</v>
      </c>
      <c r="G304" t="str">
        <f t="shared" si="8"/>
        <v>YD25</v>
      </c>
      <c r="H304" t="e">
        <f t="shared" si="9"/>
        <v>#N/A</v>
      </c>
    </row>
    <row r="305" spans="1:8">
      <c r="A305" t="str">
        <f>VLOOKUP(B305,Master!E:J,6,0)</f>
        <v>YDX3DirectDD</v>
      </c>
      <c r="B305">
        <v>146065</v>
      </c>
      <c r="C305" t="s">
        <v>529</v>
      </c>
      <c r="D305" s="2">
        <v>43555</v>
      </c>
      <c r="E305">
        <v>1000</v>
      </c>
      <c r="G305" t="str">
        <f t="shared" si="8"/>
        <v>YDX3</v>
      </c>
      <c r="H305" t="str">
        <f t="shared" si="9"/>
        <v>YDX3</v>
      </c>
    </row>
    <row r="306" spans="1:8">
      <c r="A306" t="str">
        <f>VLOOKUP(B306,Master!E:J,6,0)</f>
        <v>YDX3DirectG</v>
      </c>
      <c r="B306">
        <v>146062</v>
      </c>
      <c r="C306" t="s">
        <v>530</v>
      </c>
      <c r="D306" s="2">
        <v>43555</v>
      </c>
      <c r="E306">
        <v>1014.4165</v>
      </c>
      <c r="G306" t="str">
        <f t="shared" si="8"/>
        <v>YDX3</v>
      </c>
      <c r="H306" t="str">
        <f t="shared" si="9"/>
        <v>YDX3</v>
      </c>
    </row>
    <row r="307" spans="1:8">
      <c r="A307" t="str">
        <f>VLOOKUP(B307,Master!E:J,6,0)</f>
        <v>YDX3DirectWD</v>
      </c>
      <c r="B307">
        <v>146064</v>
      </c>
      <c r="C307" t="s">
        <v>531</v>
      </c>
      <c r="D307" s="2">
        <v>43555</v>
      </c>
      <c r="E307">
        <v>1000.6195</v>
      </c>
      <c r="G307" t="str">
        <f t="shared" si="8"/>
        <v>YDX3</v>
      </c>
      <c r="H307" t="str">
        <f t="shared" si="9"/>
        <v>YDX3</v>
      </c>
    </row>
    <row r="308" spans="1:8">
      <c r="A308" t="str">
        <f>VLOOKUP(B308,Master!E:J,6,0)</f>
        <v>YDX3RegularDD</v>
      </c>
      <c r="B308">
        <v>146066</v>
      </c>
      <c r="C308" t="s">
        <v>532</v>
      </c>
      <c r="D308" s="2">
        <v>43555</v>
      </c>
      <c r="E308">
        <v>1000</v>
      </c>
      <c r="G308" t="str">
        <f t="shared" si="8"/>
        <v>YDX3</v>
      </c>
      <c r="H308" t="str">
        <f t="shared" si="9"/>
        <v>YDX3</v>
      </c>
    </row>
    <row r="309" spans="1:8">
      <c r="A309" t="str">
        <f>VLOOKUP(B309,Master!E:J,6,0)</f>
        <v>YDX3RegularG</v>
      </c>
      <c r="B309">
        <v>146061</v>
      </c>
      <c r="C309" t="s">
        <v>533</v>
      </c>
      <c r="D309" s="2">
        <v>43555</v>
      </c>
      <c r="E309">
        <v>1014.1874</v>
      </c>
      <c r="G309" t="str">
        <f t="shared" si="8"/>
        <v>YDX3</v>
      </c>
      <c r="H309" t="str">
        <f t="shared" si="9"/>
        <v>YDX3</v>
      </c>
    </row>
    <row r="310" spans="1:8">
      <c r="A310" t="str">
        <f>VLOOKUP(B310,Master!E:J,6,0)</f>
        <v>YDX3RegularWD</v>
      </c>
      <c r="B310">
        <v>146063</v>
      </c>
      <c r="C310" t="s">
        <v>534</v>
      </c>
      <c r="D310" s="2">
        <v>43555</v>
      </c>
      <c r="E310">
        <v>1012.02</v>
      </c>
      <c r="G310" t="str">
        <f t="shared" si="8"/>
        <v>YDX3</v>
      </c>
      <c r="H310" t="str">
        <f t="shared" si="9"/>
        <v>YDX3</v>
      </c>
    </row>
    <row r="311" spans="1:8">
      <c r="A311" t="str">
        <f>VLOOKUP(B311,Master!E:J,6,0)</f>
        <v>YD21DirectG</v>
      </c>
      <c r="B311">
        <v>118994</v>
      </c>
      <c r="C311" t="s">
        <v>535</v>
      </c>
      <c r="D311" s="2">
        <v>43555</v>
      </c>
      <c r="E311">
        <v>37.473700000000001</v>
      </c>
      <c r="G311" t="str">
        <f t="shared" si="8"/>
        <v>YD21</v>
      </c>
      <c r="H311" t="str">
        <f t="shared" si="9"/>
        <v>YD21</v>
      </c>
    </row>
    <row r="312" spans="1:8">
      <c r="A312" t="str">
        <f>VLOOKUP(B312,Master!E:J,6,0)</f>
        <v>YD21DirectMD</v>
      </c>
      <c r="B312">
        <v>118992</v>
      </c>
      <c r="C312" t="s">
        <v>536</v>
      </c>
      <c r="D312" s="2">
        <v>43555</v>
      </c>
      <c r="E312">
        <v>11.9491</v>
      </c>
      <c r="G312" t="str">
        <f t="shared" si="8"/>
        <v>YD21</v>
      </c>
      <c r="H312" t="str">
        <f t="shared" si="9"/>
        <v>YD21</v>
      </c>
    </row>
    <row r="313" spans="1:8">
      <c r="A313" t="str">
        <f>VLOOKUP(B313,Master!E:J,6,0)</f>
        <v>YD21DirectQD</v>
      </c>
      <c r="B313">
        <v>118993</v>
      </c>
      <c r="C313" t="s">
        <v>537</v>
      </c>
      <c r="D313" s="2">
        <v>43555</v>
      </c>
      <c r="E313">
        <v>12.576000000000001</v>
      </c>
      <c r="G313" t="str">
        <f t="shared" si="8"/>
        <v>YD21</v>
      </c>
      <c r="H313" t="str">
        <f t="shared" si="9"/>
        <v>YD21</v>
      </c>
    </row>
    <row r="314" spans="1:8">
      <c r="A314" t="str">
        <f>VLOOKUP(B314,Master!E:J,6,0)</f>
        <v>YD21RegularG</v>
      </c>
      <c r="B314">
        <v>102448</v>
      </c>
      <c r="C314" t="s">
        <v>538</v>
      </c>
      <c r="D314" s="2">
        <v>43555</v>
      </c>
      <c r="E314">
        <v>35.593699999999998</v>
      </c>
      <c r="G314" t="str">
        <f t="shared" si="8"/>
        <v>YD21</v>
      </c>
      <c r="H314" t="str">
        <f t="shared" si="9"/>
        <v>YD21</v>
      </c>
    </row>
    <row r="315" spans="1:8">
      <c r="A315" t="str">
        <f>VLOOKUP(B315,Master!E:J,6,0)</f>
        <v>YD21RegularMD</v>
      </c>
      <c r="B315">
        <v>102450</v>
      </c>
      <c r="C315" t="s">
        <v>539</v>
      </c>
      <c r="D315" s="2">
        <v>43555</v>
      </c>
      <c r="E315">
        <v>10.9185</v>
      </c>
      <c r="G315" t="str">
        <f t="shared" si="8"/>
        <v>YD21</v>
      </c>
      <c r="H315" t="str">
        <f t="shared" si="9"/>
        <v>YD21</v>
      </c>
    </row>
    <row r="316" spans="1:8">
      <c r="A316" t="str">
        <f>VLOOKUP(B316,Master!E:J,6,0)</f>
        <v>YD21RegularQD</v>
      </c>
      <c r="B316">
        <v>102451</v>
      </c>
      <c r="C316" t="s">
        <v>540</v>
      </c>
      <c r="D316" s="2">
        <v>43555</v>
      </c>
      <c r="E316">
        <v>11.812099999999999</v>
      </c>
      <c r="G316" t="str">
        <f t="shared" si="8"/>
        <v>YD21</v>
      </c>
      <c r="H316" t="str">
        <f t="shared" si="9"/>
        <v>YD21</v>
      </c>
    </row>
    <row r="317" spans="1:8">
      <c r="A317" t="str">
        <f>VLOOKUP(B317,Master!E:J,6,0)</f>
        <v>YD16DirectDD</v>
      </c>
      <c r="B317">
        <v>123288</v>
      </c>
      <c r="C317" t="s">
        <v>541</v>
      </c>
      <c r="D317" s="2">
        <v>43555</v>
      </c>
      <c r="E317">
        <v>10.039999999999999</v>
      </c>
      <c r="G317" t="str">
        <f t="shared" si="8"/>
        <v>YD16</v>
      </c>
      <c r="H317" t="str">
        <f t="shared" si="9"/>
        <v>YD16</v>
      </c>
    </row>
    <row r="318" spans="1:8">
      <c r="A318" t="str">
        <f>VLOOKUP(B318,Master!E:J,6,0)</f>
        <v>YD16DirectD</v>
      </c>
      <c r="B318">
        <v>119108</v>
      </c>
      <c r="C318" t="s">
        <v>542</v>
      </c>
      <c r="D318" s="2">
        <v>43555</v>
      </c>
      <c r="E318">
        <v>11.844099999999999</v>
      </c>
      <c r="G318" t="str">
        <f t="shared" si="8"/>
        <v>YD16</v>
      </c>
      <c r="H318" t="str">
        <f t="shared" si="9"/>
        <v>YD16</v>
      </c>
    </row>
    <row r="319" spans="1:8">
      <c r="A319" t="str">
        <f>VLOOKUP(B319,Master!E:J,6,0)</f>
        <v>YD16DirectG</v>
      </c>
      <c r="B319">
        <v>119106</v>
      </c>
      <c r="C319" t="s">
        <v>543</v>
      </c>
      <c r="D319" s="2">
        <v>43555</v>
      </c>
      <c r="E319">
        <v>37.226700000000001</v>
      </c>
      <c r="G319" t="str">
        <f t="shared" si="8"/>
        <v>YD16</v>
      </c>
      <c r="H319" t="str">
        <f t="shared" si="9"/>
        <v>YD16</v>
      </c>
    </row>
    <row r="320" spans="1:8">
      <c r="A320" t="str">
        <f>VLOOKUP(B320,Master!E:J,6,0)</f>
        <v>YD16DirectMD</v>
      </c>
      <c r="B320">
        <v>119107</v>
      </c>
      <c r="C320" t="s">
        <v>544</v>
      </c>
      <c r="D320" s="2">
        <v>43555</v>
      </c>
      <c r="E320">
        <v>10.709199999999999</v>
      </c>
      <c r="G320" t="str">
        <f t="shared" si="8"/>
        <v>YD16</v>
      </c>
      <c r="H320" t="str">
        <f t="shared" si="9"/>
        <v>YD16</v>
      </c>
    </row>
    <row r="321" spans="1:8">
      <c r="A321" t="str">
        <f>VLOOKUP(B321,Master!E:J,6,0)</f>
        <v>YD16RegularDD</v>
      </c>
      <c r="B321">
        <v>123287</v>
      </c>
      <c r="C321" t="s">
        <v>545</v>
      </c>
      <c r="D321" s="2">
        <v>43555</v>
      </c>
      <c r="E321">
        <v>10.0564</v>
      </c>
      <c r="G321" t="str">
        <f t="shared" si="8"/>
        <v>YD16</v>
      </c>
      <c r="H321" t="str">
        <f t="shared" si="9"/>
        <v>YD16</v>
      </c>
    </row>
    <row r="322" spans="1:8">
      <c r="A322" t="str">
        <f>VLOOKUP(B322,Master!E:J,6,0)</f>
        <v>YD16RegularD</v>
      </c>
      <c r="B322">
        <v>100088</v>
      </c>
      <c r="C322" t="s">
        <v>546</v>
      </c>
      <c r="D322" s="2">
        <v>43555</v>
      </c>
      <c r="E322">
        <v>11.8207</v>
      </c>
      <c r="G322" t="str">
        <f t="shared" si="8"/>
        <v>YD16</v>
      </c>
      <c r="H322" t="str">
        <f t="shared" si="9"/>
        <v>YD16</v>
      </c>
    </row>
    <row r="323" spans="1:8">
      <c r="A323" t="str">
        <f>VLOOKUP(B323,Master!E:J,6,0)</f>
        <v>YD16RegularG</v>
      </c>
      <c r="B323">
        <v>100087</v>
      </c>
      <c r="C323" t="s">
        <v>547</v>
      </c>
      <c r="D323" s="2">
        <v>43555</v>
      </c>
      <c r="E323">
        <v>36.656100000000002</v>
      </c>
      <c r="G323" t="str">
        <f t="shared" ref="G323:G386" si="10">LEFT(A323,4)</f>
        <v>YD16</v>
      </c>
      <c r="H323" t="str">
        <f t="shared" ref="H323:H386" si="11">VLOOKUP(G323,L:L,1,0)</f>
        <v>YD16</v>
      </c>
    </row>
    <row r="324" spans="1:8">
      <c r="A324" t="str">
        <f>VLOOKUP(B324,Master!E:J,6,0)</f>
        <v>YD16RegularMD</v>
      </c>
      <c r="B324">
        <v>100089</v>
      </c>
      <c r="C324" t="s">
        <v>548</v>
      </c>
      <c r="D324" s="2">
        <v>43555</v>
      </c>
      <c r="E324">
        <v>10.6852</v>
      </c>
      <c r="G324" t="str">
        <f t="shared" si="10"/>
        <v>YD16</v>
      </c>
      <c r="H324" t="str">
        <f t="shared" si="11"/>
        <v>YD16</v>
      </c>
    </row>
    <row r="325" spans="1:8">
      <c r="A325" t="str">
        <f>VLOOKUP(B325,Master!E:J,6,0)</f>
        <v>YD16UnclaimedUD3</v>
      </c>
      <c r="B325">
        <v>139306</v>
      </c>
      <c r="C325" t="s">
        <v>549</v>
      </c>
      <c r="D325" s="2">
        <v>43555</v>
      </c>
      <c r="E325">
        <v>10</v>
      </c>
      <c r="G325" t="str">
        <f t="shared" si="10"/>
        <v>YD16</v>
      </c>
      <c r="H325" t="str">
        <f t="shared" si="11"/>
        <v>YD16</v>
      </c>
    </row>
    <row r="326" spans="1:8">
      <c r="A326" t="str">
        <f>VLOOKUP(B326,Master!E:J,6,0)</f>
        <v>YD16UnclaimedUD</v>
      </c>
      <c r="B326">
        <v>139305</v>
      </c>
      <c r="C326" t="s">
        <v>550</v>
      </c>
      <c r="D326" s="2">
        <v>43555</v>
      </c>
      <c r="E326">
        <v>12.185</v>
      </c>
      <c r="G326" t="str">
        <f t="shared" si="10"/>
        <v>YD16</v>
      </c>
      <c r="H326" t="str">
        <f t="shared" si="11"/>
        <v>YD16</v>
      </c>
    </row>
    <row r="327" spans="1:8">
      <c r="A327" t="str">
        <f>VLOOKUP(B327,Master!E:J,6,0)</f>
        <v>YD16UnclaimedUR3</v>
      </c>
      <c r="B327">
        <v>139304</v>
      </c>
      <c r="C327" t="s">
        <v>551</v>
      </c>
      <c r="D327" s="2">
        <v>43555</v>
      </c>
      <c r="E327">
        <v>10</v>
      </c>
      <c r="G327" t="str">
        <f t="shared" si="10"/>
        <v>YD16</v>
      </c>
      <c r="H327" t="str">
        <f t="shared" si="11"/>
        <v>YD16</v>
      </c>
    </row>
    <row r="328" spans="1:8">
      <c r="A328" t="str">
        <f>VLOOKUP(B328,Master!E:J,6,0)</f>
        <v>YD16UnclaimedUR</v>
      </c>
      <c r="B328">
        <v>139303</v>
      </c>
      <c r="C328" t="s">
        <v>552</v>
      </c>
      <c r="D328" s="2">
        <v>43555</v>
      </c>
      <c r="E328">
        <v>12.185</v>
      </c>
      <c r="G328" t="str">
        <f t="shared" si="10"/>
        <v>YD16</v>
      </c>
      <c r="H328" t="str">
        <f t="shared" si="11"/>
        <v>YD16</v>
      </c>
    </row>
    <row r="329" spans="1:8">
      <c r="A329" t="str">
        <f>VLOOKUP(B329,Master!E:J,6,0)</f>
        <v>YD27DirectD</v>
      </c>
      <c r="B329">
        <v>119222</v>
      </c>
      <c r="C329" t="s">
        <v>553</v>
      </c>
      <c r="D329" s="2">
        <v>43555</v>
      </c>
      <c r="E329">
        <v>11.502700000000001</v>
      </c>
      <c r="G329" t="str">
        <f t="shared" si="10"/>
        <v>YD27</v>
      </c>
      <c r="H329" t="str">
        <f t="shared" si="11"/>
        <v>YD27</v>
      </c>
    </row>
    <row r="330" spans="1:8">
      <c r="A330" t="str">
        <f>VLOOKUP(B330,Master!E:J,6,0)</f>
        <v>YD27DirectG</v>
      </c>
      <c r="B330">
        <v>119226</v>
      </c>
      <c r="C330" t="s">
        <v>554</v>
      </c>
      <c r="D330" s="2">
        <v>43555</v>
      </c>
      <c r="E330">
        <v>32.870699999999999</v>
      </c>
      <c r="G330" t="str">
        <f t="shared" si="10"/>
        <v>YD27</v>
      </c>
      <c r="H330" t="str">
        <f t="shared" si="11"/>
        <v>YD27</v>
      </c>
    </row>
    <row r="331" spans="1:8">
      <c r="A331" t="str">
        <f>VLOOKUP(B331,Master!E:J,6,0)</f>
        <v>YD27DirectMD</v>
      </c>
      <c r="B331">
        <v>119224</v>
      </c>
      <c r="C331" t="s">
        <v>555</v>
      </c>
      <c r="D331" s="2">
        <v>43555</v>
      </c>
      <c r="E331">
        <v>11.408300000000001</v>
      </c>
      <c r="G331" t="str">
        <f t="shared" si="10"/>
        <v>YD27</v>
      </c>
      <c r="H331" t="str">
        <f t="shared" si="11"/>
        <v>YD27</v>
      </c>
    </row>
    <row r="332" spans="1:8">
      <c r="A332" t="str">
        <f>VLOOKUP(B332,Master!E:J,6,0)</f>
        <v>YD27DirectWD</v>
      </c>
      <c r="B332">
        <v>119223</v>
      </c>
      <c r="C332" t="s">
        <v>556</v>
      </c>
      <c r="D332" s="2">
        <v>43555</v>
      </c>
      <c r="E332">
        <v>10.200100000000001</v>
      </c>
      <c r="G332" t="str">
        <f t="shared" si="10"/>
        <v>YD27</v>
      </c>
      <c r="H332" t="str">
        <f t="shared" si="11"/>
        <v>YD27</v>
      </c>
    </row>
    <row r="333" spans="1:8">
      <c r="A333" t="str">
        <f>VLOOKUP(B333,Master!E:J,6,0)</f>
        <v>YD27RegularD</v>
      </c>
      <c r="B333">
        <v>101305</v>
      </c>
      <c r="C333" t="s">
        <v>557</v>
      </c>
      <c r="D333" s="2">
        <v>43555</v>
      </c>
      <c r="E333">
        <v>11.5594</v>
      </c>
      <c r="G333" t="str">
        <f t="shared" si="10"/>
        <v>YD27</v>
      </c>
      <c r="H333" t="str">
        <f t="shared" si="11"/>
        <v>YD27</v>
      </c>
    </row>
    <row r="334" spans="1:8">
      <c r="A334" t="str">
        <f>VLOOKUP(B334,Master!E:J,6,0)</f>
        <v>YD27RegularG</v>
      </c>
      <c r="B334">
        <v>101304</v>
      </c>
      <c r="C334" t="s">
        <v>558</v>
      </c>
      <c r="D334" s="2">
        <v>43555</v>
      </c>
      <c r="E334">
        <v>31.478899999999999</v>
      </c>
      <c r="G334" t="str">
        <f t="shared" si="10"/>
        <v>YD27</v>
      </c>
      <c r="H334" t="str">
        <f t="shared" si="11"/>
        <v>YD27</v>
      </c>
    </row>
    <row r="335" spans="1:8">
      <c r="A335" t="str">
        <f>VLOOKUP(B335,Master!E:J,6,0)</f>
        <v>YD27RegularMD</v>
      </c>
      <c r="B335">
        <v>101306</v>
      </c>
      <c r="C335" t="s">
        <v>559</v>
      </c>
      <c r="D335" s="2">
        <v>43555</v>
      </c>
      <c r="E335">
        <v>11.348599999999999</v>
      </c>
      <c r="G335" t="str">
        <f t="shared" si="10"/>
        <v>YD27</v>
      </c>
      <c r="H335" t="str">
        <f t="shared" si="11"/>
        <v>YD27</v>
      </c>
    </row>
    <row r="336" spans="1:8">
      <c r="A336" t="str">
        <f>VLOOKUP(B336,Master!E:J,6,0)</f>
        <v>YD27RegularWD</v>
      </c>
      <c r="B336">
        <v>101303</v>
      </c>
      <c r="C336" t="s">
        <v>560</v>
      </c>
      <c r="D336" s="2">
        <v>43555</v>
      </c>
      <c r="E336">
        <v>10.199400000000001</v>
      </c>
      <c r="G336" t="str">
        <f t="shared" si="10"/>
        <v>YD27</v>
      </c>
      <c r="H336" t="str">
        <f t="shared" si="11"/>
        <v>YD27</v>
      </c>
    </row>
    <row r="337" spans="1:8">
      <c r="A337" t="str">
        <f>VLOOKUP(B337,Master!E:J,6,0)</f>
        <v>YD12DirectD</v>
      </c>
      <c r="B337">
        <v>119213</v>
      </c>
      <c r="C337" t="s">
        <v>561</v>
      </c>
      <c r="D337" s="2">
        <v>43555</v>
      </c>
      <c r="E337">
        <v>31.366</v>
      </c>
      <c r="G337" t="str">
        <f t="shared" si="10"/>
        <v>YD12</v>
      </c>
      <c r="H337" t="e">
        <f t="shared" si="11"/>
        <v>#N/A</v>
      </c>
    </row>
    <row r="338" spans="1:8">
      <c r="A338" t="str">
        <f>VLOOKUP(B338,Master!E:J,6,0)</f>
        <v>YD12DirectG</v>
      </c>
      <c r="B338">
        <v>119212</v>
      </c>
      <c r="C338" t="s">
        <v>562</v>
      </c>
      <c r="D338" s="2">
        <v>43555</v>
      </c>
      <c r="E338">
        <v>58.399000000000001</v>
      </c>
      <c r="G338" t="str">
        <f t="shared" si="10"/>
        <v>YD12</v>
      </c>
      <c r="H338" t="e">
        <f t="shared" si="11"/>
        <v>#N/A</v>
      </c>
    </row>
    <row r="339" spans="1:8">
      <c r="A339" t="str">
        <f>VLOOKUP(B339,Master!E:J,6,0)</f>
        <v>YD12RegularD</v>
      </c>
      <c r="B339">
        <v>113153</v>
      </c>
      <c r="C339" t="s">
        <v>563</v>
      </c>
      <c r="D339" s="2">
        <v>43555</v>
      </c>
      <c r="E339">
        <v>30.161999999999999</v>
      </c>
      <c r="G339" t="str">
        <f t="shared" si="10"/>
        <v>YD12</v>
      </c>
      <c r="H339" t="e">
        <f t="shared" si="11"/>
        <v>#N/A</v>
      </c>
    </row>
    <row r="340" spans="1:8">
      <c r="A340" t="str">
        <f>VLOOKUP(B340,Master!E:J,6,0)</f>
        <v>YD12RegularG</v>
      </c>
      <c r="B340">
        <v>105989</v>
      </c>
      <c r="C340" t="s">
        <v>564</v>
      </c>
      <c r="D340" s="2">
        <v>43555</v>
      </c>
      <c r="E340">
        <v>56.195999999999998</v>
      </c>
      <c r="G340" t="str">
        <f t="shared" si="10"/>
        <v>YD12</v>
      </c>
      <c r="H340" t="e">
        <f t="shared" si="11"/>
        <v>#N/A</v>
      </c>
    </row>
    <row r="341" spans="1:8">
      <c r="A341" t="str">
        <f>VLOOKUP(B341,Master!E:J,6,0)</f>
        <v>YD28DirectDD</v>
      </c>
      <c r="B341">
        <v>119240</v>
      </c>
      <c r="C341" t="s">
        <v>565</v>
      </c>
      <c r="D341" s="2">
        <v>43555</v>
      </c>
      <c r="E341">
        <v>1049.05</v>
      </c>
      <c r="G341" t="str">
        <f t="shared" si="10"/>
        <v>YD28</v>
      </c>
      <c r="H341" t="str">
        <f t="shared" si="11"/>
        <v>YD28</v>
      </c>
    </row>
    <row r="342" spans="1:8">
      <c r="A342" t="str">
        <f>VLOOKUP(B342,Master!E:J,6,0)</f>
        <v>YD28DirectD</v>
      </c>
      <c r="B342">
        <v>119238</v>
      </c>
      <c r="C342" t="s">
        <v>566</v>
      </c>
      <c r="D342" s="2">
        <v>43555</v>
      </c>
      <c r="E342">
        <v>1522.7621999999999</v>
      </c>
      <c r="G342" t="str">
        <f t="shared" si="10"/>
        <v>YD28</v>
      </c>
      <c r="H342" t="str">
        <f t="shared" si="11"/>
        <v>YD28</v>
      </c>
    </row>
    <row r="343" spans="1:8">
      <c r="A343" t="str">
        <f>VLOOKUP(B343,Master!E:J,6,0)</f>
        <v>YD28DirectG</v>
      </c>
      <c r="B343">
        <v>119239</v>
      </c>
      <c r="C343" t="s">
        <v>567</v>
      </c>
      <c r="D343" s="2">
        <v>43555</v>
      </c>
      <c r="E343">
        <v>2235.0109000000002</v>
      </c>
      <c r="G343" t="str">
        <f t="shared" si="10"/>
        <v>YD28</v>
      </c>
      <c r="H343" t="str">
        <f t="shared" si="11"/>
        <v>YD28</v>
      </c>
    </row>
    <row r="344" spans="1:8">
      <c r="A344" t="str">
        <f>VLOOKUP(B344,Master!E:J,6,0)</f>
        <v>YD28DirectMD</v>
      </c>
      <c r="B344">
        <v>119236</v>
      </c>
      <c r="C344" t="s">
        <v>568</v>
      </c>
      <c r="D344" s="2">
        <v>43555</v>
      </c>
      <c r="E344">
        <v>1060.1676</v>
      </c>
      <c r="G344" t="str">
        <f t="shared" si="10"/>
        <v>YD28</v>
      </c>
      <c r="H344" t="str">
        <f t="shared" si="11"/>
        <v>YD28</v>
      </c>
    </row>
    <row r="345" spans="1:8">
      <c r="A345" t="str">
        <f>VLOOKUP(B345,Master!E:J,6,0)</f>
        <v>YD28DirectWD</v>
      </c>
      <c r="B345">
        <v>119237</v>
      </c>
      <c r="C345" t="s">
        <v>569</v>
      </c>
      <c r="D345" s="2">
        <v>43555</v>
      </c>
      <c r="E345">
        <v>1057.3617999999999</v>
      </c>
      <c r="G345" t="str">
        <f t="shared" si="10"/>
        <v>YD28</v>
      </c>
      <c r="H345" t="str">
        <f t="shared" si="11"/>
        <v>YD28</v>
      </c>
    </row>
    <row r="346" spans="1:8">
      <c r="A346" t="str">
        <f>VLOOKUP(B346,Master!E:J,6,0)</f>
        <v>YD28RegularDD</v>
      </c>
      <c r="B346">
        <v>111786</v>
      </c>
      <c r="C346" t="s">
        <v>570</v>
      </c>
      <c r="D346" s="2">
        <v>43555</v>
      </c>
      <c r="E346">
        <v>1068.7996000000001</v>
      </c>
      <c r="G346" t="str">
        <f t="shared" si="10"/>
        <v>YD28</v>
      </c>
      <c r="H346" t="str">
        <f t="shared" si="11"/>
        <v>YD28</v>
      </c>
    </row>
    <row r="347" spans="1:8">
      <c r="A347" t="str">
        <f>VLOOKUP(B347,Master!E:J,6,0)</f>
        <v>YD28RegularD</v>
      </c>
      <c r="B347">
        <v>105668</v>
      </c>
      <c r="C347" t="s">
        <v>571</v>
      </c>
      <c r="D347" s="2">
        <v>43555</v>
      </c>
      <c r="E347">
        <v>1184.9394</v>
      </c>
      <c r="G347" t="str">
        <f t="shared" si="10"/>
        <v>YD28</v>
      </c>
      <c r="H347" t="str">
        <f t="shared" si="11"/>
        <v>YD28</v>
      </c>
    </row>
    <row r="348" spans="1:8">
      <c r="A348" t="str">
        <f>VLOOKUP(B348,Master!E:J,6,0)</f>
        <v>YD28RegularG</v>
      </c>
      <c r="B348">
        <v>105669</v>
      </c>
      <c r="C348" t="s">
        <v>572</v>
      </c>
      <c r="D348" s="2">
        <v>43555</v>
      </c>
      <c r="E348">
        <v>2183.4414000000002</v>
      </c>
      <c r="G348" t="str">
        <f t="shared" si="10"/>
        <v>YD28</v>
      </c>
      <c r="H348" t="str">
        <f t="shared" si="11"/>
        <v>YD28</v>
      </c>
    </row>
    <row r="349" spans="1:8">
      <c r="A349" t="str">
        <f>VLOOKUP(B349,Master!E:J,6,0)</f>
        <v>YD28RegularMD</v>
      </c>
      <c r="B349">
        <v>105667</v>
      </c>
      <c r="C349" t="s">
        <v>573</v>
      </c>
      <c r="D349" s="2">
        <v>43555</v>
      </c>
      <c r="E349">
        <v>1054.2654</v>
      </c>
      <c r="G349" t="str">
        <f t="shared" si="10"/>
        <v>YD28</v>
      </c>
      <c r="H349" t="str">
        <f t="shared" si="11"/>
        <v>YD28</v>
      </c>
    </row>
    <row r="350" spans="1:8">
      <c r="A350" t="str">
        <f>VLOOKUP(B350,Master!E:J,6,0)</f>
        <v>YD28RegularWD</v>
      </c>
      <c r="B350">
        <v>105878</v>
      </c>
      <c r="C350" t="s">
        <v>574</v>
      </c>
      <c r="D350" s="2">
        <v>43555</v>
      </c>
      <c r="E350">
        <v>1057.3074999999999</v>
      </c>
      <c r="G350" t="str">
        <f t="shared" si="10"/>
        <v>YD28</v>
      </c>
      <c r="H350" t="str">
        <f t="shared" si="11"/>
        <v>YD28</v>
      </c>
    </row>
    <row r="351" spans="1:8">
      <c r="A351" t="str">
        <f>VLOOKUP(B351,Master!E:J,6,0)</f>
        <v>YD07DirectD</v>
      </c>
      <c r="B351">
        <v>119241</v>
      </c>
      <c r="C351" t="s">
        <v>575</v>
      </c>
      <c r="D351" s="2">
        <v>43555</v>
      </c>
      <c r="E351">
        <v>36.112000000000002</v>
      </c>
      <c r="G351" t="str">
        <f t="shared" si="10"/>
        <v>YD07</v>
      </c>
      <c r="H351" t="e">
        <f t="shared" si="11"/>
        <v>#N/A</v>
      </c>
    </row>
    <row r="352" spans="1:8">
      <c r="A352" t="str">
        <f>VLOOKUP(B352,Master!E:J,6,0)</f>
        <v>YD07DirectG</v>
      </c>
      <c r="B352">
        <v>119242</v>
      </c>
      <c r="C352" t="s">
        <v>576</v>
      </c>
      <c r="D352" s="2">
        <v>43555</v>
      </c>
      <c r="E352">
        <v>50.585000000000001</v>
      </c>
      <c r="G352" t="str">
        <f t="shared" si="10"/>
        <v>YD07</v>
      </c>
      <c r="H352" t="e">
        <f t="shared" si="11"/>
        <v>#N/A</v>
      </c>
    </row>
    <row r="353" spans="1:8">
      <c r="A353" t="str">
        <f>VLOOKUP(B353,Master!E:J,6,0)</f>
        <v>YD07RegularD</v>
      </c>
      <c r="B353">
        <v>104773</v>
      </c>
      <c r="C353" t="s">
        <v>577</v>
      </c>
      <c r="D353" s="2">
        <v>43555</v>
      </c>
      <c r="E353">
        <v>15.417</v>
      </c>
      <c r="G353" t="str">
        <f t="shared" si="10"/>
        <v>YD07</v>
      </c>
      <c r="H353" t="e">
        <f t="shared" si="11"/>
        <v>#N/A</v>
      </c>
    </row>
    <row r="354" spans="1:8">
      <c r="A354" t="str">
        <f>VLOOKUP(B354,Master!E:J,6,0)</f>
        <v>YD07RegularG</v>
      </c>
      <c r="B354">
        <v>104772</v>
      </c>
      <c r="C354" t="s">
        <v>578</v>
      </c>
      <c r="D354" s="2">
        <v>43555</v>
      </c>
      <c r="E354">
        <v>48.350999999999999</v>
      </c>
      <c r="G354" t="str">
        <f t="shared" si="10"/>
        <v>YD07</v>
      </c>
      <c r="H354" t="e">
        <f t="shared" si="11"/>
        <v>#N/A</v>
      </c>
    </row>
    <row r="355" spans="1:8">
      <c r="A355" t="str">
        <f>VLOOKUP(B355,Master!E:J,6,0)</f>
        <v>YD06DirectD</v>
      </c>
      <c r="B355">
        <v>119249</v>
      </c>
      <c r="C355" t="s">
        <v>579</v>
      </c>
      <c r="D355" s="2">
        <v>43555</v>
      </c>
      <c r="E355">
        <v>21.370999999999999</v>
      </c>
      <c r="G355" t="str">
        <f t="shared" si="10"/>
        <v>YD06</v>
      </c>
      <c r="H355" t="e">
        <f t="shared" si="11"/>
        <v>#N/A</v>
      </c>
    </row>
    <row r="356" spans="1:8">
      <c r="A356" t="str">
        <f>VLOOKUP(B356,Master!E:J,6,0)</f>
        <v>YD06DirectG</v>
      </c>
      <c r="B356">
        <v>119250</v>
      </c>
      <c r="C356" t="s">
        <v>580</v>
      </c>
      <c r="D356" s="2">
        <v>43555</v>
      </c>
      <c r="E356">
        <v>214.63800000000001</v>
      </c>
      <c r="G356" t="str">
        <f t="shared" si="10"/>
        <v>YD06</v>
      </c>
      <c r="H356" t="e">
        <f t="shared" si="11"/>
        <v>#N/A</v>
      </c>
    </row>
    <row r="357" spans="1:8">
      <c r="A357" t="str">
        <f>VLOOKUP(B357,Master!E:J,6,0)</f>
        <v>YD06RegularD</v>
      </c>
      <c r="B357">
        <v>101636</v>
      </c>
      <c r="C357" t="s">
        <v>581</v>
      </c>
      <c r="D357" s="2">
        <v>43555</v>
      </c>
      <c r="E357">
        <v>19.463000000000001</v>
      </c>
      <c r="G357" t="str">
        <f t="shared" si="10"/>
        <v>YD06</v>
      </c>
      <c r="H357" t="e">
        <f t="shared" si="11"/>
        <v>#N/A</v>
      </c>
    </row>
    <row r="358" spans="1:8">
      <c r="A358" t="str">
        <f>VLOOKUP(B358,Master!E:J,6,0)</f>
        <v>YD06RegularG</v>
      </c>
      <c r="B358">
        <v>101635</v>
      </c>
      <c r="C358" t="s">
        <v>582</v>
      </c>
      <c r="D358" s="2">
        <v>43555</v>
      </c>
      <c r="E358">
        <v>206.357</v>
      </c>
      <c r="G358" t="str">
        <f t="shared" si="10"/>
        <v>YD06</v>
      </c>
      <c r="H358" t="e">
        <f t="shared" si="11"/>
        <v>#N/A</v>
      </c>
    </row>
    <row r="359" spans="1:8">
      <c r="A359" t="str">
        <f>VLOOKUP(B359,Master!E:J,6,0)</f>
        <v>YD29DirectDD</v>
      </c>
      <c r="B359">
        <v>119203</v>
      </c>
      <c r="C359" t="s">
        <v>583</v>
      </c>
      <c r="D359" s="2">
        <v>43555</v>
      </c>
      <c r="E359">
        <v>1004.2306</v>
      </c>
      <c r="G359" t="str">
        <f t="shared" si="10"/>
        <v>YD29</v>
      </c>
      <c r="H359" t="str">
        <f t="shared" si="11"/>
        <v>YD29</v>
      </c>
    </row>
    <row r="360" spans="1:8">
      <c r="A360" t="str">
        <f>VLOOKUP(B360,Master!E:J,6,0)</f>
        <v>YD29DirectD</v>
      </c>
      <c r="B360">
        <v>119206</v>
      </c>
      <c r="C360" t="s">
        <v>584</v>
      </c>
      <c r="D360" s="2">
        <v>43555</v>
      </c>
      <c r="E360">
        <v>1079.0454</v>
      </c>
      <c r="G360" t="str">
        <f t="shared" si="10"/>
        <v>YD29</v>
      </c>
      <c r="H360" t="str">
        <f t="shared" si="11"/>
        <v>YD29</v>
      </c>
    </row>
    <row r="361" spans="1:8">
      <c r="A361" t="str">
        <f>VLOOKUP(B361,Master!E:J,6,0)</f>
        <v>YD29DirectG</v>
      </c>
      <c r="B361">
        <v>119205</v>
      </c>
      <c r="C361" t="s">
        <v>585</v>
      </c>
      <c r="D361" s="2">
        <v>43555</v>
      </c>
      <c r="E361">
        <v>2535.2240999999999</v>
      </c>
      <c r="G361" t="str">
        <f t="shared" si="10"/>
        <v>YD29</v>
      </c>
      <c r="H361" t="str">
        <f t="shared" si="11"/>
        <v>YD29</v>
      </c>
    </row>
    <row r="362" spans="1:8">
      <c r="A362" t="str">
        <f>VLOOKUP(B362,Master!E:J,6,0)</f>
        <v>YD29DirectMD</v>
      </c>
      <c r="B362">
        <v>119204</v>
      </c>
      <c r="C362" t="s">
        <v>586</v>
      </c>
      <c r="D362" s="2">
        <v>43555</v>
      </c>
      <c r="E362">
        <v>1052.2854</v>
      </c>
      <c r="G362" t="str">
        <f t="shared" si="10"/>
        <v>YD29</v>
      </c>
      <c r="H362" t="str">
        <f t="shared" si="11"/>
        <v>YD29</v>
      </c>
    </row>
    <row r="363" spans="1:8">
      <c r="A363" t="str">
        <f>VLOOKUP(B363,Master!E:J,6,0)</f>
        <v>YD29DirectWD</v>
      </c>
      <c r="B363">
        <v>119207</v>
      </c>
      <c r="C363" t="s">
        <v>587</v>
      </c>
      <c r="D363" s="2">
        <v>43555</v>
      </c>
      <c r="E363">
        <v>1005.7972</v>
      </c>
      <c r="G363" t="str">
        <f t="shared" si="10"/>
        <v>YD29</v>
      </c>
      <c r="H363" t="str">
        <f t="shared" si="11"/>
        <v>YD29</v>
      </c>
    </row>
    <row r="364" spans="1:8">
      <c r="A364" t="str">
        <f>VLOOKUP(B364,Master!E:J,6,0)</f>
        <v>YD29RegularDD</v>
      </c>
      <c r="B364">
        <v>104140</v>
      </c>
      <c r="C364" t="s">
        <v>588</v>
      </c>
      <c r="D364" s="2">
        <v>43555</v>
      </c>
      <c r="E364">
        <v>1004.2306</v>
      </c>
      <c r="G364" t="str">
        <f t="shared" si="10"/>
        <v>YD29</v>
      </c>
      <c r="H364" t="str">
        <f t="shared" si="11"/>
        <v>YD29</v>
      </c>
    </row>
    <row r="365" spans="1:8">
      <c r="A365" t="str">
        <f>VLOOKUP(B365,Master!E:J,6,0)</f>
        <v>YD29RegularD</v>
      </c>
      <c r="B365">
        <v>117995</v>
      </c>
      <c r="C365" t="s">
        <v>589</v>
      </c>
      <c r="D365" s="2">
        <v>43555</v>
      </c>
      <c r="E365">
        <v>1072.9969000000001</v>
      </c>
      <c r="G365" t="str">
        <f t="shared" si="10"/>
        <v>YD29</v>
      </c>
      <c r="H365" t="str">
        <f t="shared" si="11"/>
        <v>YD29</v>
      </c>
    </row>
    <row r="366" spans="1:8">
      <c r="A366" t="str">
        <f>VLOOKUP(B366,Master!E:J,6,0)</f>
        <v>YD29RegularG</v>
      </c>
      <c r="B366">
        <v>104138</v>
      </c>
      <c r="C366" t="s">
        <v>590</v>
      </c>
      <c r="D366" s="2">
        <v>43555</v>
      </c>
      <c r="E366">
        <v>2438.4486000000002</v>
      </c>
      <c r="G366" t="str">
        <f t="shared" si="10"/>
        <v>YD29</v>
      </c>
      <c r="H366" t="str">
        <f t="shared" si="11"/>
        <v>YD29</v>
      </c>
    </row>
    <row r="367" spans="1:8">
      <c r="A367" t="str">
        <f>VLOOKUP(B367,Master!E:J,6,0)</f>
        <v>YD29RegularMD</v>
      </c>
      <c r="B367">
        <v>117063</v>
      </c>
      <c r="C367" t="s">
        <v>591</v>
      </c>
      <c r="D367" s="2">
        <v>43555</v>
      </c>
      <c r="E367">
        <v>1048.5719999999999</v>
      </c>
      <c r="G367" t="str">
        <f t="shared" si="10"/>
        <v>YD29</v>
      </c>
      <c r="H367" t="str">
        <f t="shared" si="11"/>
        <v>YD29</v>
      </c>
    </row>
    <row r="368" spans="1:8">
      <c r="A368" t="str">
        <f>VLOOKUP(B368,Master!E:J,6,0)</f>
        <v>YD29RegularWD</v>
      </c>
      <c r="B368">
        <v>104139</v>
      </c>
      <c r="C368" t="s">
        <v>592</v>
      </c>
      <c r="D368" s="2">
        <v>43555</v>
      </c>
      <c r="E368">
        <v>1005.7337</v>
      </c>
      <c r="G368" t="str">
        <f t="shared" si="10"/>
        <v>YD29</v>
      </c>
      <c r="H368" t="str">
        <f t="shared" si="11"/>
        <v>YD29</v>
      </c>
    </row>
    <row r="369" spans="1:8">
      <c r="A369" t="str">
        <f>VLOOKUP(B369,Master!E:J,6,0)</f>
        <v>YDF9DirectD</v>
      </c>
      <c r="B369">
        <v>119253</v>
      </c>
      <c r="C369" t="s">
        <v>593</v>
      </c>
      <c r="D369" s="2">
        <v>43555</v>
      </c>
      <c r="E369">
        <v>24.446899999999999</v>
      </c>
      <c r="G369" t="str">
        <f t="shared" si="10"/>
        <v>YDF9</v>
      </c>
      <c r="H369" t="e">
        <f t="shared" si="11"/>
        <v>#N/A</v>
      </c>
    </row>
    <row r="370" spans="1:8">
      <c r="A370" t="str">
        <f>VLOOKUP(B370,Master!E:J,6,0)</f>
        <v>YDF9DirectG</v>
      </c>
      <c r="B370">
        <v>119252</v>
      </c>
      <c r="C370" t="s">
        <v>594</v>
      </c>
      <c r="D370" s="2">
        <v>43555</v>
      </c>
      <c r="E370">
        <v>25.101199999999999</v>
      </c>
      <c r="G370" t="str">
        <f t="shared" si="10"/>
        <v>YDF9</v>
      </c>
      <c r="H370" t="e">
        <f t="shared" si="11"/>
        <v>#N/A</v>
      </c>
    </row>
    <row r="371" spans="1:8">
      <c r="A371" t="str">
        <f>VLOOKUP(B371,Master!E:J,6,0)</f>
        <v>YDF9RegularD</v>
      </c>
      <c r="B371">
        <v>117692</v>
      </c>
      <c r="C371" t="s">
        <v>595</v>
      </c>
      <c r="D371" s="2">
        <v>43555</v>
      </c>
      <c r="E371">
        <v>16.928999999999998</v>
      </c>
      <c r="G371" t="str">
        <f t="shared" si="10"/>
        <v>YDF9</v>
      </c>
      <c r="H371" t="e">
        <f t="shared" si="11"/>
        <v>#N/A</v>
      </c>
    </row>
    <row r="372" spans="1:8">
      <c r="A372" t="str">
        <f>VLOOKUP(B372,Master!E:J,6,0)</f>
        <v>YDF9RegularG</v>
      </c>
      <c r="B372">
        <v>117691</v>
      </c>
      <c r="C372" t="s">
        <v>596</v>
      </c>
      <c r="D372" s="2">
        <v>43555</v>
      </c>
      <c r="E372">
        <v>24.082799999999999</v>
      </c>
      <c r="G372" t="str">
        <f t="shared" si="10"/>
        <v>YDF9</v>
      </c>
      <c r="H372" t="e">
        <f t="shared" si="11"/>
        <v>#N/A</v>
      </c>
    </row>
    <row r="373" spans="1:8">
      <c r="A373" t="str">
        <f>VLOOKUP(B373,Master!E:J,6,0)</f>
        <v>YD0ZDirectD</v>
      </c>
      <c r="B373">
        <v>119272</v>
      </c>
      <c r="C373" t="s">
        <v>597</v>
      </c>
      <c r="D373" s="2">
        <v>43555</v>
      </c>
      <c r="E373">
        <v>15.2415</v>
      </c>
      <c r="G373" t="str">
        <f t="shared" si="10"/>
        <v>YD0Z</v>
      </c>
      <c r="H373" t="e">
        <f t="shared" si="11"/>
        <v>#N/A</v>
      </c>
    </row>
    <row r="374" spans="1:8">
      <c r="A374" t="str">
        <f>VLOOKUP(B374,Master!E:J,6,0)</f>
        <v>YD0ZDirectG</v>
      </c>
      <c r="B374">
        <v>119271</v>
      </c>
      <c r="C374" t="s">
        <v>598</v>
      </c>
      <c r="D374" s="2">
        <v>43555</v>
      </c>
      <c r="E374">
        <v>16.1648</v>
      </c>
      <c r="G374" t="str">
        <f t="shared" si="10"/>
        <v>YD0Z</v>
      </c>
      <c r="H374" t="e">
        <f t="shared" si="11"/>
        <v>#N/A</v>
      </c>
    </row>
    <row r="375" spans="1:8">
      <c r="A375" t="str">
        <f>VLOOKUP(B375,Master!E:J,6,0)</f>
        <v>YD0ZRegularD</v>
      </c>
      <c r="B375">
        <v>115881</v>
      </c>
      <c r="C375" t="s">
        <v>599</v>
      </c>
      <c r="D375" s="2">
        <v>43555</v>
      </c>
      <c r="E375">
        <v>11.8805</v>
      </c>
      <c r="G375" t="str">
        <f t="shared" si="10"/>
        <v>YD0Z</v>
      </c>
      <c r="H375" t="e">
        <f t="shared" si="11"/>
        <v>#N/A</v>
      </c>
    </row>
    <row r="376" spans="1:8">
      <c r="A376" t="str">
        <f>VLOOKUP(B376,Master!E:J,6,0)</f>
        <v>YD0ZRegularG</v>
      </c>
      <c r="B376">
        <v>115882</v>
      </c>
      <c r="C376" t="s">
        <v>600</v>
      </c>
      <c r="D376" s="2">
        <v>43555</v>
      </c>
      <c r="E376">
        <v>15.831799999999999</v>
      </c>
      <c r="G376" t="str">
        <f t="shared" si="10"/>
        <v>YD0Z</v>
      </c>
      <c r="H376" t="e">
        <f t="shared" si="11"/>
        <v>#N/A</v>
      </c>
    </row>
    <row r="377" spans="1:8">
      <c r="A377" t="str">
        <f>VLOOKUP(B377,Master!E:J,6,0)</f>
        <v>YD59DirectD</v>
      </c>
      <c r="B377">
        <v>119276</v>
      </c>
      <c r="C377" t="s">
        <v>601</v>
      </c>
      <c r="D377" s="2">
        <v>43555</v>
      </c>
      <c r="E377">
        <v>11.842700000000001</v>
      </c>
      <c r="G377" t="str">
        <f t="shared" si="10"/>
        <v>YD59</v>
      </c>
      <c r="H377" t="e">
        <f t="shared" si="11"/>
        <v>#N/A</v>
      </c>
    </row>
    <row r="378" spans="1:8">
      <c r="A378" t="str">
        <f>VLOOKUP(B378,Master!E:J,6,0)</f>
        <v>YD59DirectG</v>
      </c>
      <c r="B378">
        <v>119275</v>
      </c>
      <c r="C378" t="s">
        <v>602</v>
      </c>
      <c r="D378" s="2">
        <v>43555</v>
      </c>
      <c r="E378">
        <v>13.1335</v>
      </c>
      <c r="G378" t="str">
        <f t="shared" si="10"/>
        <v>YD59</v>
      </c>
      <c r="H378" t="e">
        <f t="shared" si="11"/>
        <v>#N/A</v>
      </c>
    </row>
    <row r="379" spans="1:8">
      <c r="A379" t="str">
        <f>VLOOKUP(B379,Master!E:J,6,0)</f>
        <v>YD59RegularD</v>
      </c>
      <c r="B379">
        <v>112127</v>
      </c>
      <c r="C379" t="s">
        <v>603</v>
      </c>
      <c r="D379" s="2">
        <v>43555</v>
      </c>
      <c r="E379">
        <v>11.0563</v>
      </c>
      <c r="G379" t="str">
        <f t="shared" si="10"/>
        <v>YD59</v>
      </c>
      <c r="H379" t="e">
        <f t="shared" si="11"/>
        <v>#N/A</v>
      </c>
    </row>
    <row r="380" spans="1:8">
      <c r="A380" t="str">
        <f>VLOOKUP(B380,Master!E:J,6,0)</f>
        <v>YD59RegularG</v>
      </c>
      <c r="B380">
        <v>112126</v>
      </c>
      <c r="C380" t="s">
        <v>604</v>
      </c>
      <c r="D380" s="2">
        <v>43555</v>
      </c>
      <c r="E380">
        <v>12.9277</v>
      </c>
      <c r="G380" t="str">
        <f t="shared" si="10"/>
        <v>YD59</v>
      </c>
      <c r="H380" t="e">
        <f t="shared" si="11"/>
        <v>#N/A</v>
      </c>
    </row>
    <row r="381" spans="1:8">
      <c r="A381" t="str">
        <f>VLOOKUP(B381,Master!E:J,6,0)</f>
        <v>YD33DirectD</v>
      </c>
      <c r="B381">
        <v>119278</v>
      </c>
      <c r="C381" t="s">
        <v>605</v>
      </c>
      <c r="D381" s="2">
        <v>43555</v>
      </c>
      <c r="E381">
        <v>9.7518999999999991</v>
      </c>
      <c r="G381" t="str">
        <f t="shared" si="10"/>
        <v>YD33</v>
      </c>
      <c r="H381" t="e">
        <f t="shared" si="11"/>
        <v>#N/A</v>
      </c>
    </row>
    <row r="382" spans="1:8">
      <c r="A382" t="str">
        <f>VLOOKUP(B382,Master!E:J,6,0)</f>
        <v>YD33DirectG</v>
      </c>
      <c r="B382">
        <v>119277</v>
      </c>
      <c r="C382" t="s">
        <v>606</v>
      </c>
      <c r="D382" s="2">
        <v>43555</v>
      </c>
      <c r="E382">
        <v>11.9057</v>
      </c>
      <c r="G382" t="str">
        <f t="shared" si="10"/>
        <v>YD33</v>
      </c>
      <c r="H382" t="e">
        <f t="shared" si="11"/>
        <v>#N/A</v>
      </c>
    </row>
    <row r="383" spans="1:8">
      <c r="A383" t="str">
        <f>VLOOKUP(B383,Master!E:J,6,0)</f>
        <v>YD33RegularD</v>
      </c>
      <c r="B383">
        <v>106596</v>
      </c>
      <c r="C383" t="s">
        <v>607</v>
      </c>
      <c r="D383" s="2">
        <v>43555</v>
      </c>
      <c r="E383">
        <v>9.4794999999999998</v>
      </c>
      <c r="G383" t="str">
        <f t="shared" si="10"/>
        <v>YD33</v>
      </c>
      <c r="H383" t="e">
        <f t="shared" si="11"/>
        <v>#N/A</v>
      </c>
    </row>
    <row r="384" spans="1:8">
      <c r="A384" t="str">
        <f>VLOOKUP(B384,Master!E:J,6,0)</f>
        <v>YD33RegularG</v>
      </c>
      <c r="B384">
        <v>106597</v>
      </c>
      <c r="C384" t="s">
        <v>608</v>
      </c>
      <c r="D384" s="2">
        <v>43555</v>
      </c>
      <c r="E384">
        <v>11.5771</v>
      </c>
      <c r="G384" t="str">
        <f t="shared" si="10"/>
        <v>YD33</v>
      </c>
      <c r="H384" t="e">
        <f t="shared" si="11"/>
        <v>#N/A</v>
      </c>
    </row>
    <row r="385" spans="1:8">
      <c r="A385" t="str">
        <f>VLOOKUP(B385,Master!E:J,6,0)</f>
        <v>YD60DirectD</v>
      </c>
      <c r="B385">
        <v>119280</v>
      </c>
      <c r="C385" t="s">
        <v>609</v>
      </c>
      <c r="D385" s="2">
        <v>43555</v>
      </c>
      <c r="E385">
        <v>8.7393999999999998</v>
      </c>
      <c r="G385" t="str">
        <f t="shared" si="10"/>
        <v>YD60</v>
      </c>
      <c r="H385" t="e">
        <f t="shared" si="11"/>
        <v>#N/A</v>
      </c>
    </row>
    <row r="386" spans="1:8">
      <c r="A386" t="str">
        <f>VLOOKUP(B386,Master!E:J,6,0)</f>
        <v>YD60DirectG</v>
      </c>
      <c r="B386">
        <v>119279</v>
      </c>
      <c r="C386" t="s">
        <v>610</v>
      </c>
      <c r="D386" s="2">
        <v>43555</v>
      </c>
      <c r="E386">
        <v>8.7393999999999998</v>
      </c>
      <c r="G386" t="str">
        <f t="shared" si="10"/>
        <v>YD60</v>
      </c>
      <c r="H386" t="e">
        <f t="shared" si="11"/>
        <v>#N/A</v>
      </c>
    </row>
    <row r="387" spans="1:8">
      <c r="A387" t="str">
        <f>VLOOKUP(B387,Master!E:J,6,0)</f>
        <v>YD60RegularD</v>
      </c>
      <c r="B387">
        <v>112347</v>
      </c>
      <c r="C387" t="s">
        <v>611</v>
      </c>
      <c r="D387" s="2">
        <v>43555</v>
      </c>
      <c r="E387">
        <v>8.4425000000000008</v>
      </c>
      <c r="G387" t="str">
        <f>LEFT(A387,4)</f>
        <v>YD60</v>
      </c>
      <c r="H387" t="e">
        <f>VLOOKUP(G387,L:L,1,0)</f>
        <v>#N/A</v>
      </c>
    </row>
    <row r="388" spans="1:8">
      <c r="A388" t="str">
        <f>VLOOKUP(B388,Master!E:J,6,0)</f>
        <v>YD60RegularG</v>
      </c>
      <c r="B388">
        <v>112293</v>
      </c>
      <c r="C388" t="s">
        <v>612</v>
      </c>
      <c r="D388" s="2">
        <v>43555</v>
      </c>
      <c r="E388">
        <v>8.4425000000000008</v>
      </c>
      <c r="G388" t="str">
        <f>LEFT(A388,4)</f>
        <v>YD60</v>
      </c>
      <c r="H388" t="e">
        <f>VLOOKUP(G388,L:L,1,0)</f>
        <v>#N/A</v>
      </c>
    </row>
  </sheetData>
  <autoFilter ref="A1:L388" xr:uid="{00000000-0009-0000-0000-000007000000}"/>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CC57"/>
  <sheetViews>
    <sheetView topLeftCell="O1" workbookViewId="0">
      <selection activeCell="AI1" sqref="AI1"/>
    </sheetView>
  </sheetViews>
  <sheetFormatPr defaultRowHeight="12.5"/>
  <cols>
    <col min="2" max="2" width="23.54296875" bestFit="1" customWidth="1"/>
    <col min="3" max="3" width="23.54296875" customWidth="1"/>
    <col min="4" max="4" width="9.36328125" bestFit="1" customWidth="1"/>
    <col min="5" max="5" width="12.453125" bestFit="1" customWidth="1"/>
    <col min="6" max="6" width="38.90625" bestFit="1" customWidth="1"/>
    <col min="7" max="7" width="10.90625" bestFit="1" customWidth="1"/>
    <col min="8" max="8" width="14" bestFit="1" customWidth="1"/>
    <col min="9" max="9" width="35.36328125" bestFit="1" customWidth="1"/>
    <col min="10" max="10" width="45.08984375" bestFit="1" customWidth="1"/>
    <col min="11" max="11" width="23.54296875" bestFit="1" customWidth="1"/>
    <col min="34" max="34" width="15.36328125" bestFit="1" customWidth="1"/>
    <col min="35" max="35" width="15.36328125" style="22" bestFit="1" customWidth="1"/>
  </cols>
  <sheetData>
    <row r="1" spans="1:81">
      <c r="A1" s="24" t="s">
        <v>217</v>
      </c>
      <c r="B1" s="25" t="s">
        <v>1066</v>
      </c>
      <c r="C1" s="26" t="s">
        <v>1067</v>
      </c>
      <c r="D1" t="s">
        <v>1995</v>
      </c>
      <c r="E1" t="s">
        <v>750</v>
      </c>
      <c r="F1" t="s">
        <v>695</v>
      </c>
      <c r="G1" t="s">
        <v>2747</v>
      </c>
      <c r="H1" t="s">
        <v>2748</v>
      </c>
      <c r="I1" t="s">
        <v>1996</v>
      </c>
      <c r="J1" t="s">
        <v>1064</v>
      </c>
      <c r="K1" t="s">
        <v>769</v>
      </c>
      <c r="L1" t="s">
        <v>2749</v>
      </c>
      <c r="M1" t="s">
        <v>1065</v>
      </c>
      <c r="N1" t="s">
        <v>770</v>
      </c>
      <c r="O1" t="s">
        <v>2750</v>
      </c>
      <c r="P1" t="s">
        <v>2751</v>
      </c>
      <c r="Q1" t="s">
        <v>2752</v>
      </c>
      <c r="R1" t="s">
        <v>1063</v>
      </c>
      <c r="S1" t="s">
        <v>2753</v>
      </c>
      <c r="T1" t="s">
        <v>2754</v>
      </c>
      <c r="U1" t="s">
        <v>2755</v>
      </c>
      <c r="V1" t="s">
        <v>2756</v>
      </c>
      <c r="W1" t="s">
        <v>2757</v>
      </c>
      <c r="X1" t="s">
        <v>2758</v>
      </c>
      <c r="Y1" t="s">
        <v>2759</v>
      </c>
      <c r="Z1" t="s">
        <v>2760</v>
      </c>
      <c r="AA1" t="s">
        <v>2761</v>
      </c>
      <c r="AB1" t="s">
        <v>2762</v>
      </c>
      <c r="AC1" t="s">
        <v>2763</v>
      </c>
      <c r="AD1" t="s">
        <v>2764</v>
      </c>
      <c r="AE1" t="s">
        <v>2765</v>
      </c>
      <c r="AF1" t="s">
        <v>2766</v>
      </c>
      <c r="AG1" t="s">
        <v>2767</v>
      </c>
      <c r="AH1" t="s">
        <v>2768</v>
      </c>
      <c r="AI1" t="s">
        <v>2339</v>
      </c>
      <c r="AJ1" t="s">
        <v>2769</v>
      </c>
      <c r="AK1" t="s">
        <v>2770</v>
      </c>
      <c r="AL1" t="s">
        <v>2771</v>
      </c>
      <c r="AM1" t="s">
        <v>2772</v>
      </c>
      <c r="AN1" t="s">
        <v>2773</v>
      </c>
      <c r="AO1" t="s">
        <v>2774</v>
      </c>
      <c r="AP1" t="s">
        <v>2775</v>
      </c>
      <c r="AQ1" t="s">
        <v>2776</v>
      </c>
      <c r="AR1" t="s">
        <v>2777</v>
      </c>
      <c r="AS1" t="s">
        <v>2778</v>
      </c>
      <c r="AT1" t="s">
        <v>2779</v>
      </c>
      <c r="AU1" t="s">
        <v>2780</v>
      </c>
      <c r="AV1" t="s">
        <v>2781</v>
      </c>
      <c r="AW1" t="s">
        <v>2782</v>
      </c>
      <c r="AX1" t="s">
        <v>2783</v>
      </c>
      <c r="AY1" t="s">
        <v>2784</v>
      </c>
      <c r="AZ1" t="s">
        <v>2785</v>
      </c>
      <c r="BA1" t="s">
        <v>2786</v>
      </c>
      <c r="BB1" t="s">
        <v>2787</v>
      </c>
      <c r="BC1" t="s">
        <v>2788</v>
      </c>
      <c r="BD1" t="s">
        <v>2789</v>
      </c>
      <c r="BE1" t="s">
        <v>2790</v>
      </c>
      <c r="BF1" t="s">
        <v>2791</v>
      </c>
      <c r="BG1" t="s">
        <v>2792</v>
      </c>
      <c r="BH1" t="s">
        <v>2793</v>
      </c>
      <c r="BI1" t="s">
        <v>2794</v>
      </c>
      <c r="BJ1" t="s">
        <v>2795</v>
      </c>
      <c r="BK1" t="s">
        <v>2796</v>
      </c>
      <c r="BL1" t="s">
        <v>2797</v>
      </c>
      <c r="BM1" t="s">
        <v>2798</v>
      </c>
      <c r="BN1" t="s">
        <v>2799</v>
      </c>
      <c r="BO1" t="s">
        <v>2800</v>
      </c>
      <c r="BP1" t="s">
        <v>2801</v>
      </c>
      <c r="BQ1" t="s">
        <v>2802</v>
      </c>
      <c r="BR1" t="s">
        <v>2803</v>
      </c>
      <c r="BS1" t="s">
        <v>2804</v>
      </c>
      <c r="BT1" t="s">
        <v>2805</v>
      </c>
      <c r="BU1" t="s">
        <v>2806</v>
      </c>
      <c r="BV1" t="s">
        <v>2807</v>
      </c>
      <c r="BW1" t="s">
        <v>2808</v>
      </c>
      <c r="BX1" t="s">
        <v>2809</v>
      </c>
      <c r="BY1" t="s">
        <v>2810</v>
      </c>
      <c r="BZ1" t="s">
        <v>2811</v>
      </c>
      <c r="CA1" t="s">
        <v>2812</v>
      </c>
      <c r="CB1" t="s">
        <v>2813</v>
      </c>
      <c r="CC1" t="s">
        <v>2814</v>
      </c>
    </row>
    <row r="2" spans="1:81">
      <c r="A2" s="24" t="str">
        <f t="shared" ref="A2:A12" si="0">E2</f>
        <v>YD1G</v>
      </c>
      <c r="B2" s="25">
        <f t="shared" ref="B2:B14" si="1">AI2</f>
        <v>400386808.39999998</v>
      </c>
      <c r="C2" s="25">
        <f t="shared" ref="C2:C47" si="2">SUMIFS(B:B,A:A,A2)</f>
        <v>8566633500.6999998</v>
      </c>
      <c r="D2" s="2">
        <v>45930</v>
      </c>
      <c r="E2" t="s">
        <v>2527</v>
      </c>
      <c r="F2" t="s">
        <v>2819</v>
      </c>
      <c r="H2" t="s">
        <v>2245</v>
      </c>
      <c r="I2">
        <v>53913</v>
      </c>
      <c r="J2" t="s">
        <v>2820</v>
      </c>
      <c r="K2" t="s">
        <v>2224</v>
      </c>
      <c r="L2" t="s">
        <v>2821</v>
      </c>
      <c r="M2" t="s">
        <v>2822</v>
      </c>
      <c r="N2">
        <v>50883</v>
      </c>
      <c r="O2">
        <v>84.390803000000005</v>
      </c>
      <c r="P2">
        <v>4294057.25</v>
      </c>
      <c r="Q2">
        <v>0</v>
      </c>
      <c r="R2">
        <v>88.62</v>
      </c>
      <c r="S2" s="2">
        <v>45930</v>
      </c>
      <c r="T2">
        <v>4509251.46</v>
      </c>
      <c r="U2">
        <v>42905762.399999999</v>
      </c>
      <c r="V2">
        <v>0.90987700000000005</v>
      </c>
      <c r="X2">
        <v>0</v>
      </c>
      <c r="AB2" t="s">
        <v>2822</v>
      </c>
      <c r="AD2" t="s">
        <v>2815</v>
      </c>
      <c r="AE2" t="s">
        <v>2816</v>
      </c>
      <c r="AF2" t="s">
        <v>2817</v>
      </c>
      <c r="AG2" t="s">
        <v>2818</v>
      </c>
      <c r="AH2">
        <v>357481046</v>
      </c>
      <c r="AI2">
        <v>400386808.39999998</v>
      </c>
      <c r="AL2">
        <v>0</v>
      </c>
      <c r="AU2">
        <v>86.61</v>
      </c>
      <c r="AV2">
        <v>2.320748182</v>
      </c>
      <c r="AY2">
        <v>0</v>
      </c>
      <c r="BF2">
        <v>464287325</v>
      </c>
      <c r="BG2">
        <v>275</v>
      </c>
      <c r="BH2">
        <v>1.1261999999999999E-2</v>
      </c>
      <c r="BJ2">
        <v>23798173.550000001</v>
      </c>
      <c r="BK2">
        <v>19107588.850000001</v>
      </c>
      <c r="BN2" t="s">
        <v>2823</v>
      </c>
      <c r="BP2">
        <v>44004505736</v>
      </c>
      <c r="BQ2" t="s">
        <v>2816</v>
      </c>
      <c r="BX2" s="23">
        <v>9.1000000000000004E-3</v>
      </c>
      <c r="BY2">
        <v>0</v>
      </c>
      <c r="CB2">
        <v>50883</v>
      </c>
      <c r="CC2" t="s">
        <v>2527</v>
      </c>
    </row>
    <row r="3" spans="1:81">
      <c r="A3" s="24" t="str">
        <f t="shared" si="0"/>
        <v>YD1G</v>
      </c>
      <c r="B3" s="25">
        <f t="shared" si="1"/>
        <v>785825640</v>
      </c>
      <c r="C3" s="25">
        <f t="shared" si="2"/>
        <v>8566633500.6999998</v>
      </c>
      <c r="D3" s="2">
        <v>45930</v>
      </c>
      <c r="E3" t="s">
        <v>2527</v>
      </c>
      <c r="F3" t="s">
        <v>2819</v>
      </c>
      <c r="H3" t="s">
        <v>2245</v>
      </c>
      <c r="I3">
        <v>138999</v>
      </c>
      <c r="J3" t="s">
        <v>2829</v>
      </c>
      <c r="K3" t="s">
        <v>2224</v>
      </c>
      <c r="M3" t="s">
        <v>2830</v>
      </c>
      <c r="N3">
        <v>51231</v>
      </c>
      <c r="O3">
        <v>113.06919499999999</v>
      </c>
      <c r="P3">
        <v>5792647.9299999997</v>
      </c>
      <c r="Q3">
        <v>0</v>
      </c>
      <c r="R3">
        <v>172.75</v>
      </c>
      <c r="S3" s="2">
        <v>45930</v>
      </c>
      <c r="T3">
        <v>8850155.25</v>
      </c>
      <c r="U3">
        <v>303943501.5</v>
      </c>
      <c r="V3">
        <v>1.785784</v>
      </c>
      <c r="X3">
        <v>0</v>
      </c>
      <c r="AD3" t="s">
        <v>2815</v>
      </c>
      <c r="AE3" t="s">
        <v>2816</v>
      </c>
      <c r="AF3" t="s">
        <v>2817</v>
      </c>
      <c r="AG3" t="s">
        <v>2818</v>
      </c>
      <c r="AH3">
        <v>481882138.5</v>
      </c>
      <c r="AI3">
        <v>785825640</v>
      </c>
      <c r="AL3">
        <v>0</v>
      </c>
      <c r="AU3">
        <v>171.99</v>
      </c>
      <c r="AV3">
        <v>0.44188615599999997</v>
      </c>
      <c r="AY3">
        <v>0</v>
      </c>
      <c r="BF3">
        <v>464288729</v>
      </c>
      <c r="BG3">
        <v>275</v>
      </c>
      <c r="BH3">
        <v>1.1261999999999999E-2</v>
      </c>
      <c r="BJ3">
        <v>32460394.27</v>
      </c>
      <c r="BK3">
        <v>271483107.19999999</v>
      </c>
      <c r="BN3" t="s">
        <v>2823</v>
      </c>
      <c r="BP3">
        <v>44004505736</v>
      </c>
      <c r="BQ3" t="s">
        <v>2816</v>
      </c>
      <c r="BX3" s="23">
        <v>1.7899999999999999E-2</v>
      </c>
      <c r="BY3">
        <v>0</v>
      </c>
      <c r="CB3">
        <v>51231</v>
      </c>
      <c r="CC3" t="s">
        <v>2527</v>
      </c>
    </row>
    <row r="4" spans="1:81">
      <c r="A4" s="24" t="str">
        <f t="shared" si="0"/>
        <v>YD1G</v>
      </c>
      <c r="B4" s="25">
        <f t="shared" si="1"/>
        <v>337049362.19999999</v>
      </c>
      <c r="C4" s="25">
        <f t="shared" si="2"/>
        <v>8566633500.6999998</v>
      </c>
      <c r="D4" s="2">
        <v>45930</v>
      </c>
      <c r="E4" t="s">
        <v>2527</v>
      </c>
      <c r="F4" t="s">
        <v>2819</v>
      </c>
      <c r="H4" t="s">
        <v>2245</v>
      </c>
      <c r="I4">
        <v>1896</v>
      </c>
      <c r="J4" t="s">
        <v>3315</v>
      </c>
      <c r="K4" t="s">
        <v>2245</v>
      </c>
      <c r="M4" t="s">
        <v>3316</v>
      </c>
      <c r="N4">
        <v>8776</v>
      </c>
      <c r="O4">
        <v>381.08530000000002</v>
      </c>
      <c r="P4">
        <v>3344404.59</v>
      </c>
      <c r="Q4">
        <v>0</v>
      </c>
      <c r="R4">
        <v>368.5</v>
      </c>
      <c r="S4" s="2">
        <v>45930</v>
      </c>
      <c r="T4">
        <v>3233956</v>
      </c>
      <c r="U4">
        <v>10290052.5</v>
      </c>
      <c r="V4">
        <v>0.76594300000000004</v>
      </c>
      <c r="X4">
        <v>0</v>
      </c>
      <c r="AD4" t="s">
        <v>2815</v>
      </c>
      <c r="AE4" t="s">
        <v>3317</v>
      </c>
      <c r="AF4" t="s">
        <v>2841</v>
      </c>
      <c r="AG4" t="s">
        <v>2818</v>
      </c>
      <c r="AH4">
        <v>326759309.69999999</v>
      </c>
      <c r="AI4">
        <v>337049362.19999999</v>
      </c>
      <c r="AL4">
        <v>0</v>
      </c>
      <c r="AU4">
        <v>365.05</v>
      </c>
      <c r="AV4">
        <v>0.94507601699999999</v>
      </c>
      <c r="AY4">
        <v>0</v>
      </c>
      <c r="BF4" t="s">
        <v>3318</v>
      </c>
      <c r="BG4">
        <v>25</v>
      </c>
      <c r="BH4">
        <v>9.5949999999999994E-3</v>
      </c>
      <c r="BJ4">
        <v>21801225.449999999</v>
      </c>
      <c r="BK4">
        <v>-11511172.949999999</v>
      </c>
      <c r="BN4" t="s">
        <v>3319</v>
      </c>
      <c r="BP4">
        <v>44004505736</v>
      </c>
      <c r="BQ4" t="s">
        <v>3317</v>
      </c>
      <c r="BX4" s="23">
        <v>7.7000000000000002E-3</v>
      </c>
      <c r="BY4">
        <v>0</v>
      </c>
      <c r="CB4">
        <v>8776</v>
      </c>
      <c r="CC4" t="s">
        <v>2527</v>
      </c>
    </row>
    <row r="5" spans="1:81">
      <c r="A5" s="24" t="str">
        <f t="shared" si="0"/>
        <v>YD1G</v>
      </c>
      <c r="B5" s="25">
        <f t="shared" si="1"/>
        <v>484386739.19999999</v>
      </c>
      <c r="C5" s="25">
        <f t="shared" si="2"/>
        <v>8566633500.6999998</v>
      </c>
      <c r="D5" s="2">
        <v>45930</v>
      </c>
      <c r="E5" t="s">
        <v>2527</v>
      </c>
      <c r="F5" t="s">
        <v>2819</v>
      </c>
      <c r="H5" t="s">
        <v>2245</v>
      </c>
      <c r="I5">
        <v>10118</v>
      </c>
      <c r="J5" t="s">
        <v>2867</v>
      </c>
      <c r="K5" t="s">
        <v>2245</v>
      </c>
      <c r="L5" t="s">
        <v>2868</v>
      </c>
      <c r="M5" t="s">
        <v>2869</v>
      </c>
      <c r="N5">
        <v>64000</v>
      </c>
      <c r="O5">
        <v>368.13511499999998</v>
      </c>
      <c r="P5">
        <v>23560647.370000001</v>
      </c>
      <c r="Q5">
        <v>0</v>
      </c>
      <c r="R5">
        <v>663</v>
      </c>
      <c r="S5" s="2">
        <v>45930</v>
      </c>
      <c r="T5">
        <v>42432000</v>
      </c>
      <c r="U5">
        <v>232074775.59999999</v>
      </c>
      <c r="V5">
        <v>1.1007659999999999</v>
      </c>
      <c r="X5">
        <v>0</v>
      </c>
      <c r="AC5" t="s">
        <v>2843</v>
      </c>
      <c r="AD5" t="s">
        <v>2815</v>
      </c>
      <c r="AE5" t="s">
        <v>2870</v>
      </c>
      <c r="AF5" t="s">
        <v>2841</v>
      </c>
      <c r="AG5" t="s">
        <v>2818</v>
      </c>
      <c r="AH5">
        <v>252311963.59999999</v>
      </c>
      <c r="AI5">
        <v>484386739.19999999</v>
      </c>
      <c r="AL5">
        <v>0</v>
      </c>
      <c r="AU5">
        <v>660</v>
      </c>
      <c r="AV5">
        <v>0.45454545499999999</v>
      </c>
      <c r="AY5">
        <v>0</v>
      </c>
      <c r="BE5" t="s">
        <v>2871</v>
      </c>
      <c r="BF5" t="s">
        <v>2872</v>
      </c>
      <c r="BG5">
        <v>51</v>
      </c>
      <c r="BH5">
        <v>8.7598999999999996E-2</v>
      </c>
      <c r="BJ5">
        <v>16646962.52</v>
      </c>
      <c r="BK5">
        <v>215427813.09999999</v>
      </c>
      <c r="BN5" t="s">
        <v>2873</v>
      </c>
      <c r="BP5">
        <v>44004505736</v>
      </c>
      <c r="BQ5" t="s">
        <v>2870</v>
      </c>
      <c r="BS5">
        <v>1</v>
      </c>
      <c r="BW5" t="s">
        <v>2874</v>
      </c>
      <c r="BX5" s="23">
        <v>1.0999999999999999E-2</v>
      </c>
      <c r="BY5">
        <v>0</v>
      </c>
      <c r="CB5">
        <v>64000</v>
      </c>
      <c r="CC5" t="s">
        <v>2527</v>
      </c>
    </row>
    <row r="6" spans="1:81">
      <c r="A6" s="24" t="str">
        <f t="shared" si="0"/>
        <v>YD1G</v>
      </c>
      <c r="B6" s="25">
        <f t="shared" si="1"/>
        <v>568585921.70000005</v>
      </c>
      <c r="C6" s="25">
        <f t="shared" si="2"/>
        <v>8566633500.6999998</v>
      </c>
      <c r="D6" s="2">
        <v>45930</v>
      </c>
      <c r="E6" t="s">
        <v>2527</v>
      </c>
      <c r="F6" t="s">
        <v>2819</v>
      </c>
      <c r="H6" t="s">
        <v>2245</v>
      </c>
      <c r="I6">
        <v>220755</v>
      </c>
      <c r="J6" t="s">
        <v>2965</v>
      </c>
      <c r="K6" t="s">
        <v>2245</v>
      </c>
      <c r="M6" t="s">
        <v>2966</v>
      </c>
      <c r="N6">
        <v>281400</v>
      </c>
      <c r="O6">
        <v>90.056642999999994</v>
      </c>
      <c r="P6">
        <v>25341939.34</v>
      </c>
      <c r="Q6">
        <v>0</v>
      </c>
      <c r="R6">
        <v>177</v>
      </c>
      <c r="S6" s="2">
        <v>45930</v>
      </c>
      <c r="T6">
        <v>49807800</v>
      </c>
      <c r="U6">
        <v>296552610.89999998</v>
      </c>
      <c r="V6">
        <v>1.292108</v>
      </c>
      <c r="X6">
        <v>0</v>
      </c>
      <c r="AD6" t="s">
        <v>2815</v>
      </c>
      <c r="AE6" t="s">
        <v>2870</v>
      </c>
      <c r="AF6" t="s">
        <v>2841</v>
      </c>
      <c r="AG6" t="s">
        <v>2818</v>
      </c>
      <c r="AH6">
        <v>272033310.80000001</v>
      </c>
      <c r="AI6">
        <v>568585921.70000005</v>
      </c>
      <c r="AL6">
        <v>0</v>
      </c>
      <c r="AU6">
        <v>173.4</v>
      </c>
      <c r="AV6">
        <v>2.0761245669999999</v>
      </c>
      <c r="AY6">
        <v>0</v>
      </c>
      <c r="BE6" t="s">
        <v>2967</v>
      </c>
      <c r="BG6">
        <v>51</v>
      </c>
      <c r="BH6">
        <v>8.7598999999999996E-2</v>
      </c>
      <c r="BJ6">
        <v>17260131.98</v>
      </c>
      <c r="BK6">
        <v>279292479</v>
      </c>
      <c r="BN6" t="s">
        <v>2873</v>
      </c>
      <c r="BP6">
        <v>44004505736</v>
      </c>
      <c r="BQ6" t="s">
        <v>2870</v>
      </c>
      <c r="BX6" s="23">
        <v>1.29E-2</v>
      </c>
      <c r="BY6">
        <v>0</v>
      </c>
      <c r="CB6">
        <v>281400</v>
      </c>
      <c r="CC6" t="s">
        <v>2527</v>
      </c>
    </row>
    <row r="7" spans="1:81">
      <c r="A7" s="24" t="str">
        <f t="shared" si="0"/>
        <v>YD1G</v>
      </c>
      <c r="B7" s="25">
        <f t="shared" si="1"/>
        <v>407230077.19999999</v>
      </c>
      <c r="C7" s="25">
        <f t="shared" si="2"/>
        <v>8566633500.6999998</v>
      </c>
      <c r="D7" s="2">
        <v>45930</v>
      </c>
      <c r="E7" t="s">
        <v>2527</v>
      </c>
      <c r="F7" t="s">
        <v>2819</v>
      </c>
      <c r="H7" t="s">
        <v>2245</v>
      </c>
      <c r="I7">
        <v>1302</v>
      </c>
      <c r="J7" t="s">
        <v>3320</v>
      </c>
      <c r="K7" t="s">
        <v>2245</v>
      </c>
      <c r="M7" t="s">
        <v>3321</v>
      </c>
      <c r="N7">
        <v>159600</v>
      </c>
      <c r="O7">
        <v>3479.4546049999999</v>
      </c>
      <c r="P7">
        <v>555320955</v>
      </c>
      <c r="Q7">
        <v>0</v>
      </c>
      <c r="R7">
        <v>4259</v>
      </c>
      <c r="S7" s="2">
        <v>45930</v>
      </c>
      <c r="T7">
        <v>679736400</v>
      </c>
      <c r="U7">
        <v>73368496.629999995</v>
      </c>
      <c r="V7">
        <v>0.92542800000000003</v>
      </c>
      <c r="X7">
        <v>0</v>
      </c>
      <c r="AD7" t="s">
        <v>2815</v>
      </c>
      <c r="AE7" t="s">
        <v>3322</v>
      </c>
      <c r="AF7" t="s">
        <v>2841</v>
      </c>
      <c r="AG7" t="s">
        <v>2818</v>
      </c>
      <c r="AH7">
        <v>333861580.60000002</v>
      </c>
      <c r="AI7">
        <v>407230077.19999999</v>
      </c>
      <c r="AL7">
        <v>0</v>
      </c>
      <c r="AU7">
        <v>4268</v>
      </c>
      <c r="AV7">
        <v>-0.21087160299999999</v>
      </c>
      <c r="AY7">
        <v>0</v>
      </c>
      <c r="BF7" t="s">
        <v>3323</v>
      </c>
      <c r="BG7">
        <v>57</v>
      </c>
      <c r="BH7">
        <v>1.66917</v>
      </c>
      <c r="BJ7">
        <v>-1168796.48</v>
      </c>
      <c r="BK7">
        <v>74537293.109999999</v>
      </c>
      <c r="BN7" t="s">
        <v>3324</v>
      </c>
      <c r="BP7">
        <v>44004505736</v>
      </c>
      <c r="BQ7" t="s">
        <v>3322</v>
      </c>
      <c r="BX7" s="23">
        <v>9.2999999999999992E-3</v>
      </c>
      <c r="BY7">
        <v>0</v>
      </c>
      <c r="CB7">
        <v>159600</v>
      </c>
      <c r="CC7" t="s">
        <v>2527</v>
      </c>
    </row>
    <row r="8" spans="1:81">
      <c r="A8" s="24" t="str">
        <f t="shared" si="0"/>
        <v>YD1G</v>
      </c>
      <c r="B8" s="25">
        <f t="shared" si="1"/>
        <v>534642244.39999998</v>
      </c>
      <c r="C8" s="25">
        <f t="shared" si="2"/>
        <v>8566633500.6999998</v>
      </c>
      <c r="D8" s="2">
        <v>45930</v>
      </c>
      <c r="E8" t="s">
        <v>2527</v>
      </c>
      <c r="F8" t="s">
        <v>2819</v>
      </c>
      <c r="H8" t="s">
        <v>2245</v>
      </c>
      <c r="I8">
        <v>1117</v>
      </c>
      <c r="J8" t="s">
        <v>3325</v>
      </c>
      <c r="K8" t="s">
        <v>2245</v>
      </c>
      <c r="L8">
        <v>2000019</v>
      </c>
      <c r="M8" t="s">
        <v>3326</v>
      </c>
      <c r="N8">
        <v>27423</v>
      </c>
      <c r="O8">
        <v>183.052989</v>
      </c>
      <c r="P8">
        <v>5019862.12</v>
      </c>
      <c r="Q8">
        <v>0</v>
      </c>
      <c r="R8">
        <v>219.57</v>
      </c>
      <c r="S8" s="2">
        <v>45930</v>
      </c>
      <c r="T8">
        <v>6021268.1100000003</v>
      </c>
      <c r="U8">
        <v>107177022.2</v>
      </c>
      <c r="V8">
        <v>1.2149719999999999</v>
      </c>
      <c r="X8">
        <v>0</v>
      </c>
      <c r="AC8" t="s">
        <v>2843</v>
      </c>
      <c r="AD8" t="s">
        <v>2815</v>
      </c>
      <c r="AE8" t="s">
        <v>2816</v>
      </c>
      <c r="AF8" t="s">
        <v>2841</v>
      </c>
      <c r="AG8" t="s">
        <v>2818</v>
      </c>
      <c r="AH8">
        <v>427465222.19999999</v>
      </c>
      <c r="AI8">
        <v>534642244.39999998</v>
      </c>
      <c r="AL8">
        <v>0</v>
      </c>
      <c r="AU8">
        <v>222.17</v>
      </c>
      <c r="AV8">
        <v>-1.1702750150000001</v>
      </c>
      <c r="AY8">
        <v>0</v>
      </c>
      <c r="BF8">
        <v>23135106</v>
      </c>
      <c r="BG8">
        <v>87</v>
      </c>
      <c r="BH8">
        <v>1.1261999999999999E-2</v>
      </c>
      <c r="BJ8">
        <v>18259881.149999999</v>
      </c>
      <c r="BK8">
        <v>88917141.090000004</v>
      </c>
      <c r="BN8" t="s">
        <v>2823</v>
      </c>
      <c r="BP8">
        <v>44004505736</v>
      </c>
      <c r="BQ8" t="s">
        <v>2816</v>
      </c>
      <c r="BS8">
        <v>1</v>
      </c>
      <c r="BW8" t="s">
        <v>3327</v>
      </c>
      <c r="BX8" s="23">
        <v>1.21E-2</v>
      </c>
      <c r="BY8">
        <v>0</v>
      </c>
      <c r="CB8">
        <v>27423</v>
      </c>
      <c r="CC8" t="s">
        <v>2527</v>
      </c>
    </row>
    <row r="9" spans="1:81">
      <c r="A9" s="24" t="str">
        <f t="shared" si="0"/>
        <v>YD1G</v>
      </c>
      <c r="B9" s="25">
        <f t="shared" si="1"/>
        <v>499261495.39999998</v>
      </c>
      <c r="C9" s="25">
        <f t="shared" si="2"/>
        <v>8566633500.6999998</v>
      </c>
      <c r="D9" s="2">
        <v>45930</v>
      </c>
      <c r="E9" t="s">
        <v>2527</v>
      </c>
      <c r="F9" t="s">
        <v>2819</v>
      </c>
      <c r="H9" t="s">
        <v>2245</v>
      </c>
      <c r="I9">
        <v>89040</v>
      </c>
      <c r="J9" t="s">
        <v>3328</v>
      </c>
      <c r="K9" t="s">
        <v>2245</v>
      </c>
      <c r="M9" t="s">
        <v>3329</v>
      </c>
      <c r="N9">
        <v>101330</v>
      </c>
      <c r="O9">
        <v>62.871671999999997</v>
      </c>
      <c r="P9">
        <v>6370786.4800000004</v>
      </c>
      <c r="Q9">
        <v>0</v>
      </c>
      <c r="R9">
        <v>55.49</v>
      </c>
      <c r="S9" s="2">
        <v>45930</v>
      </c>
      <c r="T9">
        <v>5622801.7000000002</v>
      </c>
      <c r="U9">
        <v>-45593475.469999999</v>
      </c>
      <c r="V9">
        <v>1.1345689999999999</v>
      </c>
      <c r="X9">
        <v>0</v>
      </c>
      <c r="AD9" t="s">
        <v>2815</v>
      </c>
      <c r="AE9" t="s">
        <v>2816</v>
      </c>
      <c r="AF9" t="s">
        <v>2841</v>
      </c>
      <c r="AG9" t="s">
        <v>2818</v>
      </c>
      <c r="AH9">
        <v>544854970.89999998</v>
      </c>
      <c r="AI9">
        <v>499261495.39999998</v>
      </c>
      <c r="AL9">
        <v>0</v>
      </c>
      <c r="AU9">
        <v>55.5</v>
      </c>
      <c r="AV9">
        <v>-1.8018018E-2</v>
      </c>
      <c r="AY9">
        <v>0</v>
      </c>
      <c r="BF9">
        <v>670100205</v>
      </c>
      <c r="BG9">
        <v>89</v>
      </c>
      <c r="BH9">
        <v>1.1261999999999999E-2</v>
      </c>
      <c r="BJ9">
        <v>20821813.510000002</v>
      </c>
      <c r="BK9">
        <v>-66415288.979999997</v>
      </c>
      <c r="BN9" t="s">
        <v>3330</v>
      </c>
      <c r="BP9">
        <v>44004505736</v>
      </c>
      <c r="BQ9" t="s">
        <v>2816</v>
      </c>
      <c r="BX9" s="23">
        <v>1.1299999999999999E-2</v>
      </c>
      <c r="BY9">
        <v>0</v>
      </c>
      <c r="CB9">
        <v>101330</v>
      </c>
      <c r="CC9" t="s">
        <v>2527</v>
      </c>
    </row>
    <row r="10" spans="1:81">
      <c r="A10" s="24" t="str">
        <f t="shared" si="0"/>
        <v>YD1G</v>
      </c>
      <c r="B10" s="25">
        <f t="shared" si="1"/>
        <v>431491506.69999999</v>
      </c>
      <c r="C10" s="25">
        <f t="shared" si="2"/>
        <v>8566633500.6999998</v>
      </c>
      <c r="D10" s="2">
        <v>45930</v>
      </c>
      <c r="E10" t="s">
        <v>2527</v>
      </c>
      <c r="F10" t="s">
        <v>2819</v>
      </c>
      <c r="H10" t="s">
        <v>2245</v>
      </c>
      <c r="I10">
        <v>247279</v>
      </c>
      <c r="J10" t="s">
        <v>2831</v>
      </c>
      <c r="K10" t="s">
        <v>2224</v>
      </c>
      <c r="M10" t="s">
        <v>2832</v>
      </c>
      <c r="N10">
        <v>528644</v>
      </c>
      <c r="O10">
        <v>8.9875930000000004</v>
      </c>
      <c r="P10">
        <v>4751237.16</v>
      </c>
      <c r="Q10">
        <v>0</v>
      </c>
      <c r="R10">
        <v>9.1925000000000008</v>
      </c>
      <c r="S10" s="2">
        <v>45930</v>
      </c>
      <c r="T10">
        <v>4859559.97</v>
      </c>
      <c r="U10">
        <v>36196915.810000002</v>
      </c>
      <c r="V10">
        <v>0.98056200000000004</v>
      </c>
      <c r="X10">
        <v>0</v>
      </c>
      <c r="AD10" t="s">
        <v>2815</v>
      </c>
      <c r="AE10" t="s">
        <v>2816</v>
      </c>
      <c r="AF10" t="s">
        <v>2817</v>
      </c>
      <c r="AG10" t="s">
        <v>2818</v>
      </c>
      <c r="AH10">
        <v>395294590.89999998</v>
      </c>
      <c r="AI10">
        <v>431491506.69999999</v>
      </c>
      <c r="AL10">
        <v>0</v>
      </c>
      <c r="AU10">
        <v>9.3375000000000004</v>
      </c>
      <c r="AV10">
        <v>-1.5528781789999999</v>
      </c>
      <c r="AY10">
        <v>0</v>
      </c>
      <c r="BG10">
        <v>45</v>
      </c>
      <c r="BH10">
        <v>1.1261999999999999E-2</v>
      </c>
      <c r="BJ10">
        <v>26578684.370000001</v>
      </c>
      <c r="BK10">
        <v>9618231.4399999995</v>
      </c>
      <c r="BN10" t="s">
        <v>2833</v>
      </c>
      <c r="BP10">
        <v>44004505736</v>
      </c>
      <c r="BQ10" t="s">
        <v>2816</v>
      </c>
      <c r="BX10" s="23">
        <v>9.7999999999999997E-3</v>
      </c>
      <c r="BY10">
        <v>0</v>
      </c>
      <c r="CB10">
        <v>528644</v>
      </c>
      <c r="CC10" t="s">
        <v>2527</v>
      </c>
    </row>
    <row r="11" spans="1:81">
      <c r="A11" s="24" t="str">
        <f t="shared" si="0"/>
        <v>YD1G</v>
      </c>
      <c r="B11" s="25">
        <f t="shared" si="1"/>
        <v>582453437.5</v>
      </c>
      <c r="C11" s="25">
        <f t="shared" si="2"/>
        <v>8566633500.6999998</v>
      </c>
      <c r="D11" s="2">
        <v>45930</v>
      </c>
      <c r="E11" t="s">
        <v>2527</v>
      </c>
      <c r="F11" t="s">
        <v>2819</v>
      </c>
      <c r="H11" t="s">
        <v>2245</v>
      </c>
      <c r="I11">
        <v>6550</v>
      </c>
      <c r="J11" t="s">
        <v>3331</v>
      </c>
      <c r="K11" t="s">
        <v>2245</v>
      </c>
      <c r="M11" t="s">
        <v>3332</v>
      </c>
      <c r="N11">
        <v>26500</v>
      </c>
      <c r="O11">
        <v>180184.63209999999</v>
      </c>
      <c r="P11">
        <v>4774892751</v>
      </c>
      <c r="Q11">
        <v>0</v>
      </c>
      <c r="R11">
        <v>347500</v>
      </c>
      <c r="S11" s="2">
        <v>45930</v>
      </c>
      <c r="T11">
        <v>9208750000</v>
      </c>
      <c r="U11">
        <v>295923158.19999999</v>
      </c>
      <c r="V11">
        <v>1.3236220000000001</v>
      </c>
      <c r="X11">
        <v>0</v>
      </c>
      <c r="AD11" t="s">
        <v>2815</v>
      </c>
      <c r="AE11" t="s">
        <v>3333</v>
      </c>
      <c r="AF11" t="s">
        <v>2841</v>
      </c>
      <c r="AG11" t="s">
        <v>2818</v>
      </c>
      <c r="AH11">
        <v>286530279.30000001</v>
      </c>
      <c r="AI11">
        <v>582453437.5</v>
      </c>
      <c r="AL11">
        <v>0</v>
      </c>
      <c r="AU11">
        <v>349000</v>
      </c>
      <c r="AV11">
        <v>-0.42979942700000001</v>
      </c>
      <c r="AY11">
        <v>0</v>
      </c>
      <c r="BF11" t="s">
        <v>3334</v>
      </c>
      <c r="BG11">
        <v>59</v>
      </c>
      <c r="BH11">
        <v>15.810276999999999</v>
      </c>
      <c r="BJ11">
        <v>15481687.189999999</v>
      </c>
      <c r="BK11">
        <v>280441471</v>
      </c>
      <c r="BN11" t="s">
        <v>3335</v>
      </c>
      <c r="BP11">
        <v>44004505736</v>
      </c>
      <c r="BQ11" t="s">
        <v>3333</v>
      </c>
      <c r="BX11" s="23">
        <v>1.32E-2</v>
      </c>
      <c r="BY11">
        <v>0</v>
      </c>
      <c r="CB11">
        <v>26500</v>
      </c>
      <c r="CC11" t="s">
        <v>2527</v>
      </c>
    </row>
    <row r="12" spans="1:81">
      <c r="A12" s="24" t="str">
        <f t="shared" si="0"/>
        <v>YD1G</v>
      </c>
      <c r="B12" s="25">
        <f t="shared" si="1"/>
        <v>43522250.859999999</v>
      </c>
      <c r="C12" s="25">
        <f t="shared" si="2"/>
        <v>8566633500.6999998</v>
      </c>
      <c r="D12" s="2">
        <v>45930</v>
      </c>
      <c r="E12" t="s">
        <v>2527</v>
      </c>
      <c r="F12" t="s">
        <v>2819</v>
      </c>
      <c r="H12" t="s">
        <v>2245</v>
      </c>
      <c r="I12">
        <v>75007</v>
      </c>
      <c r="J12" t="s">
        <v>2827</v>
      </c>
      <c r="K12" t="s">
        <v>2224</v>
      </c>
      <c r="M12" t="s">
        <v>2828</v>
      </c>
      <c r="N12">
        <v>3966</v>
      </c>
      <c r="O12">
        <v>67.930000000000007</v>
      </c>
      <c r="P12">
        <v>269410.38</v>
      </c>
      <c r="Q12">
        <v>0</v>
      </c>
      <c r="R12">
        <v>123.59</v>
      </c>
      <c r="S12" s="2">
        <v>45930</v>
      </c>
      <c r="T12">
        <v>490157.94</v>
      </c>
      <c r="U12">
        <v>21103146.260000002</v>
      </c>
      <c r="V12">
        <v>9.8904000000000006E-2</v>
      </c>
      <c r="X12">
        <v>0</v>
      </c>
      <c r="AD12" t="s">
        <v>2815</v>
      </c>
      <c r="AE12" t="s">
        <v>2816</v>
      </c>
      <c r="AF12" t="s">
        <v>2817</v>
      </c>
      <c r="AG12" t="s">
        <v>2818</v>
      </c>
      <c r="AH12">
        <v>22419104.600000001</v>
      </c>
      <c r="AI12">
        <v>43522250.859999999</v>
      </c>
      <c r="AL12">
        <v>0</v>
      </c>
      <c r="AU12">
        <v>123.99</v>
      </c>
      <c r="AV12">
        <v>-0.32260666199999999</v>
      </c>
      <c r="AY12">
        <v>0</v>
      </c>
      <c r="BF12">
        <v>464287275</v>
      </c>
      <c r="BG12">
        <v>275</v>
      </c>
      <c r="BH12">
        <v>1.1261999999999999E-2</v>
      </c>
      <c r="BJ12">
        <v>1502462.69</v>
      </c>
      <c r="BK12">
        <v>19600683.57</v>
      </c>
      <c r="BN12" t="s">
        <v>2823</v>
      </c>
      <c r="BP12">
        <v>44004505736</v>
      </c>
      <c r="BQ12" t="s">
        <v>2816</v>
      </c>
      <c r="BX12" s="23">
        <v>1E-3</v>
      </c>
      <c r="BY12">
        <v>0</v>
      </c>
      <c r="CB12">
        <v>3966</v>
      </c>
      <c r="CC12" t="s">
        <v>2527</v>
      </c>
    </row>
    <row r="13" spans="1:81">
      <c r="A13" s="24" t="str">
        <f t="shared" ref="A13" si="3">E13</f>
        <v>YD1G</v>
      </c>
      <c r="B13" s="25">
        <f t="shared" si="1"/>
        <v>736345438.29999995</v>
      </c>
      <c r="C13" s="25">
        <f t="shared" si="2"/>
        <v>8566633500.6999998</v>
      </c>
      <c r="D13" s="2">
        <v>45930</v>
      </c>
      <c r="E13" t="s">
        <v>2527</v>
      </c>
      <c r="F13" t="s">
        <v>2819</v>
      </c>
      <c r="H13" t="s">
        <v>2245</v>
      </c>
      <c r="I13">
        <v>1681</v>
      </c>
      <c r="J13" t="s">
        <v>2875</v>
      </c>
      <c r="K13" t="s">
        <v>2245</v>
      </c>
      <c r="L13">
        <v>2588173</v>
      </c>
      <c r="M13" t="s">
        <v>2876</v>
      </c>
      <c r="N13">
        <v>16011</v>
      </c>
      <c r="O13">
        <v>377.13206700000001</v>
      </c>
      <c r="P13">
        <v>6038261.5300000003</v>
      </c>
      <c r="Q13">
        <v>0</v>
      </c>
      <c r="R13">
        <v>517.95000000000005</v>
      </c>
      <c r="S13" s="2">
        <v>45930</v>
      </c>
      <c r="T13">
        <v>8292897.4500000002</v>
      </c>
      <c r="U13">
        <v>224352075.90000001</v>
      </c>
      <c r="V13">
        <v>1.673341</v>
      </c>
      <c r="X13">
        <v>0</v>
      </c>
      <c r="AC13" t="s">
        <v>2843</v>
      </c>
      <c r="AD13" t="s">
        <v>2815</v>
      </c>
      <c r="AE13" t="s">
        <v>2816</v>
      </c>
      <c r="AF13" t="s">
        <v>2841</v>
      </c>
      <c r="AG13" t="s">
        <v>2818</v>
      </c>
      <c r="AH13">
        <v>511993362.30000001</v>
      </c>
      <c r="AI13">
        <v>736345438.29999995</v>
      </c>
      <c r="AL13">
        <v>0</v>
      </c>
      <c r="AU13">
        <v>514.6</v>
      </c>
      <c r="AV13">
        <v>0.65099106100000004</v>
      </c>
      <c r="AY13">
        <v>0</v>
      </c>
      <c r="BF13">
        <v>594918104</v>
      </c>
      <c r="BG13">
        <v>87</v>
      </c>
      <c r="BH13">
        <v>1.1261999999999999E-2</v>
      </c>
      <c r="BJ13">
        <v>24157766.91</v>
      </c>
      <c r="BK13">
        <v>200194309</v>
      </c>
      <c r="BN13" t="s">
        <v>2823</v>
      </c>
      <c r="BP13">
        <v>44004505736</v>
      </c>
      <c r="BQ13" t="s">
        <v>2816</v>
      </c>
      <c r="BS13">
        <v>1</v>
      </c>
      <c r="BW13" t="s">
        <v>2877</v>
      </c>
      <c r="BX13" s="23">
        <v>1.67E-2</v>
      </c>
      <c r="BY13">
        <v>0</v>
      </c>
      <c r="CB13">
        <v>16011</v>
      </c>
      <c r="CC13" t="s">
        <v>2527</v>
      </c>
    </row>
    <row r="14" spans="1:81">
      <c r="A14" s="24" t="str">
        <f t="shared" ref="A14" si="4">E14</f>
        <v>YD1G</v>
      </c>
      <c r="B14" s="25">
        <f t="shared" si="1"/>
        <v>373334287.89999998</v>
      </c>
      <c r="C14" s="25">
        <f t="shared" si="2"/>
        <v>8566633500.6999998</v>
      </c>
      <c r="D14" s="2">
        <v>45930</v>
      </c>
      <c r="E14" t="s">
        <v>2527</v>
      </c>
      <c r="F14" t="s">
        <v>2819</v>
      </c>
      <c r="H14" t="s">
        <v>2245</v>
      </c>
      <c r="I14">
        <v>1697</v>
      </c>
      <c r="J14" t="s">
        <v>2968</v>
      </c>
      <c r="K14" t="s">
        <v>2245</v>
      </c>
      <c r="L14">
        <v>2640147</v>
      </c>
      <c r="M14" t="s">
        <v>2969</v>
      </c>
      <c r="N14">
        <v>60298</v>
      </c>
      <c r="O14">
        <v>71.345527000000004</v>
      </c>
      <c r="P14">
        <v>4301992.6100000003</v>
      </c>
      <c r="Q14">
        <v>0</v>
      </c>
      <c r="R14">
        <v>69.73</v>
      </c>
      <c r="S14" s="2">
        <v>45930</v>
      </c>
      <c r="T14">
        <v>4204579.54</v>
      </c>
      <c r="U14">
        <v>10304962.59</v>
      </c>
      <c r="V14">
        <v>0.84840000000000004</v>
      </c>
      <c r="X14">
        <v>0</v>
      </c>
      <c r="AC14" t="s">
        <v>2843</v>
      </c>
      <c r="AD14" t="s">
        <v>2815</v>
      </c>
      <c r="AE14" t="s">
        <v>2816</v>
      </c>
      <c r="AF14" t="s">
        <v>2841</v>
      </c>
      <c r="AG14" t="s">
        <v>2818</v>
      </c>
      <c r="AH14">
        <v>363029325.30000001</v>
      </c>
      <c r="AI14">
        <v>373334287.89999998</v>
      </c>
      <c r="AL14">
        <v>0</v>
      </c>
      <c r="AU14">
        <v>69.55</v>
      </c>
      <c r="AV14">
        <v>0.25880661399999999</v>
      </c>
      <c r="AY14">
        <v>0</v>
      </c>
      <c r="BF14">
        <v>654106103</v>
      </c>
      <c r="BG14">
        <v>89</v>
      </c>
      <c r="BH14">
        <v>1.1261999999999999E-2</v>
      </c>
      <c r="BJ14">
        <v>18954493.129999999</v>
      </c>
      <c r="BK14">
        <v>-8649530.5399999991</v>
      </c>
      <c r="BN14" t="s">
        <v>2823</v>
      </c>
      <c r="BP14">
        <v>44004505736</v>
      </c>
      <c r="BQ14" t="s">
        <v>2816</v>
      </c>
      <c r="BS14">
        <v>1</v>
      </c>
      <c r="BW14">
        <v>957150</v>
      </c>
      <c r="BX14" s="23">
        <v>8.5000000000000006E-3</v>
      </c>
      <c r="BY14">
        <v>0</v>
      </c>
      <c r="CB14">
        <v>60298</v>
      </c>
      <c r="CC14" t="s">
        <v>2527</v>
      </c>
    </row>
    <row r="15" spans="1:81">
      <c r="A15" s="24" t="str">
        <f t="shared" ref="A15:A30" si="5">E15</f>
        <v>YD1G</v>
      </c>
      <c r="B15" s="25">
        <f t="shared" ref="B15:B30" si="6">AI15</f>
        <v>434221786.19999999</v>
      </c>
      <c r="C15" s="25">
        <f t="shared" si="2"/>
        <v>8566633500.6999998</v>
      </c>
      <c r="D15" s="2">
        <v>45930</v>
      </c>
      <c r="E15" t="s">
        <v>2527</v>
      </c>
      <c r="F15" t="s">
        <v>2819</v>
      </c>
      <c r="H15" t="s">
        <v>2245</v>
      </c>
      <c r="I15">
        <v>1934</v>
      </c>
      <c r="J15" t="s">
        <v>3336</v>
      </c>
      <c r="K15" t="s">
        <v>2245</v>
      </c>
      <c r="L15">
        <v>4834108</v>
      </c>
      <c r="M15" t="s">
        <v>3337</v>
      </c>
      <c r="N15">
        <v>17535</v>
      </c>
      <c r="O15">
        <v>208.38384400000001</v>
      </c>
      <c r="P15">
        <v>3654010.71</v>
      </c>
      <c r="Q15">
        <v>0</v>
      </c>
      <c r="R15">
        <v>237.6</v>
      </c>
      <c r="S15" s="2">
        <v>45930</v>
      </c>
      <c r="T15">
        <v>4166316</v>
      </c>
      <c r="U15">
        <v>76723376.079999998</v>
      </c>
      <c r="V15">
        <v>0.98676699999999995</v>
      </c>
      <c r="X15">
        <v>0</v>
      </c>
      <c r="AC15" t="s">
        <v>2843</v>
      </c>
      <c r="AD15" t="s">
        <v>2815</v>
      </c>
      <c r="AE15" t="s">
        <v>3317</v>
      </c>
      <c r="AF15" t="s">
        <v>2841</v>
      </c>
      <c r="AG15" t="s">
        <v>2818</v>
      </c>
      <c r="AH15">
        <v>357498410.10000002</v>
      </c>
      <c r="AI15">
        <v>434221786.19999999</v>
      </c>
      <c r="AL15">
        <v>0</v>
      </c>
      <c r="AU15">
        <v>234.25</v>
      </c>
      <c r="AV15">
        <v>1.430096051</v>
      </c>
      <c r="AY15">
        <v>0</v>
      </c>
      <c r="BF15" t="s">
        <v>3338</v>
      </c>
      <c r="BG15">
        <v>25</v>
      </c>
      <c r="BH15">
        <v>9.5949999999999994E-3</v>
      </c>
      <c r="BJ15">
        <v>23329894.149999999</v>
      </c>
      <c r="BK15">
        <v>53393481.93</v>
      </c>
      <c r="BN15" t="s">
        <v>3319</v>
      </c>
      <c r="BP15">
        <v>44004505736</v>
      </c>
      <c r="BQ15" t="s">
        <v>3317</v>
      </c>
      <c r="BS15">
        <v>1</v>
      </c>
      <c r="BW15">
        <v>509120</v>
      </c>
      <c r="BX15" s="23">
        <v>9.9000000000000008E-3</v>
      </c>
      <c r="BY15">
        <v>0</v>
      </c>
      <c r="CB15">
        <v>17535</v>
      </c>
      <c r="CC15" t="s">
        <v>2527</v>
      </c>
    </row>
    <row r="16" spans="1:81">
      <c r="A16" s="24" t="str">
        <f t="shared" si="5"/>
        <v>YD1G</v>
      </c>
      <c r="B16" s="25">
        <f t="shared" si="6"/>
        <v>15681083.039999999</v>
      </c>
      <c r="C16" s="25">
        <f t="shared" si="2"/>
        <v>8566633500.6999998</v>
      </c>
      <c r="D16" s="2">
        <v>45930</v>
      </c>
      <c r="E16" t="s">
        <v>2527</v>
      </c>
      <c r="F16" t="s">
        <v>2819</v>
      </c>
      <c r="H16" t="s">
        <v>2245</v>
      </c>
      <c r="I16">
        <v>28607</v>
      </c>
      <c r="J16" t="s">
        <v>3339</v>
      </c>
      <c r="K16" t="s">
        <v>2245</v>
      </c>
      <c r="M16" t="s">
        <v>3340</v>
      </c>
      <c r="N16">
        <v>159600</v>
      </c>
      <c r="O16">
        <v>143.94905900000001</v>
      </c>
      <c r="P16">
        <v>22974269.809999999</v>
      </c>
      <c r="Q16">
        <v>0</v>
      </c>
      <c r="R16">
        <v>164</v>
      </c>
      <c r="S16" s="2">
        <v>45930</v>
      </c>
      <c r="T16">
        <v>26174400</v>
      </c>
      <c r="U16">
        <v>1868843.54</v>
      </c>
      <c r="V16">
        <v>3.5635E-2</v>
      </c>
      <c r="X16">
        <v>0</v>
      </c>
      <c r="AD16" t="s">
        <v>2815</v>
      </c>
      <c r="AE16" t="s">
        <v>3322</v>
      </c>
      <c r="AF16" t="s">
        <v>2841</v>
      </c>
      <c r="AG16" t="s">
        <v>2818</v>
      </c>
      <c r="AH16">
        <v>13812239.5</v>
      </c>
      <c r="AI16">
        <v>15681083.039999999</v>
      </c>
      <c r="AL16">
        <v>0</v>
      </c>
      <c r="AU16">
        <v>173.8</v>
      </c>
      <c r="AV16">
        <v>-5.6386651319999999</v>
      </c>
      <c r="AY16">
        <v>0</v>
      </c>
      <c r="BF16" t="s">
        <v>3341</v>
      </c>
      <c r="BG16">
        <v>57</v>
      </c>
      <c r="BH16">
        <v>1.66917</v>
      </c>
      <c r="BJ16">
        <v>-48354.46</v>
      </c>
      <c r="BK16">
        <v>1917198</v>
      </c>
      <c r="BN16" t="s">
        <v>3324</v>
      </c>
      <c r="BP16">
        <v>44004505736</v>
      </c>
      <c r="BQ16" t="s">
        <v>3322</v>
      </c>
      <c r="BX16" s="23">
        <v>4.0000000000000002E-4</v>
      </c>
      <c r="BY16">
        <v>0</v>
      </c>
      <c r="CB16">
        <v>159600</v>
      </c>
      <c r="CC16" t="s">
        <v>2527</v>
      </c>
    </row>
    <row r="17" spans="1:81">
      <c r="A17" s="24" t="str">
        <f t="shared" si="5"/>
        <v>YD1G</v>
      </c>
      <c r="B17" s="25">
        <f t="shared" si="6"/>
        <v>509490329.80000001</v>
      </c>
      <c r="C17" s="25">
        <f t="shared" si="2"/>
        <v>8566633500.6999998</v>
      </c>
      <c r="D17" s="2">
        <v>45930</v>
      </c>
      <c r="E17" t="s">
        <v>2527</v>
      </c>
      <c r="F17" t="s">
        <v>2819</v>
      </c>
      <c r="H17" t="s">
        <v>2245</v>
      </c>
      <c r="I17">
        <v>193893</v>
      </c>
      <c r="J17" t="s">
        <v>2981</v>
      </c>
      <c r="K17" t="s">
        <v>2245</v>
      </c>
      <c r="M17" t="s">
        <v>2982</v>
      </c>
      <c r="N17">
        <v>101600</v>
      </c>
      <c r="O17">
        <v>264.16637900000001</v>
      </c>
      <c r="P17">
        <v>26839304.100000001</v>
      </c>
      <c r="Q17">
        <v>0</v>
      </c>
      <c r="R17">
        <v>402</v>
      </c>
      <c r="S17" s="2">
        <v>45930</v>
      </c>
      <c r="T17">
        <v>40843200</v>
      </c>
      <c r="U17">
        <v>188122813.69999999</v>
      </c>
      <c r="V17">
        <v>1.1578139999999999</v>
      </c>
      <c r="X17">
        <v>0</v>
      </c>
      <c r="AD17" t="s">
        <v>2815</v>
      </c>
      <c r="AE17" t="s">
        <v>2983</v>
      </c>
      <c r="AF17" t="s">
        <v>2841</v>
      </c>
      <c r="AG17" t="s">
        <v>2818</v>
      </c>
      <c r="AH17">
        <v>321367516.10000002</v>
      </c>
      <c r="AI17">
        <v>509490329.80000001</v>
      </c>
      <c r="AL17">
        <v>0</v>
      </c>
      <c r="AU17">
        <v>397.37</v>
      </c>
      <c r="AV17">
        <v>1.1651609329999999</v>
      </c>
      <c r="AY17">
        <v>0</v>
      </c>
      <c r="BE17" t="s">
        <v>2984</v>
      </c>
      <c r="BF17" t="s">
        <v>2985</v>
      </c>
      <c r="BG17">
        <v>49</v>
      </c>
      <c r="BH17">
        <v>8.0165E-2</v>
      </c>
      <c r="BJ17">
        <v>13434015.02</v>
      </c>
      <c r="BK17">
        <v>174688798.59999999</v>
      </c>
      <c r="BN17" t="s">
        <v>2986</v>
      </c>
      <c r="BP17">
        <v>44004505736</v>
      </c>
      <c r="BQ17" t="s">
        <v>2983</v>
      </c>
      <c r="BX17" s="23">
        <v>1.1599999999999999E-2</v>
      </c>
      <c r="BY17">
        <v>0</v>
      </c>
      <c r="CB17">
        <v>101600</v>
      </c>
      <c r="CC17" t="s">
        <v>2527</v>
      </c>
    </row>
    <row r="18" spans="1:81">
      <c r="A18" s="24" t="str">
        <f t="shared" si="5"/>
        <v>YD1G</v>
      </c>
      <c r="B18" s="25">
        <f t="shared" si="6"/>
        <v>501587985.10000002</v>
      </c>
      <c r="C18" s="25">
        <f t="shared" si="2"/>
        <v>8566633500.6999998</v>
      </c>
      <c r="D18" s="2">
        <v>45930</v>
      </c>
      <c r="E18" t="s">
        <v>2527</v>
      </c>
      <c r="F18" t="s">
        <v>2819</v>
      </c>
      <c r="H18" t="s">
        <v>2245</v>
      </c>
      <c r="I18">
        <v>287189</v>
      </c>
      <c r="J18" t="s">
        <v>2987</v>
      </c>
      <c r="K18" t="s">
        <v>2245</v>
      </c>
      <c r="M18" t="s">
        <v>2988</v>
      </c>
      <c r="N18">
        <v>82371</v>
      </c>
      <c r="O18">
        <v>55.7151</v>
      </c>
      <c r="P18">
        <v>4589308.4800000004</v>
      </c>
      <c r="Q18">
        <v>0</v>
      </c>
      <c r="R18">
        <v>68.58</v>
      </c>
      <c r="S18" s="2">
        <v>45930</v>
      </c>
      <c r="T18">
        <v>5649003.1799999997</v>
      </c>
      <c r="U18">
        <v>108612196</v>
      </c>
      <c r="V18">
        <v>1.139856</v>
      </c>
      <c r="X18">
        <v>0</v>
      </c>
      <c r="AD18" t="s">
        <v>2815</v>
      </c>
      <c r="AE18" t="s">
        <v>2816</v>
      </c>
      <c r="AF18" t="s">
        <v>2841</v>
      </c>
      <c r="AG18" t="s">
        <v>2818</v>
      </c>
      <c r="AH18">
        <v>392975789.10000002</v>
      </c>
      <c r="AI18">
        <v>501587985.10000002</v>
      </c>
      <c r="AL18">
        <v>0</v>
      </c>
      <c r="AU18">
        <v>69.14</v>
      </c>
      <c r="AV18">
        <v>-0.80995082399999996</v>
      </c>
      <c r="AY18">
        <v>0</v>
      </c>
      <c r="BG18">
        <v>89</v>
      </c>
      <c r="BH18">
        <v>1.1261999999999999E-2</v>
      </c>
      <c r="BJ18">
        <v>14519466.279999999</v>
      </c>
      <c r="BK18">
        <v>94092729.709999993</v>
      </c>
      <c r="BN18" t="s">
        <v>2989</v>
      </c>
      <c r="BP18">
        <v>44004505736</v>
      </c>
      <c r="BQ18" t="s">
        <v>2816</v>
      </c>
      <c r="BX18" s="23">
        <v>1.14E-2</v>
      </c>
      <c r="BY18">
        <v>0</v>
      </c>
      <c r="CB18">
        <v>82371</v>
      </c>
      <c r="CC18" t="s">
        <v>2527</v>
      </c>
    </row>
    <row r="19" spans="1:81">
      <c r="A19" s="24" t="str">
        <f t="shared" si="5"/>
        <v>YD1G</v>
      </c>
      <c r="B19" s="25">
        <f t="shared" si="6"/>
        <v>921137106.79999995</v>
      </c>
      <c r="C19" s="25">
        <f t="shared" si="2"/>
        <v>8566633500.6999998</v>
      </c>
      <c r="D19" s="2">
        <v>45930</v>
      </c>
      <c r="E19" t="s">
        <v>2527</v>
      </c>
      <c r="F19" t="s">
        <v>2819</v>
      </c>
      <c r="H19" t="s">
        <v>2245</v>
      </c>
      <c r="I19">
        <v>217878</v>
      </c>
      <c r="J19" t="s">
        <v>2824</v>
      </c>
      <c r="K19" t="s">
        <v>2224</v>
      </c>
      <c r="M19" t="s">
        <v>2825</v>
      </c>
      <c r="N19">
        <v>87641</v>
      </c>
      <c r="O19">
        <v>65.847701000000001</v>
      </c>
      <c r="P19">
        <v>5770958.3399999999</v>
      </c>
      <c r="Q19">
        <v>0</v>
      </c>
      <c r="R19">
        <v>118.37</v>
      </c>
      <c r="S19" s="2">
        <v>45930</v>
      </c>
      <c r="T19">
        <v>10374065.17</v>
      </c>
      <c r="U19">
        <v>441102268.39999998</v>
      </c>
      <c r="V19">
        <v>2.0932789999999999</v>
      </c>
      <c r="X19">
        <v>0</v>
      </c>
      <c r="AD19" t="s">
        <v>2815</v>
      </c>
      <c r="AE19" t="s">
        <v>2816</v>
      </c>
      <c r="AF19" t="s">
        <v>2817</v>
      </c>
      <c r="AG19" t="s">
        <v>2818</v>
      </c>
      <c r="AH19">
        <v>480034838.39999998</v>
      </c>
      <c r="AI19">
        <v>921137106.79999995</v>
      </c>
      <c r="AL19">
        <v>0</v>
      </c>
      <c r="AU19">
        <v>118.55</v>
      </c>
      <c r="AV19">
        <v>-0.15183466900000001</v>
      </c>
      <c r="AY19">
        <v>0</v>
      </c>
      <c r="BF19" t="s">
        <v>2826</v>
      </c>
      <c r="BG19">
        <v>275</v>
      </c>
      <c r="BH19">
        <v>1.1261999999999999E-2</v>
      </c>
      <c r="BJ19">
        <v>32381825.82</v>
      </c>
      <c r="BK19">
        <v>408720442.60000002</v>
      </c>
      <c r="BN19" t="s">
        <v>2823</v>
      </c>
      <c r="BP19">
        <v>44004505736</v>
      </c>
      <c r="BQ19" t="s">
        <v>2816</v>
      </c>
      <c r="BX19" s="23">
        <v>2.0899999999999998E-2</v>
      </c>
      <c r="BY19">
        <v>0</v>
      </c>
      <c r="CB19">
        <v>87641</v>
      </c>
      <c r="CC19" t="s">
        <v>2527</v>
      </c>
    </row>
    <row r="20" spans="1:81">
      <c r="A20" s="24" t="str">
        <f t="shared" si="5"/>
        <v>YD1M</v>
      </c>
      <c r="B20" s="25">
        <f t="shared" si="6"/>
        <v>533807096.89999998</v>
      </c>
      <c r="C20" s="25">
        <f t="shared" si="2"/>
        <v>636939925.19999993</v>
      </c>
      <c r="D20" s="2">
        <v>45930</v>
      </c>
      <c r="E20" t="s">
        <v>2865</v>
      </c>
      <c r="F20" t="s">
        <v>3342</v>
      </c>
      <c r="I20">
        <v>240497</v>
      </c>
      <c r="J20" t="s">
        <v>2879</v>
      </c>
      <c r="K20" t="s">
        <v>2224</v>
      </c>
      <c r="M20" t="s">
        <v>2880</v>
      </c>
      <c r="N20">
        <v>39224</v>
      </c>
      <c r="O20">
        <v>140.62224800000001</v>
      </c>
      <c r="P20">
        <v>5515767.0700000003</v>
      </c>
      <c r="Q20">
        <v>0</v>
      </c>
      <c r="R20">
        <v>153.27000000000001</v>
      </c>
      <c r="S20" s="2">
        <v>45930</v>
      </c>
      <c r="T20">
        <v>6011862.4800000004</v>
      </c>
      <c r="U20">
        <v>75300204.269999996</v>
      </c>
      <c r="V20">
        <v>83.102715000000003</v>
      </c>
      <c r="X20">
        <v>0</v>
      </c>
      <c r="AD20" t="s">
        <v>2815</v>
      </c>
      <c r="AE20" t="s">
        <v>2816</v>
      </c>
      <c r="AF20" t="s">
        <v>2817</v>
      </c>
      <c r="AG20" t="s">
        <v>2818</v>
      </c>
      <c r="AH20">
        <v>458506892.60000002</v>
      </c>
      <c r="AI20">
        <v>533807096.89999998</v>
      </c>
      <c r="AL20">
        <v>0</v>
      </c>
      <c r="AU20">
        <v>153.16999999999999</v>
      </c>
      <c r="AV20">
        <v>6.5286936000000004E-2</v>
      </c>
      <c r="AY20">
        <v>0</v>
      </c>
      <c r="BG20">
        <v>45</v>
      </c>
      <c r="BH20">
        <v>1.1261999999999999E-2</v>
      </c>
      <c r="BJ20">
        <v>31250751.800000001</v>
      </c>
      <c r="BK20">
        <v>44049452.469999999</v>
      </c>
      <c r="BN20" t="s">
        <v>2833</v>
      </c>
      <c r="BP20">
        <v>642346158.20000005</v>
      </c>
      <c r="BQ20" t="s">
        <v>2816</v>
      </c>
      <c r="BX20" s="23">
        <v>0.83099999999999996</v>
      </c>
      <c r="BY20">
        <v>0</v>
      </c>
      <c r="CB20">
        <v>39224</v>
      </c>
      <c r="CC20" t="s">
        <v>2865</v>
      </c>
    </row>
    <row r="21" spans="1:81">
      <c r="A21" s="24" t="str">
        <f t="shared" si="5"/>
        <v>YD1M</v>
      </c>
      <c r="B21" s="25">
        <f t="shared" si="6"/>
        <v>103132828.3</v>
      </c>
      <c r="C21" s="25">
        <f t="shared" si="2"/>
        <v>636939925.19999993</v>
      </c>
      <c r="D21" s="2">
        <v>45930</v>
      </c>
      <c r="E21" t="s">
        <v>2865</v>
      </c>
      <c r="F21" t="s">
        <v>3342</v>
      </c>
      <c r="I21">
        <v>256973</v>
      </c>
      <c r="J21" t="s">
        <v>2881</v>
      </c>
      <c r="K21" t="s">
        <v>2224</v>
      </c>
      <c r="M21" t="s">
        <v>2882</v>
      </c>
      <c r="N21">
        <v>198820</v>
      </c>
      <c r="O21">
        <v>5.400531</v>
      </c>
      <c r="P21">
        <v>1073733.6100000001</v>
      </c>
      <c r="Q21">
        <v>0</v>
      </c>
      <c r="R21">
        <v>5.8419999999999996</v>
      </c>
      <c r="S21" s="2">
        <v>45930</v>
      </c>
      <c r="T21">
        <v>1161506.44</v>
      </c>
      <c r="U21">
        <v>14027152.720000001</v>
      </c>
      <c r="V21">
        <v>16.055645999999999</v>
      </c>
      <c r="X21">
        <v>0</v>
      </c>
      <c r="AD21" t="s">
        <v>2815</v>
      </c>
      <c r="AE21" t="s">
        <v>2816</v>
      </c>
      <c r="AF21" t="s">
        <v>2817</v>
      </c>
      <c r="AG21" t="s">
        <v>2818</v>
      </c>
      <c r="AH21">
        <v>89105675.549999997</v>
      </c>
      <c r="AI21">
        <v>103132828.3</v>
      </c>
      <c r="AL21">
        <v>0</v>
      </c>
      <c r="AU21">
        <v>5.84</v>
      </c>
      <c r="AV21">
        <v>3.4246575000000001E-2</v>
      </c>
      <c r="AY21">
        <v>0</v>
      </c>
      <c r="BG21">
        <v>45</v>
      </c>
      <c r="BH21">
        <v>1.1261999999999999E-2</v>
      </c>
      <c r="BJ21">
        <v>6233601.2699999996</v>
      </c>
      <c r="BK21">
        <v>7793551.4500000002</v>
      </c>
      <c r="BN21" t="s">
        <v>2833</v>
      </c>
      <c r="BP21">
        <v>642346158.20000005</v>
      </c>
      <c r="BQ21" t="s">
        <v>2816</v>
      </c>
      <c r="BX21" s="23">
        <v>0.16059999999999999</v>
      </c>
      <c r="BY21">
        <v>0</v>
      </c>
      <c r="CB21">
        <v>198820</v>
      </c>
      <c r="CC21" t="s">
        <v>2865</v>
      </c>
    </row>
    <row r="22" spans="1:81">
      <c r="A22" s="24" t="str">
        <f t="shared" si="5"/>
        <v>YD25</v>
      </c>
      <c r="B22" s="25">
        <f t="shared" si="6"/>
        <v>772482739.39999998</v>
      </c>
      <c r="C22" s="25">
        <f t="shared" si="2"/>
        <v>1665554793.3</v>
      </c>
      <c r="D22" s="2">
        <v>45930</v>
      </c>
      <c r="E22" t="s">
        <v>3</v>
      </c>
      <c r="F22" t="s">
        <v>2225</v>
      </c>
      <c r="H22" t="s">
        <v>1068</v>
      </c>
      <c r="I22">
        <v>56137</v>
      </c>
      <c r="J22" t="s">
        <v>2228</v>
      </c>
      <c r="K22" t="s">
        <v>2224</v>
      </c>
      <c r="M22" t="s">
        <v>2229</v>
      </c>
      <c r="N22">
        <v>282831.09000000003</v>
      </c>
      <c r="O22">
        <v>22.612988999999999</v>
      </c>
      <c r="P22">
        <v>6395656.46</v>
      </c>
      <c r="Q22">
        <v>0</v>
      </c>
      <c r="R22">
        <v>30.76</v>
      </c>
      <c r="S22" s="2">
        <v>45930</v>
      </c>
      <c r="T22">
        <v>8699884.3300000001</v>
      </c>
      <c r="U22">
        <v>256903980.80000001</v>
      </c>
      <c r="V22">
        <v>5.5530910000000002</v>
      </c>
      <c r="X22">
        <v>0</v>
      </c>
      <c r="AD22" t="s">
        <v>2815</v>
      </c>
      <c r="AE22" t="s">
        <v>2816</v>
      </c>
      <c r="AF22" t="s">
        <v>2817</v>
      </c>
      <c r="AH22">
        <v>515578758.60000002</v>
      </c>
      <c r="AI22">
        <v>772482739.39999998</v>
      </c>
      <c r="AL22">
        <v>0</v>
      </c>
      <c r="AU22">
        <v>31.08</v>
      </c>
      <c r="AV22">
        <v>-1.02960103</v>
      </c>
      <c r="AY22">
        <v>0</v>
      </c>
      <c r="BE22" t="s">
        <v>2836</v>
      </c>
      <c r="BG22">
        <v>31</v>
      </c>
      <c r="BH22">
        <v>1.1261999999999999E-2</v>
      </c>
      <c r="BJ22">
        <v>52306288.530000001</v>
      </c>
      <c r="BK22">
        <v>204597692.30000001</v>
      </c>
      <c r="BN22" t="s">
        <v>2835</v>
      </c>
      <c r="BP22">
        <v>13910860137</v>
      </c>
      <c r="BQ22" t="s">
        <v>2816</v>
      </c>
      <c r="BX22" s="23">
        <v>5.5500000000000001E-2</v>
      </c>
      <c r="BY22">
        <v>0</v>
      </c>
      <c r="CB22">
        <v>282831.09000000003</v>
      </c>
      <c r="CC22" t="s">
        <v>3</v>
      </c>
    </row>
    <row r="23" spans="1:81">
      <c r="A23" s="24" t="str">
        <f t="shared" si="5"/>
        <v>YD25</v>
      </c>
      <c r="B23" s="25">
        <f t="shared" si="6"/>
        <v>893072053.89999998</v>
      </c>
      <c r="C23" s="25">
        <f t="shared" si="2"/>
        <v>1665554793.3</v>
      </c>
      <c r="D23" s="2">
        <v>45930</v>
      </c>
      <c r="E23" t="s">
        <v>3</v>
      </c>
      <c r="F23" t="s">
        <v>2225</v>
      </c>
      <c r="H23" t="s">
        <v>1068</v>
      </c>
      <c r="I23">
        <v>56138</v>
      </c>
      <c r="J23" t="s">
        <v>2226</v>
      </c>
      <c r="K23" t="s">
        <v>2224</v>
      </c>
      <c r="M23" t="s">
        <v>2227</v>
      </c>
      <c r="N23">
        <v>443473.98</v>
      </c>
      <c r="O23">
        <v>14.475173</v>
      </c>
      <c r="P23">
        <v>6419362.4800000004</v>
      </c>
      <c r="Q23">
        <v>0</v>
      </c>
      <c r="R23">
        <v>22.68</v>
      </c>
      <c r="S23" s="2">
        <v>45930</v>
      </c>
      <c r="T23">
        <v>10057989.869999999</v>
      </c>
      <c r="U23">
        <v>416243424.69999999</v>
      </c>
      <c r="V23">
        <v>6.4199630000000001</v>
      </c>
      <c r="X23">
        <v>0</v>
      </c>
      <c r="AD23" t="s">
        <v>2815</v>
      </c>
      <c r="AE23" t="s">
        <v>2816</v>
      </c>
      <c r="AF23" t="s">
        <v>2817</v>
      </c>
      <c r="AH23">
        <v>476828629.19999999</v>
      </c>
      <c r="AI23">
        <v>893072053.89999998</v>
      </c>
      <c r="AL23">
        <v>0</v>
      </c>
      <c r="AU23">
        <v>22.68</v>
      </c>
      <c r="AV23">
        <v>0</v>
      </c>
      <c r="AY23">
        <v>0</v>
      </c>
      <c r="BE23" t="s">
        <v>2834</v>
      </c>
      <c r="BG23">
        <v>31</v>
      </c>
      <c r="BH23">
        <v>1.1261999999999999E-2</v>
      </c>
      <c r="BJ23">
        <v>93161329.939999998</v>
      </c>
      <c r="BK23">
        <v>323082094.80000001</v>
      </c>
      <c r="BN23" t="s">
        <v>2835</v>
      </c>
      <c r="BP23">
        <v>13910860137</v>
      </c>
      <c r="BQ23" t="s">
        <v>2816</v>
      </c>
      <c r="BX23" s="23">
        <v>6.4199999999999993E-2</v>
      </c>
      <c r="BY23">
        <v>0</v>
      </c>
      <c r="CB23">
        <v>443473.98</v>
      </c>
      <c r="CC23" t="s">
        <v>3</v>
      </c>
    </row>
    <row r="24" spans="1:81">
      <c r="A24" s="24" t="str">
        <f t="shared" si="5"/>
        <v>YD33</v>
      </c>
      <c r="B24" s="25">
        <f t="shared" si="6"/>
        <v>12682783087</v>
      </c>
      <c r="C24" s="25">
        <f t="shared" si="2"/>
        <v>16574738866</v>
      </c>
      <c r="D24" s="2">
        <v>45930</v>
      </c>
      <c r="E24" t="s">
        <v>18</v>
      </c>
      <c r="F24" t="s">
        <v>3343</v>
      </c>
      <c r="H24" t="s">
        <v>1388</v>
      </c>
      <c r="I24">
        <v>56136</v>
      </c>
      <c r="J24" t="s">
        <v>2230</v>
      </c>
      <c r="K24" t="s">
        <v>2224</v>
      </c>
      <c r="M24" t="s">
        <v>2231</v>
      </c>
      <c r="N24">
        <v>1456029.76</v>
      </c>
      <c r="O24">
        <v>46.432671999999997</v>
      </c>
      <c r="P24">
        <v>67607351.870000005</v>
      </c>
      <c r="Q24">
        <v>0</v>
      </c>
      <c r="R24">
        <v>98.1</v>
      </c>
      <c r="S24" s="2">
        <v>45930</v>
      </c>
      <c r="T24">
        <v>142836519.5</v>
      </c>
      <c r="U24">
        <v>7907887790</v>
      </c>
      <c r="V24">
        <v>75.596622999999994</v>
      </c>
      <c r="X24">
        <v>0</v>
      </c>
      <c r="AD24" t="s">
        <v>2815</v>
      </c>
      <c r="AE24" t="s">
        <v>2816</v>
      </c>
      <c r="AF24" t="s">
        <v>2817</v>
      </c>
      <c r="AH24">
        <v>4774895297</v>
      </c>
      <c r="AI24">
        <v>12682783087</v>
      </c>
      <c r="AL24">
        <v>0</v>
      </c>
      <c r="AU24">
        <v>97.67</v>
      </c>
      <c r="AV24">
        <v>0.44025801199999998</v>
      </c>
      <c r="AY24">
        <v>0</v>
      </c>
      <c r="BE24" t="s">
        <v>2837</v>
      </c>
      <c r="BG24">
        <v>31</v>
      </c>
      <c r="BH24">
        <v>1.1261999999999999E-2</v>
      </c>
      <c r="BJ24">
        <v>1228116972</v>
      </c>
      <c r="BK24">
        <v>6679770817</v>
      </c>
      <c r="BN24" t="s">
        <v>2835</v>
      </c>
      <c r="BP24">
        <v>16776917443</v>
      </c>
      <c r="BQ24" t="s">
        <v>2816</v>
      </c>
      <c r="BX24" s="23">
        <v>0.75600000000000001</v>
      </c>
      <c r="BY24">
        <v>0</v>
      </c>
      <c r="CB24">
        <v>1456029.76</v>
      </c>
      <c r="CC24" t="s">
        <v>18</v>
      </c>
    </row>
    <row r="25" spans="1:81">
      <c r="A25" s="24" t="str">
        <f t="shared" si="5"/>
        <v>YD33</v>
      </c>
      <c r="B25" s="25">
        <f t="shared" si="6"/>
        <v>3891955779</v>
      </c>
      <c r="C25" s="25">
        <f t="shared" si="2"/>
        <v>16574738866</v>
      </c>
      <c r="D25" s="2">
        <v>45930</v>
      </c>
      <c r="E25" t="s">
        <v>18</v>
      </c>
      <c r="F25" t="s">
        <v>3343</v>
      </c>
      <c r="H25" t="s">
        <v>1388</v>
      </c>
      <c r="I25">
        <v>151577</v>
      </c>
      <c r="J25" t="s">
        <v>2519</v>
      </c>
      <c r="K25" t="s">
        <v>2224</v>
      </c>
      <c r="L25" t="s">
        <v>2821</v>
      </c>
      <c r="M25" t="s">
        <v>2838</v>
      </c>
      <c r="N25">
        <v>573719</v>
      </c>
      <c r="O25">
        <v>29.679971999999999</v>
      </c>
      <c r="P25">
        <v>17027963.879999999</v>
      </c>
      <c r="Q25">
        <v>0</v>
      </c>
      <c r="R25">
        <v>76.400000000000006</v>
      </c>
      <c r="S25" s="2">
        <v>45930</v>
      </c>
      <c r="T25">
        <v>43832131.600000001</v>
      </c>
      <c r="U25">
        <v>2482229369</v>
      </c>
      <c r="V25">
        <v>23.198277000000001</v>
      </c>
      <c r="X25">
        <v>0</v>
      </c>
      <c r="AB25" t="s">
        <v>2838</v>
      </c>
      <c r="AD25" t="s">
        <v>2815</v>
      </c>
      <c r="AE25" t="s">
        <v>2816</v>
      </c>
      <c r="AF25" t="s">
        <v>2817</v>
      </c>
      <c r="AH25">
        <v>1409726410</v>
      </c>
      <c r="AI25">
        <v>3891955779</v>
      </c>
      <c r="AL25">
        <v>0</v>
      </c>
      <c r="AU25">
        <v>75.72</v>
      </c>
      <c r="AV25">
        <v>0.89804543100000001</v>
      </c>
      <c r="AY25">
        <v>0</v>
      </c>
      <c r="BF25" t="s">
        <v>2839</v>
      </c>
      <c r="BG25">
        <v>275</v>
      </c>
      <c r="BH25">
        <v>1.1261999999999999E-2</v>
      </c>
      <c r="BJ25">
        <v>102225667.2</v>
      </c>
      <c r="BK25">
        <v>2380003701</v>
      </c>
      <c r="BN25" t="s">
        <v>2823</v>
      </c>
      <c r="BP25">
        <v>16776917443</v>
      </c>
      <c r="BQ25" t="s">
        <v>2816</v>
      </c>
      <c r="BX25" s="23">
        <v>0.23200000000000001</v>
      </c>
      <c r="BY25">
        <v>0</v>
      </c>
      <c r="CB25">
        <v>573719</v>
      </c>
      <c r="CC25" t="s">
        <v>18</v>
      </c>
    </row>
    <row r="26" spans="1:81">
      <c r="A26" s="24" t="str">
        <f t="shared" si="5"/>
        <v>YD59</v>
      </c>
      <c r="B26" s="25">
        <f t="shared" si="6"/>
        <v>1018355585</v>
      </c>
      <c r="C26" s="25">
        <f t="shared" si="2"/>
        <v>1018355585</v>
      </c>
      <c r="D26" s="2">
        <v>45930</v>
      </c>
      <c r="E26" t="s">
        <v>21</v>
      </c>
      <c r="F26" t="s">
        <v>3344</v>
      </c>
      <c r="H26" t="s">
        <v>1068</v>
      </c>
      <c r="I26">
        <v>56138</v>
      </c>
      <c r="J26" t="s">
        <v>2226</v>
      </c>
      <c r="K26" t="s">
        <v>2224</v>
      </c>
      <c r="M26" t="s">
        <v>2227</v>
      </c>
      <c r="N26">
        <v>505686.19</v>
      </c>
      <c r="O26">
        <v>18.748821</v>
      </c>
      <c r="P26">
        <v>9481020.0199999996</v>
      </c>
      <c r="Q26">
        <v>0</v>
      </c>
      <c r="R26">
        <v>22.68</v>
      </c>
      <c r="S26" s="2">
        <v>45930</v>
      </c>
      <c r="T26">
        <v>11468962.789999999</v>
      </c>
      <c r="U26">
        <v>312132001.60000002</v>
      </c>
      <c r="V26">
        <v>98.758405999999994</v>
      </c>
      <c r="X26">
        <v>0</v>
      </c>
      <c r="AD26" t="s">
        <v>2815</v>
      </c>
      <c r="AE26" t="s">
        <v>2816</v>
      </c>
      <c r="AF26" t="s">
        <v>2817</v>
      </c>
      <c r="AH26">
        <v>706223583.20000005</v>
      </c>
      <c r="AI26">
        <v>1018355585</v>
      </c>
      <c r="AL26">
        <v>0</v>
      </c>
      <c r="AU26">
        <v>22.68</v>
      </c>
      <c r="AV26">
        <v>0</v>
      </c>
      <c r="AY26">
        <v>0</v>
      </c>
      <c r="BE26" t="s">
        <v>2834</v>
      </c>
      <c r="BG26">
        <v>31</v>
      </c>
      <c r="BH26">
        <v>1.1261999999999999E-2</v>
      </c>
      <c r="BJ26">
        <v>135617990.80000001</v>
      </c>
      <c r="BK26">
        <v>176514010.80000001</v>
      </c>
      <c r="BN26" t="s">
        <v>2835</v>
      </c>
      <c r="BP26">
        <v>1031158386</v>
      </c>
      <c r="BQ26" t="s">
        <v>2816</v>
      </c>
      <c r="BX26" s="23">
        <v>0.98760000000000003</v>
      </c>
      <c r="BY26">
        <v>0</v>
      </c>
      <c r="CB26">
        <v>505686.19</v>
      </c>
      <c r="CC26" t="s">
        <v>21</v>
      </c>
    </row>
    <row r="27" spans="1:81">
      <c r="A27" s="24" t="str">
        <f t="shared" si="5"/>
        <v>YD60</v>
      </c>
      <c r="B27" s="25">
        <f t="shared" si="6"/>
        <v>1669493940</v>
      </c>
      <c r="C27" s="25">
        <f t="shared" si="2"/>
        <v>1669493940</v>
      </c>
      <c r="D27" s="2">
        <v>45930</v>
      </c>
      <c r="E27" t="s">
        <v>22</v>
      </c>
      <c r="F27" t="s">
        <v>3345</v>
      </c>
      <c r="H27" t="s">
        <v>1068</v>
      </c>
      <c r="I27">
        <v>56135</v>
      </c>
      <c r="J27" t="s">
        <v>2232</v>
      </c>
      <c r="K27" t="s">
        <v>2224</v>
      </c>
      <c r="M27" t="s">
        <v>2233</v>
      </c>
      <c r="N27">
        <v>195023.73</v>
      </c>
      <c r="O27">
        <v>63.283002000000003</v>
      </c>
      <c r="P27">
        <v>12341687.039999999</v>
      </c>
      <c r="Q27">
        <v>0</v>
      </c>
      <c r="R27">
        <v>96.41</v>
      </c>
      <c r="S27" s="2">
        <v>45930</v>
      </c>
      <c r="T27">
        <v>18802237.809999999</v>
      </c>
      <c r="U27">
        <v>778233409</v>
      </c>
      <c r="V27">
        <v>99.176603</v>
      </c>
      <c r="X27">
        <v>0</v>
      </c>
      <c r="AD27" t="s">
        <v>2815</v>
      </c>
      <c r="AE27" t="s">
        <v>2816</v>
      </c>
      <c r="AF27" t="s">
        <v>2817</v>
      </c>
      <c r="AH27">
        <v>891260531.29999995</v>
      </c>
      <c r="AI27">
        <v>1669493940</v>
      </c>
      <c r="AL27">
        <v>0</v>
      </c>
      <c r="AU27">
        <v>96.49</v>
      </c>
      <c r="AV27">
        <v>-8.2910146000000004E-2</v>
      </c>
      <c r="AY27">
        <v>0</v>
      </c>
      <c r="BE27" t="s">
        <v>2840</v>
      </c>
      <c r="BG27">
        <v>31</v>
      </c>
      <c r="BH27">
        <v>1.1261999999999999E-2</v>
      </c>
      <c r="BJ27">
        <v>204586246.90000001</v>
      </c>
      <c r="BK27">
        <v>573647162.10000002</v>
      </c>
      <c r="BN27" t="s">
        <v>2835</v>
      </c>
      <c r="BP27">
        <v>1683354630</v>
      </c>
      <c r="BQ27" t="s">
        <v>2816</v>
      </c>
      <c r="BX27" s="23">
        <v>0.99180000000000001</v>
      </c>
      <c r="BY27">
        <v>0</v>
      </c>
      <c r="CB27">
        <v>195023.73</v>
      </c>
      <c r="CC27" t="s">
        <v>22</v>
      </c>
    </row>
    <row r="28" spans="1:81">
      <c r="A28" s="24" t="str">
        <f t="shared" si="5"/>
        <v>YDF9</v>
      </c>
      <c r="B28" s="25">
        <f t="shared" si="6"/>
        <v>10327079737</v>
      </c>
      <c r="C28" s="25">
        <f t="shared" si="2"/>
        <v>10327079737</v>
      </c>
      <c r="D28" s="2">
        <v>45930</v>
      </c>
      <c r="E28" t="s">
        <v>24</v>
      </c>
      <c r="F28" t="s">
        <v>3346</v>
      </c>
      <c r="H28" t="s">
        <v>1068</v>
      </c>
      <c r="I28">
        <v>82457</v>
      </c>
      <c r="J28" t="s">
        <v>2234</v>
      </c>
      <c r="K28" t="s">
        <v>2224</v>
      </c>
      <c r="M28" t="s">
        <v>2235</v>
      </c>
      <c r="N28">
        <v>1994957.6</v>
      </c>
      <c r="O28">
        <v>29.046735000000002</v>
      </c>
      <c r="P28">
        <v>57947005.369999997</v>
      </c>
      <c r="Q28">
        <v>0</v>
      </c>
      <c r="R28">
        <v>58.3</v>
      </c>
      <c r="S28" s="2">
        <v>45930</v>
      </c>
      <c r="T28">
        <v>116306028.09999999</v>
      </c>
      <c r="U28">
        <v>6079731603</v>
      </c>
      <c r="V28">
        <v>98.785032999999999</v>
      </c>
      <c r="X28">
        <v>0</v>
      </c>
      <c r="AD28" t="s">
        <v>2815</v>
      </c>
      <c r="AE28" t="s">
        <v>2816</v>
      </c>
      <c r="AF28" t="s">
        <v>2817</v>
      </c>
      <c r="AG28" t="s">
        <v>2818</v>
      </c>
      <c r="AH28">
        <v>4247348134</v>
      </c>
      <c r="AI28">
        <v>10327079737</v>
      </c>
      <c r="AL28">
        <v>0</v>
      </c>
      <c r="AU28">
        <v>58.48</v>
      </c>
      <c r="AV28">
        <v>-0.30779753799999998</v>
      </c>
      <c r="AY28">
        <v>0</v>
      </c>
      <c r="BG28">
        <v>31</v>
      </c>
      <c r="BH28">
        <v>1.1261999999999999E-2</v>
      </c>
      <c r="BJ28">
        <v>897899750.79999995</v>
      </c>
      <c r="BK28">
        <v>5181831852</v>
      </c>
      <c r="BN28" t="s">
        <v>2835</v>
      </c>
      <c r="BP28">
        <v>10454093485</v>
      </c>
      <c r="BQ28" t="s">
        <v>2816</v>
      </c>
      <c r="BX28" s="23">
        <v>0.9879</v>
      </c>
      <c r="BY28">
        <v>0</v>
      </c>
      <c r="CB28">
        <v>1994957.6</v>
      </c>
      <c r="CC28" t="s">
        <v>24</v>
      </c>
    </row>
    <row r="29" spans="1:81">
      <c r="A29" s="24" t="str">
        <f t="shared" si="5"/>
        <v>YDX0</v>
      </c>
      <c r="B29" s="25">
        <f t="shared" si="6"/>
        <v>45850771.210000001</v>
      </c>
      <c r="C29" s="25">
        <f t="shared" si="2"/>
        <v>4097618454.3099999</v>
      </c>
      <c r="D29" s="2">
        <v>45930</v>
      </c>
      <c r="E29" t="s">
        <v>189</v>
      </c>
      <c r="F29" t="s">
        <v>692</v>
      </c>
      <c r="H29" t="s">
        <v>1068</v>
      </c>
      <c r="I29">
        <v>321658</v>
      </c>
      <c r="J29" t="s">
        <v>2970</v>
      </c>
      <c r="K29" t="s">
        <v>2245</v>
      </c>
      <c r="M29" t="s">
        <v>2971</v>
      </c>
      <c r="N29">
        <v>8733</v>
      </c>
      <c r="O29">
        <v>17.092169999999999</v>
      </c>
      <c r="P29">
        <v>149265.92000000001</v>
      </c>
      <c r="Q29">
        <v>0</v>
      </c>
      <c r="R29">
        <v>59.13</v>
      </c>
      <c r="S29" s="2">
        <v>45930</v>
      </c>
      <c r="T29">
        <v>516382.29</v>
      </c>
      <c r="U29">
        <v>33940364.460000001</v>
      </c>
      <c r="V29">
        <v>0.149148</v>
      </c>
      <c r="X29">
        <v>0</v>
      </c>
      <c r="AD29" t="s">
        <v>2815</v>
      </c>
      <c r="AE29" t="s">
        <v>2816</v>
      </c>
      <c r="AF29" t="s">
        <v>2841</v>
      </c>
      <c r="AH29">
        <v>11910406.75</v>
      </c>
      <c r="AI29">
        <v>45850771.210000001</v>
      </c>
      <c r="AL29">
        <v>0</v>
      </c>
      <c r="AU29">
        <v>58.77</v>
      </c>
      <c r="AV29">
        <v>0.61255742700000004</v>
      </c>
      <c r="AY29">
        <v>0</v>
      </c>
      <c r="BF29">
        <v>384747101</v>
      </c>
      <c r="BG29">
        <v>87</v>
      </c>
      <c r="BH29">
        <v>1.1261999999999999E-2</v>
      </c>
      <c r="BJ29">
        <v>1343257.6000000001</v>
      </c>
      <c r="BK29">
        <v>32597106.859999999</v>
      </c>
      <c r="BN29" t="s">
        <v>2823</v>
      </c>
      <c r="BP29">
        <v>30741796427</v>
      </c>
      <c r="BQ29" t="s">
        <v>2816</v>
      </c>
      <c r="BX29" s="23">
        <v>1.5E-3</v>
      </c>
      <c r="BY29">
        <v>0</v>
      </c>
      <c r="CB29">
        <v>8733</v>
      </c>
      <c r="CC29" t="s">
        <v>189</v>
      </c>
    </row>
    <row r="30" spans="1:81">
      <c r="A30" s="24" t="str">
        <f t="shared" si="5"/>
        <v>YDX0</v>
      </c>
      <c r="B30" s="25">
        <f t="shared" si="6"/>
        <v>1366884294</v>
      </c>
      <c r="C30" s="25">
        <f t="shared" si="2"/>
        <v>4097618454.3099999</v>
      </c>
      <c r="D30" s="2">
        <v>45930</v>
      </c>
      <c r="E30" t="s">
        <v>189</v>
      </c>
      <c r="F30" t="s">
        <v>692</v>
      </c>
      <c r="H30" t="s">
        <v>1068</v>
      </c>
      <c r="I30">
        <v>82615</v>
      </c>
      <c r="J30" t="s">
        <v>2247</v>
      </c>
      <c r="K30" t="s">
        <v>2245</v>
      </c>
      <c r="M30" t="s">
        <v>2248</v>
      </c>
      <c r="N30">
        <v>268800</v>
      </c>
      <c r="O30">
        <v>58.257795000000002</v>
      </c>
      <c r="P30">
        <v>15659695.279999999</v>
      </c>
      <c r="Q30">
        <v>0</v>
      </c>
      <c r="R30">
        <v>57.27</v>
      </c>
      <c r="S30" s="2">
        <v>45930</v>
      </c>
      <c r="T30">
        <v>15394176</v>
      </c>
      <c r="U30">
        <v>107213954.59999999</v>
      </c>
      <c r="V30">
        <v>4.4463379999999999</v>
      </c>
      <c r="X30">
        <v>0</v>
      </c>
      <c r="AD30" t="s">
        <v>2815</v>
      </c>
      <c r="AE30" t="s">
        <v>2816</v>
      </c>
      <c r="AF30" t="s">
        <v>2841</v>
      </c>
      <c r="AH30">
        <v>1259670339</v>
      </c>
      <c r="AI30">
        <v>1366884294</v>
      </c>
      <c r="AL30">
        <v>0</v>
      </c>
      <c r="AU30">
        <v>56.42</v>
      </c>
      <c r="AV30">
        <v>1.5065579579999999</v>
      </c>
      <c r="AY30">
        <v>0</v>
      </c>
      <c r="BF30">
        <v>379577208</v>
      </c>
      <c r="BG30">
        <v>89</v>
      </c>
      <c r="BH30">
        <v>1.1261999999999999E-2</v>
      </c>
      <c r="BJ30">
        <v>130790022.2</v>
      </c>
      <c r="BK30">
        <v>-23576067.57</v>
      </c>
      <c r="BN30" t="s">
        <v>2823</v>
      </c>
      <c r="BP30">
        <v>30741796427</v>
      </c>
      <c r="BQ30" t="s">
        <v>2816</v>
      </c>
      <c r="BX30" s="23">
        <v>4.4499999999999998E-2</v>
      </c>
      <c r="BY30">
        <v>0</v>
      </c>
      <c r="CB30">
        <v>268800</v>
      </c>
      <c r="CC30" t="s">
        <v>189</v>
      </c>
    </row>
    <row r="31" spans="1:81">
      <c r="A31" s="24" t="str">
        <f t="shared" ref="A31:A47" si="7">E31</f>
        <v>YDX0</v>
      </c>
      <c r="B31" s="25">
        <f t="shared" ref="B31:B47" si="8">AI31</f>
        <v>211191653.59999999</v>
      </c>
      <c r="C31" s="25">
        <f t="shared" si="2"/>
        <v>4097618454.3099999</v>
      </c>
      <c r="D31" s="2">
        <v>45930</v>
      </c>
      <c r="E31" t="s">
        <v>189</v>
      </c>
      <c r="F31" t="s">
        <v>692</v>
      </c>
      <c r="H31" t="s">
        <v>1068</v>
      </c>
      <c r="I31">
        <v>348709</v>
      </c>
      <c r="J31" t="s">
        <v>3347</v>
      </c>
      <c r="K31" t="s">
        <v>2224</v>
      </c>
      <c r="M31" t="s">
        <v>3348</v>
      </c>
      <c r="N31">
        <v>61250</v>
      </c>
      <c r="O31">
        <v>66.515225000000001</v>
      </c>
      <c r="P31">
        <v>4074057.52</v>
      </c>
      <c r="Q31">
        <v>0</v>
      </c>
      <c r="R31">
        <v>38.832500000000003</v>
      </c>
      <c r="S31" s="2">
        <v>45930</v>
      </c>
      <c r="T31">
        <v>2378490.63</v>
      </c>
      <c r="U31">
        <v>-97783356.780000001</v>
      </c>
      <c r="V31">
        <v>0.68698499999999996</v>
      </c>
      <c r="X31">
        <v>0</v>
      </c>
      <c r="AD31" t="s">
        <v>2815</v>
      </c>
      <c r="AE31" t="s">
        <v>2816</v>
      </c>
      <c r="AF31" t="s">
        <v>2817</v>
      </c>
      <c r="AH31">
        <v>308975010.39999998</v>
      </c>
      <c r="AI31">
        <v>211191653.59999999</v>
      </c>
      <c r="AL31">
        <v>0</v>
      </c>
      <c r="AU31">
        <v>38.335500000000003</v>
      </c>
      <c r="AV31">
        <v>1.2964484620000001</v>
      </c>
      <c r="AY31">
        <v>0</v>
      </c>
      <c r="BF31" t="s">
        <v>3349</v>
      </c>
      <c r="BG31">
        <v>87</v>
      </c>
      <c r="BH31">
        <v>1.1261999999999999E-2</v>
      </c>
      <c r="BJ31">
        <v>52769927.189999998</v>
      </c>
      <c r="BK31">
        <v>-150553284</v>
      </c>
      <c r="BN31" t="s">
        <v>2823</v>
      </c>
      <c r="BP31">
        <v>30741796427</v>
      </c>
      <c r="BQ31" t="s">
        <v>2816</v>
      </c>
      <c r="BX31" s="23">
        <v>6.8999999999999999E-3</v>
      </c>
      <c r="BY31">
        <v>0</v>
      </c>
      <c r="CB31">
        <v>61250</v>
      </c>
      <c r="CC31" t="s">
        <v>189</v>
      </c>
    </row>
    <row r="32" spans="1:81">
      <c r="A32" s="24" t="str">
        <f t="shared" si="7"/>
        <v>YDX0</v>
      </c>
      <c r="B32" s="25">
        <f t="shared" si="8"/>
        <v>375813764.89999998</v>
      </c>
      <c r="C32" s="25">
        <f t="shared" si="2"/>
        <v>4097618454.3099999</v>
      </c>
      <c r="D32" s="2">
        <v>45930</v>
      </c>
      <c r="E32" t="s">
        <v>189</v>
      </c>
      <c r="F32" t="s">
        <v>692</v>
      </c>
      <c r="H32" t="s">
        <v>1068</v>
      </c>
      <c r="I32">
        <v>1121</v>
      </c>
      <c r="J32" t="s">
        <v>2251</v>
      </c>
      <c r="K32" t="s">
        <v>2245</v>
      </c>
      <c r="M32" t="s">
        <v>2252</v>
      </c>
      <c r="N32">
        <v>31600</v>
      </c>
      <c r="O32">
        <v>88.375667000000007</v>
      </c>
      <c r="P32">
        <v>2792671.08</v>
      </c>
      <c r="Q32">
        <v>0</v>
      </c>
      <c r="R32">
        <v>133.94</v>
      </c>
      <c r="S32" s="2">
        <v>45930</v>
      </c>
      <c r="T32">
        <v>4232504</v>
      </c>
      <c r="U32">
        <v>171984775.19999999</v>
      </c>
      <c r="V32">
        <v>1.222485</v>
      </c>
      <c r="X32">
        <v>0</v>
      </c>
      <c r="AD32" t="s">
        <v>2815</v>
      </c>
      <c r="AE32" t="s">
        <v>2816</v>
      </c>
      <c r="AF32" t="s">
        <v>2841</v>
      </c>
      <c r="AH32">
        <v>203828989.69999999</v>
      </c>
      <c r="AI32">
        <v>375813764.89999998</v>
      </c>
      <c r="AL32">
        <v>0</v>
      </c>
      <c r="AU32">
        <v>133.11000000000001</v>
      </c>
      <c r="AV32">
        <v>0.62354443699999995</v>
      </c>
      <c r="AY32">
        <v>0</v>
      </c>
      <c r="BF32">
        <v>2824100</v>
      </c>
      <c r="BG32">
        <v>89</v>
      </c>
      <c r="BH32">
        <v>1.1261999999999999E-2</v>
      </c>
      <c r="BJ32">
        <v>44138698.609999999</v>
      </c>
      <c r="BK32">
        <v>127846076.59999999</v>
      </c>
      <c r="BN32" t="s">
        <v>2823</v>
      </c>
      <c r="BP32">
        <v>30741796427</v>
      </c>
      <c r="BQ32" t="s">
        <v>2816</v>
      </c>
      <c r="BX32" s="23">
        <v>1.2200000000000001E-2</v>
      </c>
      <c r="BY32">
        <v>0</v>
      </c>
      <c r="CB32">
        <v>31600</v>
      </c>
      <c r="CC32" t="s">
        <v>189</v>
      </c>
    </row>
    <row r="33" spans="1:81">
      <c r="A33" s="24" t="str">
        <f t="shared" si="7"/>
        <v>YDX0</v>
      </c>
      <c r="B33" s="25">
        <f t="shared" si="8"/>
        <v>745288171.60000002</v>
      </c>
      <c r="C33" s="25">
        <f t="shared" si="2"/>
        <v>4097618454.3099999</v>
      </c>
      <c r="D33" s="2">
        <v>45930</v>
      </c>
      <c r="E33" t="s">
        <v>189</v>
      </c>
      <c r="F33" t="s">
        <v>692</v>
      </c>
      <c r="H33" t="s">
        <v>1068</v>
      </c>
      <c r="I33">
        <v>21255</v>
      </c>
      <c r="J33" t="s">
        <v>2244</v>
      </c>
      <c r="K33" t="s">
        <v>2245</v>
      </c>
      <c r="M33" t="s">
        <v>2246</v>
      </c>
      <c r="N33">
        <v>18768</v>
      </c>
      <c r="O33">
        <v>206.98631900000001</v>
      </c>
      <c r="P33">
        <v>3884719.23</v>
      </c>
      <c r="Q33">
        <v>0</v>
      </c>
      <c r="R33">
        <v>447.23</v>
      </c>
      <c r="S33" s="2">
        <v>45930</v>
      </c>
      <c r="T33">
        <v>8393612.6400000006</v>
      </c>
      <c r="U33">
        <v>455232006</v>
      </c>
      <c r="V33">
        <v>2.4243480000000002</v>
      </c>
      <c r="X33">
        <v>0</v>
      </c>
      <c r="AD33" t="s">
        <v>2815</v>
      </c>
      <c r="AE33" t="s">
        <v>2816</v>
      </c>
      <c r="AF33" t="s">
        <v>2841</v>
      </c>
      <c r="AH33">
        <v>290056165.60000002</v>
      </c>
      <c r="AI33">
        <v>745288171.60000002</v>
      </c>
      <c r="AL33">
        <v>0</v>
      </c>
      <c r="AU33">
        <v>439.22</v>
      </c>
      <c r="AV33">
        <v>1.8236874460000001</v>
      </c>
      <c r="AY33">
        <v>0</v>
      </c>
      <c r="BF33" s="52" t="s">
        <v>2842</v>
      </c>
      <c r="BG33">
        <v>87</v>
      </c>
      <c r="BH33">
        <v>1.1261999999999999E-2</v>
      </c>
      <c r="BJ33">
        <v>54876989.689999998</v>
      </c>
      <c r="BK33">
        <v>400355016.30000001</v>
      </c>
      <c r="BN33" t="s">
        <v>2823</v>
      </c>
      <c r="BP33">
        <v>30741796427</v>
      </c>
      <c r="BQ33" t="s">
        <v>2816</v>
      </c>
      <c r="BX33" s="23">
        <v>2.4199999999999999E-2</v>
      </c>
      <c r="BY33">
        <v>0</v>
      </c>
      <c r="CB33">
        <v>18768</v>
      </c>
      <c r="CC33" t="s">
        <v>189</v>
      </c>
    </row>
    <row r="34" spans="1:81">
      <c r="A34" s="24" t="str">
        <f t="shared" si="7"/>
        <v>YDX0</v>
      </c>
      <c r="B34" s="25">
        <f t="shared" si="8"/>
        <v>1352589799</v>
      </c>
      <c r="C34" s="25">
        <f t="shared" si="2"/>
        <v>4097618454.3099999</v>
      </c>
      <c r="D34" s="2">
        <v>45930</v>
      </c>
      <c r="E34" t="s">
        <v>189</v>
      </c>
      <c r="F34" t="s">
        <v>692</v>
      </c>
      <c r="H34" t="s">
        <v>1068</v>
      </c>
      <c r="I34">
        <v>22673</v>
      </c>
      <c r="J34" t="s">
        <v>2249</v>
      </c>
      <c r="K34" t="s">
        <v>2245</v>
      </c>
      <c r="M34" t="s">
        <v>2250</v>
      </c>
      <c r="N34">
        <v>160400</v>
      </c>
      <c r="O34">
        <v>137.44978399999999</v>
      </c>
      <c r="P34">
        <v>22046945.399999999</v>
      </c>
      <c r="Q34">
        <v>0</v>
      </c>
      <c r="R34">
        <v>94.97</v>
      </c>
      <c r="S34" s="2">
        <v>45930</v>
      </c>
      <c r="T34">
        <v>15233188</v>
      </c>
      <c r="U34">
        <v>-470875771.60000002</v>
      </c>
      <c r="V34">
        <v>4.3998400000000002</v>
      </c>
      <c r="X34">
        <v>0</v>
      </c>
      <c r="AD34" t="s">
        <v>2815</v>
      </c>
      <c r="AE34" t="s">
        <v>2816</v>
      </c>
      <c r="AF34" t="s">
        <v>2841</v>
      </c>
      <c r="AH34">
        <v>1823465570</v>
      </c>
      <c r="AI34">
        <v>1352589799</v>
      </c>
      <c r="AL34">
        <v>0</v>
      </c>
      <c r="AU34">
        <v>91.87</v>
      </c>
      <c r="AV34">
        <v>3.3743332970000002</v>
      </c>
      <c r="AY34">
        <v>0</v>
      </c>
      <c r="BF34">
        <v>452327109</v>
      </c>
      <c r="BG34">
        <v>87</v>
      </c>
      <c r="BH34">
        <v>1.1261999999999999E-2</v>
      </c>
      <c r="BJ34">
        <v>134133419.59999999</v>
      </c>
      <c r="BK34">
        <v>-605009191.20000005</v>
      </c>
      <c r="BN34" t="s">
        <v>2823</v>
      </c>
      <c r="BP34">
        <v>30741796427</v>
      </c>
      <c r="BQ34" t="s">
        <v>2816</v>
      </c>
      <c r="BX34" s="23">
        <v>4.3999999999999997E-2</v>
      </c>
      <c r="BY34">
        <v>0</v>
      </c>
      <c r="CB34">
        <v>160400</v>
      </c>
      <c r="CC34" t="s">
        <v>189</v>
      </c>
    </row>
    <row r="35" spans="1:81">
      <c r="A35" s="24" t="str">
        <f t="shared" si="7"/>
        <v>YDY3</v>
      </c>
      <c r="B35" s="25">
        <f t="shared" si="8"/>
        <v>137701133.09999999</v>
      </c>
      <c r="C35" s="25">
        <f t="shared" si="2"/>
        <v>3063051180.6099997</v>
      </c>
      <c r="D35" s="2">
        <v>45930</v>
      </c>
      <c r="E35" t="s">
        <v>1052</v>
      </c>
      <c r="F35" t="s">
        <v>1051</v>
      </c>
      <c r="H35" t="s">
        <v>1068</v>
      </c>
      <c r="I35">
        <v>1117</v>
      </c>
      <c r="J35" t="s">
        <v>3325</v>
      </c>
      <c r="K35" t="s">
        <v>2245</v>
      </c>
      <c r="L35">
        <v>2000019</v>
      </c>
      <c r="M35" t="s">
        <v>3326</v>
      </c>
      <c r="N35">
        <v>7063</v>
      </c>
      <c r="O35">
        <v>211.98542</v>
      </c>
      <c r="P35">
        <v>1497253.02</v>
      </c>
      <c r="Q35">
        <v>0</v>
      </c>
      <c r="R35">
        <v>219.57</v>
      </c>
      <c r="S35" s="2">
        <v>45930</v>
      </c>
      <c r="T35">
        <v>1550822.91</v>
      </c>
      <c r="U35">
        <v>9407204.7100000009</v>
      </c>
      <c r="V35">
        <v>1.224299</v>
      </c>
      <c r="X35">
        <v>0</v>
      </c>
      <c r="AC35" t="s">
        <v>2843</v>
      </c>
      <c r="AD35" t="s">
        <v>2815</v>
      </c>
      <c r="AE35" t="s">
        <v>2816</v>
      </c>
      <c r="AF35" t="s">
        <v>2841</v>
      </c>
      <c r="AH35">
        <v>128293928.40000001</v>
      </c>
      <c r="AI35">
        <v>137701133.09999999</v>
      </c>
      <c r="AL35">
        <v>0</v>
      </c>
      <c r="AU35">
        <v>222.17</v>
      </c>
      <c r="AV35">
        <v>-1.1702750150000001</v>
      </c>
      <c r="AY35">
        <v>0</v>
      </c>
      <c r="BF35">
        <v>23135106</v>
      </c>
      <c r="BG35">
        <v>87</v>
      </c>
      <c r="BH35">
        <v>1.1261999999999999E-2</v>
      </c>
      <c r="BJ35">
        <v>4650610.97</v>
      </c>
      <c r="BK35">
        <v>4756593.74</v>
      </c>
      <c r="BN35" t="s">
        <v>2823</v>
      </c>
      <c r="BP35">
        <v>11247341487</v>
      </c>
      <c r="BQ35" t="s">
        <v>2816</v>
      </c>
      <c r="BS35">
        <v>1</v>
      </c>
      <c r="BW35" t="s">
        <v>3327</v>
      </c>
      <c r="BX35" s="23">
        <v>1.2200000000000001E-2</v>
      </c>
      <c r="BY35">
        <v>0</v>
      </c>
      <c r="CB35">
        <v>7063</v>
      </c>
      <c r="CC35" t="s">
        <v>1052</v>
      </c>
    </row>
    <row r="36" spans="1:81">
      <c r="A36" s="24" t="str">
        <f t="shared" si="7"/>
        <v>YDY3</v>
      </c>
      <c r="B36" s="25">
        <f t="shared" si="8"/>
        <v>148960987.59999999</v>
      </c>
      <c r="C36" s="25">
        <f t="shared" si="2"/>
        <v>3063051180.6099997</v>
      </c>
      <c r="D36" s="2">
        <v>45930</v>
      </c>
      <c r="E36" t="s">
        <v>1052</v>
      </c>
      <c r="F36" t="s">
        <v>1051</v>
      </c>
      <c r="H36" t="s">
        <v>1068</v>
      </c>
      <c r="I36">
        <v>1697</v>
      </c>
      <c r="J36" t="s">
        <v>2968</v>
      </c>
      <c r="K36" t="s">
        <v>2245</v>
      </c>
      <c r="L36">
        <v>2640147</v>
      </c>
      <c r="M36" t="s">
        <v>2969</v>
      </c>
      <c r="N36">
        <v>24059</v>
      </c>
      <c r="O36">
        <v>74.124274</v>
      </c>
      <c r="P36">
        <v>1783355.92</v>
      </c>
      <c r="Q36">
        <v>0</v>
      </c>
      <c r="R36">
        <v>69.73</v>
      </c>
      <c r="S36" s="2">
        <v>45930</v>
      </c>
      <c r="T36">
        <v>1677634.07</v>
      </c>
      <c r="U36">
        <v>-1206528.6299999999</v>
      </c>
      <c r="V36">
        <v>1.324411</v>
      </c>
      <c r="X36">
        <v>0</v>
      </c>
      <c r="AC36" t="s">
        <v>2843</v>
      </c>
      <c r="AD36" t="s">
        <v>2815</v>
      </c>
      <c r="AE36" t="s">
        <v>2816</v>
      </c>
      <c r="AF36" t="s">
        <v>2841</v>
      </c>
      <c r="AH36">
        <v>150167516.30000001</v>
      </c>
      <c r="AI36">
        <v>148960987.59999999</v>
      </c>
      <c r="AL36">
        <v>0</v>
      </c>
      <c r="AU36">
        <v>69.55</v>
      </c>
      <c r="AV36">
        <v>0.25880661399999999</v>
      </c>
      <c r="AY36">
        <v>0</v>
      </c>
      <c r="BF36">
        <v>654106103</v>
      </c>
      <c r="BG36">
        <v>89</v>
      </c>
      <c r="BH36">
        <v>1.1261999999999999E-2</v>
      </c>
      <c r="BJ36">
        <v>8180757.5899999999</v>
      </c>
      <c r="BK36">
        <v>-9387286.2200000007</v>
      </c>
      <c r="BN36" t="s">
        <v>2823</v>
      </c>
      <c r="BP36">
        <v>11247341487</v>
      </c>
      <c r="BQ36" t="s">
        <v>2816</v>
      </c>
      <c r="BS36">
        <v>1</v>
      </c>
      <c r="BW36">
        <v>957150</v>
      </c>
      <c r="BX36" s="23">
        <v>1.32E-2</v>
      </c>
      <c r="BY36">
        <v>0</v>
      </c>
      <c r="CB36">
        <v>24059</v>
      </c>
      <c r="CC36" t="s">
        <v>1052</v>
      </c>
    </row>
    <row r="37" spans="1:81">
      <c r="A37" s="24" t="str">
        <f t="shared" si="7"/>
        <v>YDY3</v>
      </c>
      <c r="B37" s="25">
        <f t="shared" si="8"/>
        <v>123497378.7</v>
      </c>
      <c r="C37" s="25">
        <f t="shared" si="2"/>
        <v>3063051180.6099997</v>
      </c>
      <c r="D37" s="2">
        <v>45930</v>
      </c>
      <c r="E37" t="s">
        <v>1052</v>
      </c>
      <c r="F37" t="s">
        <v>1051</v>
      </c>
      <c r="H37" t="s">
        <v>1068</v>
      </c>
      <c r="I37">
        <v>89040</v>
      </c>
      <c r="J37" t="s">
        <v>3328</v>
      </c>
      <c r="K37" t="s">
        <v>2245</v>
      </c>
      <c r="M37" t="s">
        <v>3329</v>
      </c>
      <c r="N37">
        <v>25065</v>
      </c>
      <c r="O37">
        <v>64.635110999999995</v>
      </c>
      <c r="P37">
        <v>1620079.06</v>
      </c>
      <c r="Q37">
        <v>0</v>
      </c>
      <c r="R37">
        <v>55.49</v>
      </c>
      <c r="S37" s="2">
        <v>45930</v>
      </c>
      <c r="T37">
        <v>1390856.85</v>
      </c>
      <c r="U37">
        <v>-14125598.41</v>
      </c>
      <c r="V37">
        <v>1.098014</v>
      </c>
      <c r="X37">
        <v>0</v>
      </c>
      <c r="AD37" t="s">
        <v>2815</v>
      </c>
      <c r="AE37" t="s">
        <v>2816</v>
      </c>
      <c r="AF37" t="s">
        <v>2841</v>
      </c>
      <c r="AH37">
        <v>137622977.09999999</v>
      </c>
      <c r="AI37">
        <v>123497378.7</v>
      </c>
      <c r="AL37">
        <v>0</v>
      </c>
      <c r="AU37">
        <v>55.5</v>
      </c>
      <c r="AV37">
        <v>-1.8018018E-2</v>
      </c>
      <c r="AY37">
        <v>0</v>
      </c>
      <c r="BF37">
        <v>670100205</v>
      </c>
      <c r="BG37">
        <v>89</v>
      </c>
      <c r="BH37">
        <v>1.1261999999999999E-2</v>
      </c>
      <c r="BJ37">
        <v>6227568.8300000001</v>
      </c>
      <c r="BK37">
        <v>-20353167.239999998</v>
      </c>
      <c r="BN37" t="s">
        <v>3330</v>
      </c>
      <c r="BP37">
        <v>11247341487</v>
      </c>
      <c r="BQ37" t="s">
        <v>2816</v>
      </c>
      <c r="BX37" s="23">
        <v>1.0999999999999999E-2</v>
      </c>
      <c r="BY37">
        <v>0</v>
      </c>
      <c r="CB37">
        <v>25065</v>
      </c>
      <c r="CC37" t="s">
        <v>1052</v>
      </c>
    </row>
    <row r="38" spans="1:81">
      <c r="A38" s="24" t="str">
        <f t="shared" si="7"/>
        <v>YDY3</v>
      </c>
      <c r="B38" s="25">
        <f t="shared" si="8"/>
        <v>180811839.59999999</v>
      </c>
      <c r="C38" s="25">
        <f t="shared" si="2"/>
        <v>3063051180.6099997</v>
      </c>
      <c r="D38" s="2">
        <v>45930</v>
      </c>
      <c r="E38" t="s">
        <v>1052</v>
      </c>
      <c r="F38" t="s">
        <v>1051</v>
      </c>
      <c r="H38" t="s">
        <v>1068</v>
      </c>
      <c r="I38">
        <v>287189</v>
      </c>
      <c r="J38" t="s">
        <v>2987</v>
      </c>
      <c r="K38" t="s">
        <v>2245</v>
      </c>
      <c r="M38" t="s">
        <v>2988</v>
      </c>
      <c r="N38">
        <v>29693</v>
      </c>
      <c r="O38">
        <v>56.045827000000003</v>
      </c>
      <c r="P38">
        <v>1664168.74</v>
      </c>
      <c r="Q38">
        <v>0</v>
      </c>
      <c r="R38">
        <v>68.58</v>
      </c>
      <c r="S38" s="2">
        <v>45930</v>
      </c>
      <c r="T38">
        <v>2036345.94</v>
      </c>
      <c r="U38">
        <v>38398879.759999998</v>
      </c>
      <c r="V38">
        <v>1.607596</v>
      </c>
      <c r="X38">
        <v>0</v>
      </c>
      <c r="AD38" t="s">
        <v>2815</v>
      </c>
      <c r="AE38" t="s">
        <v>2816</v>
      </c>
      <c r="AF38" t="s">
        <v>2841</v>
      </c>
      <c r="AH38">
        <v>142412959.90000001</v>
      </c>
      <c r="AI38">
        <v>180811839.59999999</v>
      </c>
      <c r="AL38">
        <v>0</v>
      </c>
      <c r="AU38">
        <v>69.14</v>
      </c>
      <c r="AV38">
        <v>-0.80995082399999996</v>
      </c>
      <c r="AY38">
        <v>0</v>
      </c>
      <c r="BG38">
        <v>89</v>
      </c>
      <c r="BH38">
        <v>1.1261999999999999E-2</v>
      </c>
      <c r="BJ38">
        <v>5352410.16</v>
      </c>
      <c r="BK38">
        <v>33046469.600000001</v>
      </c>
      <c r="BN38" t="s">
        <v>2989</v>
      </c>
      <c r="BP38">
        <v>11247341487</v>
      </c>
      <c r="BQ38" t="s">
        <v>2816</v>
      </c>
      <c r="BX38" s="23">
        <v>1.61E-2</v>
      </c>
      <c r="BY38">
        <v>0</v>
      </c>
      <c r="CB38">
        <v>29693</v>
      </c>
      <c r="CC38" t="s">
        <v>1052</v>
      </c>
    </row>
    <row r="39" spans="1:81">
      <c r="A39" s="24" t="str">
        <f t="shared" si="7"/>
        <v>YDY3</v>
      </c>
      <c r="B39" s="25">
        <f t="shared" si="8"/>
        <v>189213570</v>
      </c>
      <c r="C39" s="25">
        <f t="shared" si="2"/>
        <v>3063051180.6099997</v>
      </c>
      <c r="D39" s="2">
        <v>45930</v>
      </c>
      <c r="E39" t="s">
        <v>1052</v>
      </c>
      <c r="F39" t="s">
        <v>1051</v>
      </c>
      <c r="H39" t="s">
        <v>1068</v>
      </c>
      <c r="I39">
        <v>10118</v>
      </c>
      <c r="J39" t="s">
        <v>2867</v>
      </c>
      <c r="K39" t="s">
        <v>2245</v>
      </c>
      <c r="L39" t="s">
        <v>2868</v>
      </c>
      <c r="M39" t="s">
        <v>2869</v>
      </c>
      <c r="N39">
        <v>25000</v>
      </c>
      <c r="O39">
        <v>380.84337799999997</v>
      </c>
      <c r="P39">
        <v>9521084.4600000009</v>
      </c>
      <c r="Q39">
        <v>0</v>
      </c>
      <c r="R39">
        <v>663</v>
      </c>
      <c r="S39" s="2">
        <v>45930</v>
      </c>
      <c r="T39">
        <v>16575000</v>
      </c>
      <c r="U39">
        <v>87148958.659999996</v>
      </c>
      <c r="V39">
        <v>1.682296</v>
      </c>
      <c r="X39">
        <v>0</v>
      </c>
      <c r="AC39" t="s">
        <v>2843</v>
      </c>
      <c r="AD39" t="s">
        <v>2815</v>
      </c>
      <c r="AE39" t="s">
        <v>2870</v>
      </c>
      <c r="AF39" t="s">
        <v>2841</v>
      </c>
      <c r="AG39" t="s">
        <v>2818</v>
      </c>
      <c r="AH39">
        <v>102064611.3</v>
      </c>
      <c r="AI39">
        <v>189213570</v>
      </c>
      <c r="AL39">
        <v>0</v>
      </c>
      <c r="AU39">
        <v>660</v>
      </c>
      <c r="AV39">
        <v>0.45454545499999999</v>
      </c>
      <c r="AY39">
        <v>0</v>
      </c>
      <c r="BE39" t="s">
        <v>2871</v>
      </c>
      <c r="BF39" t="s">
        <v>2872</v>
      </c>
      <c r="BG39">
        <v>51</v>
      </c>
      <c r="BH39">
        <v>8.7598999999999996E-2</v>
      </c>
      <c r="BJ39">
        <v>6624280.4199999999</v>
      </c>
      <c r="BK39">
        <v>80524678.239999995</v>
      </c>
      <c r="BN39" t="s">
        <v>2873</v>
      </c>
      <c r="BP39">
        <v>11247341487</v>
      </c>
      <c r="BQ39" t="s">
        <v>2870</v>
      </c>
      <c r="BS39">
        <v>1</v>
      </c>
      <c r="BW39" t="s">
        <v>2874</v>
      </c>
      <c r="BX39" s="23">
        <v>1.6799999999999999E-2</v>
      </c>
      <c r="BY39">
        <v>0</v>
      </c>
      <c r="CB39">
        <v>25000</v>
      </c>
      <c r="CC39" t="s">
        <v>1052</v>
      </c>
    </row>
    <row r="40" spans="1:81">
      <c r="A40" s="24" t="str">
        <f t="shared" si="7"/>
        <v>YDY3</v>
      </c>
      <c r="B40" s="25">
        <f t="shared" si="8"/>
        <v>199429390.40000001</v>
      </c>
      <c r="C40" s="25">
        <f t="shared" si="2"/>
        <v>3063051180.6099997</v>
      </c>
      <c r="D40" s="2">
        <v>45930</v>
      </c>
      <c r="E40" t="s">
        <v>1052</v>
      </c>
      <c r="F40" t="s">
        <v>1051</v>
      </c>
      <c r="H40" t="s">
        <v>1068</v>
      </c>
      <c r="I40">
        <v>220755</v>
      </c>
      <c r="J40" t="s">
        <v>2965</v>
      </c>
      <c r="K40" t="s">
        <v>2245</v>
      </c>
      <c r="M40" t="s">
        <v>2966</v>
      </c>
      <c r="N40">
        <v>98700</v>
      </c>
      <c r="O40">
        <v>89.44341</v>
      </c>
      <c r="P40">
        <v>8828064.5299999993</v>
      </c>
      <c r="Q40">
        <v>0</v>
      </c>
      <c r="R40">
        <v>177</v>
      </c>
      <c r="S40" s="2">
        <v>45930</v>
      </c>
      <c r="T40">
        <v>17469900</v>
      </c>
      <c r="U40">
        <v>104684614.40000001</v>
      </c>
      <c r="V40">
        <v>1.7731250000000001</v>
      </c>
      <c r="X40">
        <v>0</v>
      </c>
      <c r="AD40" t="s">
        <v>2815</v>
      </c>
      <c r="AE40" t="s">
        <v>2870</v>
      </c>
      <c r="AF40" t="s">
        <v>2841</v>
      </c>
      <c r="AG40" t="s">
        <v>2818</v>
      </c>
      <c r="AH40">
        <v>94744776</v>
      </c>
      <c r="AI40">
        <v>199429390.40000001</v>
      </c>
      <c r="AL40">
        <v>0</v>
      </c>
      <c r="AU40">
        <v>173.4</v>
      </c>
      <c r="AV40">
        <v>2.0761245669999999</v>
      </c>
      <c r="AY40">
        <v>0</v>
      </c>
      <c r="BE40" t="s">
        <v>2967</v>
      </c>
      <c r="BG40">
        <v>51</v>
      </c>
      <c r="BH40">
        <v>8.7598999999999996E-2</v>
      </c>
      <c r="BJ40">
        <v>6032877.4500000002</v>
      </c>
      <c r="BK40">
        <v>98651736.989999995</v>
      </c>
      <c r="BN40" t="s">
        <v>2873</v>
      </c>
      <c r="BP40">
        <v>11247341487</v>
      </c>
      <c r="BQ40" t="s">
        <v>2870</v>
      </c>
      <c r="BX40" s="23">
        <v>1.77E-2</v>
      </c>
      <c r="BY40">
        <v>0</v>
      </c>
      <c r="CB40">
        <v>98700</v>
      </c>
      <c r="CC40" t="s">
        <v>1052</v>
      </c>
    </row>
    <row r="41" spans="1:81">
      <c r="A41" s="24" t="str">
        <f t="shared" si="7"/>
        <v>YDY3</v>
      </c>
      <c r="B41" s="25">
        <f t="shared" si="8"/>
        <v>235785526.80000001</v>
      </c>
      <c r="C41" s="25">
        <f t="shared" si="2"/>
        <v>3063051180.6099997</v>
      </c>
      <c r="D41" s="2">
        <v>45930</v>
      </c>
      <c r="E41" t="s">
        <v>1052</v>
      </c>
      <c r="F41" t="s">
        <v>1051</v>
      </c>
      <c r="H41" t="s">
        <v>1068</v>
      </c>
      <c r="I41">
        <v>33010</v>
      </c>
      <c r="J41" t="s">
        <v>2253</v>
      </c>
      <c r="K41" t="s">
        <v>2245</v>
      </c>
      <c r="L41">
        <v>2073390</v>
      </c>
      <c r="M41" t="s">
        <v>2254</v>
      </c>
      <c r="N41">
        <v>5282</v>
      </c>
      <c r="O41">
        <v>249.009434</v>
      </c>
      <c r="P41">
        <v>1315267.83</v>
      </c>
      <c r="Q41">
        <v>0</v>
      </c>
      <c r="R41">
        <v>502.74</v>
      </c>
      <c r="S41" s="2">
        <v>45930</v>
      </c>
      <c r="T41">
        <v>2655472.6800000002</v>
      </c>
      <c r="U41">
        <v>138386262.5</v>
      </c>
      <c r="V41">
        <v>2.0963669999999999</v>
      </c>
      <c r="X41">
        <v>0</v>
      </c>
      <c r="AC41" t="s">
        <v>2843</v>
      </c>
      <c r="AD41" t="s">
        <v>2815</v>
      </c>
      <c r="AE41" t="s">
        <v>2816</v>
      </c>
      <c r="AF41" t="s">
        <v>2841</v>
      </c>
      <c r="AH41">
        <v>97399264.379999995</v>
      </c>
      <c r="AI41">
        <v>235785526.80000001</v>
      </c>
      <c r="AL41">
        <v>0</v>
      </c>
      <c r="AU41">
        <v>499.25</v>
      </c>
      <c r="AV41">
        <v>0.69904857300000001</v>
      </c>
      <c r="AY41">
        <v>0</v>
      </c>
      <c r="BF41">
        <v>84670702</v>
      </c>
      <c r="BG41">
        <v>89</v>
      </c>
      <c r="BH41">
        <v>1.1261999999999999E-2</v>
      </c>
      <c r="BJ41">
        <v>19386391.359999999</v>
      </c>
      <c r="BK41">
        <v>118999871.09999999</v>
      </c>
      <c r="BN41" t="s">
        <v>2823</v>
      </c>
      <c r="BP41">
        <v>11247341487</v>
      </c>
      <c r="BQ41" t="s">
        <v>2816</v>
      </c>
      <c r="BS41">
        <v>1</v>
      </c>
      <c r="BW41">
        <v>10926529</v>
      </c>
      <c r="BX41" s="23">
        <v>2.1000000000000001E-2</v>
      </c>
      <c r="BY41">
        <v>0</v>
      </c>
      <c r="CB41">
        <v>5282</v>
      </c>
      <c r="CC41" t="s">
        <v>1052</v>
      </c>
    </row>
    <row r="42" spans="1:81">
      <c r="A42" s="24" t="str">
        <f t="shared" si="7"/>
        <v>YDY3</v>
      </c>
      <c r="B42" s="25">
        <f t="shared" si="8"/>
        <v>123815736</v>
      </c>
      <c r="C42" s="25">
        <f t="shared" si="2"/>
        <v>3063051180.6099997</v>
      </c>
      <c r="D42" s="2">
        <v>45930</v>
      </c>
      <c r="E42" t="s">
        <v>1052</v>
      </c>
      <c r="F42" t="s">
        <v>1051</v>
      </c>
      <c r="H42" t="s">
        <v>1068</v>
      </c>
      <c r="I42">
        <v>1934</v>
      </c>
      <c r="J42" t="s">
        <v>3336</v>
      </c>
      <c r="K42" t="s">
        <v>2245</v>
      </c>
      <c r="L42">
        <v>4834108</v>
      </c>
      <c r="M42" t="s">
        <v>3337</v>
      </c>
      <c r="N42">
        <v>5000</v>
      </c>
      <c r="O42">
        <v>205.55410000000001</v>
      </c>
      <c r="P42">
        <v>1027770.5</v>
      </c>
      <c r="Q42">
        <v>0</v>
      </c>
      <c r="R42">
        <v>237.6</v>
      </c>
      <c r="S42" s="2">
        <v>45930</v>
      </c>
      <c r="T42">
        <v>1188000</v>
      </c>
      <c r="U42">
        <v>24389758.07</v>
      </c>
      <c r="V42">
        <v>1.1008439999999999</v>
      </c>
      <c r="X42">
        <v>0</v>
      </c>
      <c r="AC42" t="s">
        <v>2843</v>
      </c>
      <c r="AD42" t="s">
        <v>2815</v>
      </c>
      <c r="AE42" t="s">
        <v>3317</v>
      </c>
      <c r="AF42" t="s">
        <v>2841</v>
      </c>
      <c r="AG42" t="s">
        <v>2818</v>
      </c>
      <c r="AH42">
        <v>99425977.930000007</v>
      </c>
      <c r="AI42">
        <v>123815736</v>
      </c>
      <c r="AL42">
        <v>0</v>
      </c>
      <c r="AU42">
        <v>234.25</v>
      </c>
      <c r="AV42">
        <v>1.430096051</v>
      </c>
      <c r="AY42">
        <v>0</v>
      </c>
      <c r="BF42" t="s">
        <v>3338</v>
      </c>
      <c r="BG42">
        <v>25</v>
      </c>
      <c r="BH42">
        <v>9.5949999999999994E-3</v>
      </c>
      <c r="BJ42">
        <v>7690319.1200000001</v>
      </c>
      <c r="BK42">
        <v>16699438.949999999</v>
      </c>
      <c r="BN42" t="s">
        <v>3319</v>
      </c>
      <c r="BP42">
        <v>11247341487</v>
      </c>
      <c r="BQ42" t="s">
        <v>3317</v>
      </c>
      <c r="BS42">
        <v>1</v>
      </c>
      <c r="BW42">
        <v>509120</v>
      </c>
      <c r="BX42" s="23">
        <v>1.0999999999999999E-2</v>
      </c>
      <c r="BY42">
        <v>0</v>
      </c>
      <c r="CB42">
        <v>5000</v>
      </c>
      <c r="CC42" t="s">
        <v>1052</v>
      </c>
    </row>
    <row r="43" spans="1:81">
      <c r="A43" s="24" t="str">
        <f t="shared" si="7"/>
        <v>YDY3</v>
      </c>
      <c r="B43" s="25">
        <f t="shared" si="8"/>
        <v>89347058.310000002</v>
      </c>
      <c r="C43" s="25">
        <f t="shared" si="2"/>
        <v>3063051180.6099997</v>
      </c>
      <c r="D43" s="2">
        <v>45930</v>
      </c>
      <c r="E43" t="s">
        <v>1052</v>
      </c>
      <c r="F43" t="s">
        <v>1051</v>
      </c>
      <c r="H43" t="s">
        <v>1068</v>
      </c>
      <c r="I43">
        <v>247279</v>
      </c>
      <c r="J43" t="s">
        <v>2831</v>
      </c>
      <c r="K43" t="s">
        <v>2224</v>
      </c>
      <c r="M43" t="s">
        <v>2832</v>
      </c>
      <c r="N43">
        <v>109464</v>
      </c>
      <c r="O43">
        <v>8.8091369999999998</v>
      </c>
      <c r="P43">
        <v>964283.34</v>
      </c>
      <c r="Q43">
        <v>0</v>
      </c>
      <c r="R43">
        <v>9.1925000000000008</v>
      </c>
      <c r="S43" s="2">
        <v>45930</v>
      </c>
      <c r="T43">
        <v>1006247.82</v>
      </c>
      <c r="U43">
        <v>9126845.5199999996</v>
      </c>
      <c r="V43">
        <v>0.79438399999999998</v>
      </c>
      <c r="X43">
        <v>0</v>
      </c>
      <c r="AD43" t="s">
        <v>2815</v>
      </c>
      <c r="AE43" t="s">
        <v>2816</v>
      </c>
      <c r="AF43" t="s">
        <v>2817</v>
      </c>
      <c r="AG43" t="s">
        <v>2818</v>
      </c>
      <c r="AH43">
        <v>80220212.790000007</v>
      </c>
      <c r="AI43">
        <v>89347058.310000002</v>
      </c>
      <c r="AL43">
        <v>0</v>
      </c>
      <c r="AU43">
        <v>9.3375000000000004</v>
      </c>
      <c r="AV43">
        <v>-1.5528781789999999</v>
      </c>
      <c r="AY43">
        <v>0</v>
      </c>
      <c r="BG43">
        <v>45</v>
      </c>
      <c r="BH43">
        <v>1.1261999999999999E-2</v>
      </c>
      <c r="BJ43">
        <v>5400722.8200000003</v>
      </c>
      <c r="BK43">
        <v>3726122.7</v>
      </c>
      <c r="BN43" t="s">
        <v>2833</v>
      </c>
      <c r="BP43">
        <v>11247341487</v>
      </c>
      <c r="BQ43" t="s">
        <v>2816</v>
      </c>
      <c r="BX43" s="23">
        <v>7.9000000000000008E-3</v>
      </c>
      <c r="BY43">
        <v>0</v>
      </c>
      <c r="CB43">
        <v>109464</v>
      </c>
      <c r="CC43" t="s">
        <v>1052</v>
      </c>
    </row>
    <row r="44" spans="1:81">
      <c r="A44" s="24" t="str">
        <f t="shared" si="7"/>
        <v>YDY3</v>
      </c>
      <c r="B44" s="25">
        <f t="shared" si="8"/>
        <v>186824687.5</v>
      </c>
      <c r="C44" s="25">
        <f t="shared" si="2"/>
        <v>3063051180.6099997</v>
      </c>
      <c r="D44" s="2">
        <v>45930</v>
      </c>
      <c r="E44" t="s">
        <v>1052</v>
      </c>
      <c r="F44" t="s">
        <v>1051</v>
      </c>
      <c r="H44" t="s">
        <v>1068</v>
      </c>
      <c r="I44">
        <v>6550</v>
      </c>
      <c r="J44" t="s">
        <v>3331</v>
      </c>
      <c r="K44" t="s">
        <v>2245</v>
      </c>
      <c r="M44" t="s">
        <v>3332</v>
      </c>
      <c r="N44">
        <v>8500</v>
      </c>
      <c r="O44">
        <v>180185.80590000001</v>
      </c>
      <c r="P44">
        <v>1531579350</v>
      </c>
      <c r="Q44">
        <v>0</v>
      </c>
      <c r="R44">
        <v>347500</v>
      </c>
      <c r="S44" s="2">
        <v>45930</v>
      </c>
      <c r="T44">
        <v>2953750000</v>
      </c>
      <c r="U44">
        <v>94918150.140000001</v>
      </c>
      <c r="V44">
        <v>1.6610560000000001</v>
      </c>
      <c r="X44">
        <v>0</v>
      </c>
      <c r="AD44" t="s">
        <v>2815</v>
      </c>
      <c r="AE44" t="s">
        <v>3333</v>
      </c>
      <c r="AF44" t="s">
        <v>2841</v>
      </c>
      <c r="AG44" t="s">
        <v>2818</v>
      </c>
      <c r="AH44">
        <v>91906537.359999999</v>
      </c>
      <c r="AI44">
        <v>186824687.5</v>
      </c>
      <c r="AL44">
        <v>0</v>
      </c>
      <c r="AU44">
        <v>349000</v>
      </c>
      <c r="AV44">
        <v>-0.42979942700000001</v>
      </c>
      <c r="AY44">
        <v>0</v>
      </c>
      <c r="BF44" t="s">
        <v>3334</v>
      </c>
      <c r="BG44">
        <v>59</v>
      </c>
      <c r="BH44">
        <v>15.810276999999999</v>
      </c>
      <c r="BJ44">
        <v>4965856.54</v>
      </c>
      <c r="BK44">
        <v>89952293.599999994</v>
      </c>
      <c r="BN44" t="s">
        <v>3335</v>
      </c>
      <c r="BP44">
        <v>11247341487</v>
      </c>
      <c r="BQ44" t="s">
        <v>3333</v>
      </c>
      <c r="BX44" s="23">
        <v>1.66E-2</v>
      </c>
      <c r="BY44">
        <v>0</v>
      </c>
      <c r="CB44">
        <v>8500</v>
      </c>
      <c r="CC44" t="s">
        <v>1052</v>
      </c>
    </row>
    <row r="45" spans="1:81">
      <c r="A45" s="24" t="str">
        <f t="shared" si="7"/>
        <v>YDY3</v>
      </c>
      <c r="B45" s="25">
        <f t="shared" si="8"/>
        <v>308016818</v>
      </c>
      <c r="C45" s="25">
        <f t="shared" si="2"/>
        <v>3063051180.6099997</v>
      </c>
      <c r="D45" s="2">
        <v>45930</v>
      </c>
      <c r="E45" t="s">
        <v>1052</v>
      </c>
      <c r="F45" t="s">
        <v>1051</v>
      </c>
      <c r="H45" t="s">
        <v>1068</v>
      </c>
      <c r="I45">
        <v>249095</v>
      </c>
      <c r="J45" t="s">
        <v>2236</v>
      </c>
      <c r="K45" t="s">
        <v>2224</v>
      </c>
      <c r="M45" t="s">
        <v>2237</v>
      </c>
      <c r="N45">
        <v>13576.78692</v>
      </c>
      <c r="O45">
        <v>163.70174</v>
      </c>
      <c r="P45">
        <v>2222543.64</v>
      </c>
      <c r="Q45">
        <v>0</v>
      </c>
      <c r="R45">
        <v>255.50659999999999</v>
      </c>
      <c r="S45" s="2">
        <v>45930</v>
      </c>
      <c r="T45">
        <v>3468958.66</v>
      </c>
      <c r="U45">
        <v>134846388.90000001</v>
      </c>
      <c r="V45">
        <v>2.7385739999999998</v>
      </c>
      <c r="X45">
        <v>0</v>
      </c>
      <c r="AD45" t="s">
        <v>2815</v>
      </c>
      <c r="AE45" t="s">
        <v>2816</v>
      </c>
      <c r="AF45" t="s">
        <v>2817</v>
      </c>
      <c r="AH45">
        <v>173170429.19999999</v>
      </c>
      <c r="AI45">
        <v>308016818</v>
      </c>
      <c r="AL45">
        <v>0</v>
      </c>
      <c r="AU45">
        <v>253.52950000000001</v>
      </c>
      <c r="AV45">
        <v>0.77983035499999998</v>
      </c>
      <c r="AY45">
        <v>0</v>
      </c>
      <c r="BG45">
        <v>275</v>
      </c>
      <c r="BH45">
        <v>1.1261999999999999E-2</v>
      </c>
      <c r="BJ45">
        <v>24174332.489999998</v>
      </c>
      <c r="BK45">
        <v>110672056.40000001</v>
      </c>
      <c r="BN45" t="s">
        <v>2833</v>
      </c>
      <c r="BP45">
        <v>11247341487</v>
      </c>
      <c r="BQ45" t="s">
        <v>2816</v>
      </c>
      <c r="BX45" s="23">
        <v>2.7400000000000001E-2</v>
      </c>
      <c r="BY45">
        <v>0</v>
      </c>
      <c r="CB45">
        <v>13576.78692</v>
      </c>
      <c r="CC45" t="s">
        <v>1052</v>
      </c>
    </row>
    <row r="46" spans="1:81">
      <c r="A46" s="24" t="str">
        <f t="shared" si="7"/>
        <v>YDY3</v>
      </c>
      <c r="B46" s="25">
        <f t="shared" si="8"/>
        <v>150440058</v>
      </c>
      <c r="C46" s="25">
        <f t="shared" si="2"/>
        <v>3063051180.6099997</v>
      </c>
      <c r="D46" s="2">
        <v>45930</v>
      </c>
      <c r="E46" t="s">
        <v>1052</v>
      </c>
      <c r="F46" t="s">
        <v>1051</v>
      </c>
      <c r="H46" t="s">
        <v>1068</v>
      </c>
      <c r="I46">
        <v>193893</v>
      </c>
      <c r="J46" t="s">
        <v>2981</v>
      </c>
      <c r="K46" t="s">
        <v>2245</v>
      </c>
      <c r="M46" t="s">
        <v>2982</v>
      </c>
      <c r="N46">
        <v>30000</v>
      </c>
      <c r="O46">
        <v>255.45385200000001</v>
      </c>
      <c r="P46">
        <v>7663615.5599999996</v>
      </c>
      <c r="Q46">
        <v>0</v>
      </c>
      <c r="R46">
        <v>402</v>
      </c>
      <c r="S46" s="2">
        <v>45930</v>
      </c>
      <c r="T46">
        <v>12060000</v>
      </c>
      <c r="U46">
        <v>59284751.450000003</v>
      </c>
      <c r="V46">
        <v>1.337561</v>
      </c>
      <c r="X46">
        <v>0</v>
      </c>
      <c r="AD46" t="s">
        <v>2815</v>
      </c>
      <c r="AE46" t="s">
        <v>2983</v>
      </c>
      <c r="AF46" t="s">
        <v>2841</v>
      </c>
      <c r="AG46" t="s">
        <v>2818</v>
      </c>
      <c r="AH46">
        <v>91155306.549999997</v>
      </c>
      <c r="AI46">
        <v>150440058</v>
      </c>
      <c r="AL46">
        <v>0</v>
      </c>
      <c r="AU46">
        <v>397.37</v>
      </c>
      <c r="AV46">
        <v>1.1651609329999999</v>
      </c>
      <c r="AY46">
        <v>0</v>
      </c>
      <c r="BE46" t="s">
        <v>2984</v>
      </c>
      <c r="BF46" t="s">
        <v>2985</v>
      </c>
      <c r="BG46">
        <v>49</v>
      </c>
      <c r="BH46">
        <v>8.0165E-2</v>
      </c>
      <c r="BJ46">
        <v>4442933.03</v>
      </c>
      <c r="BK46">
        <v>54841818.420000002</v>
      </c>
      <c r="BN46" t="s">
        <v>2986</v>
      </c>
      <c r="BP46">
        <v>11247341487</v>
      </c>
      <c r="BQ46" t="s">
        <v>2983</v>
      </c>
      <c r="BX46" s="23">
        <v>1.34E-2</v>
      </c>
      <c r="BY46">
        <v>0</v>
      </c>
      <c r="CB46">
        <v>30000</v>
      </c>
      <c r="CC46" t="s">
        <v>1052</v>
      </c>
    </row>
    <row r="47" spans="1:81">
      <c r="A47" s="24" t="str">
        <f t="shared" si="7"/>
        <v>YDY3</v>
      </c>
      <c r="B47" s="25">
        <f t="shared" si="8"/>
        <v>4303455.12</v>
      </c>
      <c r="C47" s="25">
        <f t="shared" si="2"/>
        <v>3063051180.6099997</v>
      </c>
      <c r="D47" s="2">
        <v>45930</v>
      </c>
      <c r="E47" t="s">
        <v>1052</v>
      </c>
      <c r="F47" t="s">
        <v>1051</v>
      </c>
      <c r="H47" t="s">
        <v>1068</v>
      </c>
      <c r="I47">
        <v>28607</v>
      </c>
      <c r="J47" t="s">
        <v>3339</v>
      </c>
      <c r="K47" t="s">
        <v>2245</v>
      </c>
      <c r="M47" t="s">
        <v>3340</v>
      </c>
      <c r="N47">
        <v>43800</v>
      </c>
      <c r="O47">
        <v>139.87065100000001</v>
      </c>
      <c r="P47">
        <v>6126334.5099999998</v>
      </c>
      <c r="Q47">
        <v>0</v>
      </c>
      <c r="R47">
        <v>164</v>
      </c>
      <c r="S47" s="2">
        <v>45930</v>
      </c>
      <c r="T47">
        <v>7183200</v>
      </c>
      <c r="U47">
        <v>615558.76</v>
      </c>
      <c r="V47">
        <v>3.8261999999999997E-2</v>
      </c>
      <c r="X47">
        <v>0</v>
      </c>
      <c r="AD47" t="s">
        <v>2815</v>
      </c>
      <c r="AE47" t="s">
        <v>3322</v>
      </c>
      <c r="AF47" t="s">
        <v>2841</v>
      </c>
      <c r="AG47" t="s">
        <v>2818</v>
      </c>
      <c r="AH47">
        <v>3687896.36</v>
      </c>
      <c r="AI47">
        <v>4303455.12</v>
      </c>
      <c r="AL47">
        <v>0</v>
      </c>
      <c r="AU47">
        <v>173.8</v>
      </c>
      <c r="AV47">
        <v>-5.6386651319999999</v>
      </c>
      <c r="AY47">
        <v>0</v>
      </c>
      <c r="BF47" t="s">
        <v>3341</v>
      </c>
      <c r="BG47">
        <v>57</v>
      </c>
      <c r="BH47">
        <v>1.66917</v>
      </c>
      <c r="BJ47">
        <v>-17609.36</v>
      </c>
      <c r="BK47">
        <v>633168.12</v>
      </c>
      <c r="BN47" t="s">
        <v>3324</v>
      </c>
      <c r="BP47">
        <v>11247341487</v>
      </c>
      <c r="BQ47" t="s">
        <v>3322</v>
      </c>
      <c r="BX47" s="23">
        <v>4.0000000000000002E-4</v>
      </c>
      <c r="BY47">
        <v>0</v>
      </c>
      <c r="CB47">
        <v>43800</v>
      </c>
      <c r="CC47" t="s">
        <v>1052</v>
      </c>
    </row>
    <row r="48" spans="1:81">
      <c r="A48" s="24" t="str">
        <f t="shared" ref="A48:A57" si="9">E48</f>
        <v>YDY3</v>
      </c>
      <c r="B48" s="25">
        <f t="shared" ref="B48:B57" si="10">AI48</f>
        <v>235652615.40000001</v>
      </c>
      <c r="C48" s="25">
        <f t="shared" ref="C48:C57" si="11">SUMIFS(B:B,A:A,A48)</f>
        <v>3063051180.6099997</v>
      </c>
      <c r="D48" s="2">
        <v>45930</v>
      </c>
      <c r="E48" t="s">
        <v>1052</v>
      </c>
      <c r="F48" t="s">
        <v>1051</v>
      </c>
      <c r="H48" t="s">
        <v>1068</v>
      </c>
      <c r="I48">
        <v>1681</v>
      </c>
      <c r="J48" t="s">
        <v>2875</v>
      </c>
      <c r="K48" t="s">
        <v>2245</v>
      </c>
      <c r="L48">
        <v>2588173</v>
      </c>
      <c r="M48" t="s">
        <v>2876</v>
      </c>
      <c r="N48">
        <v>5124</v>
      </c>
      <c r="O48">
        <v>389.12390299999998</v>
      </c>
      <c r="P48">
        <v>1993870.88</v>
      </c>
      <c r="Q48">
        <v>0</v>
      </c>
      <c r="R48">
        <v>517.95000000000005</v>
      </c>
      <c r="S48" s="2">
        <v>45930</v>
      </c>
      <c r="T48">
        <v>2653975.7999999998</v>
      </c>
      <c r="U48">
        <v>65104769.259999998</v>
      </c>
      <c r="V48">
        <v>2.0951849999999999</v>
      </c>
      <c r="X48">
        <v>0</v>
      </c>
      <c r="AC48" t="s">
        <v>2843</v>
      </c>
      <c r="AD48" t="s">
        <v>2815</v>
      </c>
      <c r="AE48" t="s">
        <v>2816</v>
      </c>
      <c r="AF48" t="s">
        <v>2841</v>
      </c>
      <c r="AH48">
        <v>170547846.19999999</v>
      </c>
      <c r="AI48">
        <v>235652615.40000001</v>
      </c>
      <c r="AL48">
        <v>0</v>
      </c>
      <c r="AU48">
        <v>514.6</v>
      </c>
      <c r="AV48">
        <v>0.65099106100000004</v>
      </c>
      <c r="AY48">
        <v>0</v>
      </c>
      <c r="BF48">
        <v>594918104</v>
      </c>
      <c r="BG48">
        <v>87</v>
      </c>
      <c r="BH48">
        <v>1.1261999999999999E-2</v>
      </c>
      <c r="BJ48">
        <v>6492535.1699999999</v>
      </c>
      <c r="BK48">
        <v>58612234.090000004</v>
      </c>
      <c r="BN48" t="s">
        <v>2823</v>
      </c>
      <c r="BP48">
        <v>11247341487</v>
      </c>
      <c r="BQ48" t="s">
        <v>2816</v>
      </c>
      <c r="BS48">
        <v>1</v>
      </c>
      <c r="BW48" t="s">
        <v>2877</v>
      </c>
      <c r="BX48" s="23">
        <v>2.1000000000000001E-2</v>
      </c>
      <c r="BY48">
        <v>0</v>
      </c>
      <c r="CB48">
        <v>5124</v>
      </c>
      <c r="CC48" t="s">
        <v>1052</v>
      </c>
    </row>
    <row r="49" spans="1:81">
      <c r="A49" s="24" t="str">
        <f t="shared" si="9"/>
        <v>YDY3</v>
      </c>
      <c r="B49" s="25">
        <f t="shared" si="10"/>
        <v>40642215.780000001</v>
      </c>
      <c r="C49" s="25">
        <f t="shared" si="11"/>
        <v>3063051180.6099997</v>
      </c>
      <c r="D49" s="2">
        <v>45930</v>
      </c>
      <c r="E49" t="s">
        <v>1052</v>
      </c>
      <c r="F49" t="s">
        <v>1051</v>
      </c>
      <c r="H49" t="s">
        <v>1068</v>
      </c>
      <c r="I49">
        <v>53913</v>
      </c>
      <c r="J49" t="s">
        <v>2820</v>
      </c>
      <c r="K49" t="s">
        <v>2224</v>
      </c>
      <c r="L49" t="s">
        <v>2821</v>
      </c>
      <c r="M49" t="s">
        <v>2822</v>
      </c>
      <c r="N49">
        <v>5165</v>
      </c>
      <c r="O49">
        <v>93.15</v>
      </c>
      <c r="P49">
        <v>481119.75</v>
      </c>
      <c r="Q49">
        <v>0</v>
      </c>
      <c r="R49">
        <v>88.62</v>
      </c>
      <c r="S49" s="2">
        <v>45930</v>
      </c>
      <c r="T49">
        <v>457722.3</v>
      </c>
      <c r="U49">
        <v>528846.6</v>
      </c>
      <c r="V49">
        <v>0.36135</v>
      </c>
      <c r="X49">
        <v>0</v>
      </c>
      <c r="AB49" t="s">
        <v>2822</v>
      </c>
      <c r="AD49" t="s">
        <v>2815</v>
      </c>
      <c r="AE49" t="s">
        <v>2816</v>
      </c>
      <c r="AF49" t="s">
        <v>2817</v>
      </c>
      <c r="AH49">
        <v>40113369.18</v>
      </c>
      <c r="AI49">
        <v>40642215.780000001</v>
      </c>
      <c r="AL49">
        <v>0</v>
      </c>
      <c r="AU49">
        <v>86.61</v>
      </c>
      <c r="AV49">
        <v>2.320748182</v>
      </c>
      <c r="AY49">
        <v>0</v>
      </c>
      <c r="BF49">
        <v>464287325</v>
      </c>
      <c r="BG49">
        <v>275</v>
      </c>
      <c r="BH49">
        <v>1.1261999999999999E-2</v>
      </c>
      <c r="BJ49">
        <v>2606360</v>
      </c>
      <c r="BK49">
        <v>-2077513.4</v>
      </c>
      <c r="BN49" t="s">
        <v>2823</v>
      </c>
      <c r="BP49">
        <v>11247341487</v>
      </c>
      <c r="BQ49" t="s">
        <v>2816</v>
      </c>
      <c r="BX49" s="23">
        <v>3.5999999999999999E-3</v>
      </c>
      <c r="BY49">
        <v>0</v>
      </c>
      <c r="CB49">
        <v>5165</v>
      </c>
      <c r="CC49" t="s">
        <v>1052</v>
      </c>
    </row>
    <row r="50" spans="1:81">
      <c r="A50" s="24" t="str">
        <f t="shared" si="9"/>
        <v>YDY3</v>
      </c>
      <c r="B50" s="25">
        <f t="shared" si="10"/>
        <v>111758630.2</v>
      </c>
      <c r="C50" s="25">
        <f t="shared" si="11"/>
        <v>3063051180.6099997</v>
      </c>
      <c r="D50" s="2">
        <v>45930</v>
      </c>
      <c r="E50" t="s">
        <v>1052</v>
      </c>
      <c r="F50" t="s">
        <v>1051</v>
      </c>
      <c r="H50" t="s">
        <v>1068</v>
      </c>
      <c r="I50">
        <v>1302</v>
      </c>
      <c r="J50" t="s">
        <v>3320</v>
      </c>
      <c r="K50" t="s">
        <v>2245</v>
      </c>
      <c r="M50" t="s">
        <v>3321</v>
      </c>
      <c r="N50">
        <v>43800</v>
      </c>
      <c r="O50">
        <v>3380.8736490000001</v>
      </c>
      <c r="P50">
        <v>148082265.80000001</v>
      </c>
      <c r="Q50">
        <v>0</v>
      </c>
      <c r="R50">
        <v>4259</v>
      </c>
      <c r="S50" s="2">
        <v>45930</v>
      </c>
      <c r="T50">
        <v>186544200</v>
      </c>
      <c r="U50">
        <v>22616901.550000001</v>
      </c>
      <c r="V50">
        <v>0.993645</v>
      </c>
      <c r="X50">
        <v>0</v>
      </c>
      <c r="AD50" t="s">
        <v>2815</v>
      </c>
      <c r="AE50" t="s">
        <v>3322</v>
      </c>
      <c r="AF50" t="s">
        <v>2841</v>
      </c>
      <c r="AG50" t="s">
        <v>2818</v>
      </c>
      <c r="AH50">
        <v>89141728.670000002</v>
      </c>
      <c r="AI50">
        <v>111758630.2</v>
      </c>
      <c r="AL50">
        <v>0</v>
      </c>
      <c r="AU50">
        <v>4268</v>
      </c>
      <c r="AV50">
        <v>-0.21087160299999999</v>
      </c>
      <c r="AY50">
        <v>0</v>
      </c>
      <c r="BF50" t="s">
        <v>3323</v>
      </c>
      <c r="BG50">
        <v>57</v>
      </c>
      <c r="BH50">
        <v>1.66917</v>
      </c>
      <c r="BJ50">
        <v>-425643.21</v>
      </c>
      <c r="BK50">
        <v>23042544.760000002</v>
      </c>
      <c r="BN50" t="s">
        <v>3324</v>
      </c>
      <c r="BP50">
        <v>11247341487</v>
      </c>
      <c r="BQ50" t="s">
        <v>3322</v>
      </c>
      <c r="BX50" s="23">
        <v>9.9000000000000008E-3</v>
      </c>
      <c r="BY50">
        <v>0</v>
      </c>
      <c r="CB50">
        <v>43800</v>
      </c>
      <c r="CC50" t="s">
        <v>1052</v>
      </c>
    </row>
    <row r="51" spans="1:81">
      <c r="A51" s="24" t="str">
        <f t="shared" si="9"/>
        <v>YDY3</v>
      </c>
      <c r="B51" s="25">
        <f t="shared" si="10"/>
        <v>596850080.10000002</v>
      </c>
      <c r="C51" s="25">
        <f t="shared" si="11"/>
        <v>3063051180.6099997</v>
      </c>
      <c r="D51" s="2">
        <v>45930</v>
      </c>
      <c r="E51" t="s">
        <v>1052</v>
      </c>
      <c r="F51" t="s">
        <v>1051</v>
      </c>
      <c r="H51" t="s">
        <v>1068</v>
      </c>
      <c r="I51">
        <v>247558</v>
      </c>
      <c r="J51" t="s">
        <v>2238</v>
      </c>
      <c r="K51" t="s">
        <v>2224</v>
      </c>
      <c r="M51" t="s">
        <v>2239</v>
      </c>
      <c r="N51">
        <v>177704.95300000001</v>
      </c>
      <c r="O51">
        <v>33.403740999999997</v>
      </c>
      <c r="P51">
        <v>5936010.2000000002</v>
      </c>
      <c r="Q51">
        <v>0</v>
      </c>
      <c r="R51">
        <v>37.826000000000001</v>
      </c>
      <c r="S51" s="2">
        <v>45930</v>
      </c>
      <c r="T51">
        <v>6721867.5499999998</v>
      </c>
      <c r="U51">
        <v>124217550.8</v>
      </c>
      <c r="V51">
        <v>5.3065879999999996</v>
      </c>
      <c r="X51">
        <v>0</v>
      </c>
      <c r="AD51" t="s">
        <v>2815</v>
      </c>
      <c r="AE51" t="s">
        <v>2816</v>
      </c>
      <c r="AF51" t="s">
        <v>2817</v>
      </c>
      <c r="AH51">
        <v>472632529.19999999</v>
      </c>
      <c r="AI51">
        <v>596850080.10000002</v>
      </c>
      <c r="AL51">
        <v>0</v>
      </c>
      <c r="AU51">
        <v>37.634</v>
      </c>
      <c r="AV51">
        <v>0.51017696800000001</v>
      </c>
      <c r="AY51">
        <v>0</v>
      </c>
      <c r="BG51">
        <v>275</v>
      </c>
      <c r="BH51">
        <v>1.1261999999999999E-2</v>
      </c>
      <c r="BJ51">
        <v>54439469.240000002</v>
      </c>
      <c r="BK51">
        <v>69778081.579999998</v>
      </c>
      <c r="BN51" t="s">
        <v>2833</v>
      </c>
      <c r="BP51">
        <v>11247341487</v>
      </c>
      <c r="BQ51" t="s">
        <v>2816</v>
      </c>
      <c r="BX51" s="23">
        <v>5.3100000000000001E-2</v>
      </c>
      <c r="BY51">
        <v>0</v>
      </c>
      <c r="CB51">
        <v>177704.95300000001</v>
      </c>
      <c r="CC51" t="s">
        <v>1052</v>
      </c>
    </row>
    <row r="52" spans="1:81">
      <c r="A52" s="24" t="str">
        <f t="shared" si="9"/>
        <v>YDY9</v>
      </c>
      <c r="B52" s="25">
        <f t="shared" si="10"/>
        <v>462304604.89999998</v>
      </c>
      <c r="C52" s="25">
        <f t="shared" si="11"/>
        <v>11445722342.4</v>
      </c>
      <c r="D52" s="2">
        <v>45930</v>
      </c>
      <c r="E52" t="s">
        <v>1997</v>
      </c>
      <c r="F52" t="s">
        <v>3350</v>
      </c>
      <c r="I52">
        <v>336005</v>
      </c>
      <c r="J52" t="s">
        <v>2991</v>
      </c>
      <c r="K52" t="s">
        <v>2224</v>
      </c>
      <c r="M52" t="s">
        <v>2992</v>
      </c>
      <c r="N52">
        <v>88864.728000000003</v>
      </c>
      <c r="O52">
        <v>63.245778000000001</v>
      </c>
      <c r="P52">
        <v>5620318.9000000004</v>
      </c>
      <c r="Q52">
        <v>0</v>
      </c>
      <c r="R52">
        <v>58.59</v>
      </c>
      <c r="S52" s="2">
        <v>45930</v>
      </c>
      <c r="T52">
        <v>5206584.41</v>
      </c>
      <c r="U52">
        <v>-24318654.640000001</v>
      </c>
      <c r="V52">
        <v>3.9603120000000001</v>
      </c>
      <c r="X52">
        <v>0</v>
      </c>
      <c r="AD52" t="s">
        <v>2815</v>
      </c>
      <c r="AE52" t="s">
        <v>2816</v>
      </c>
      <c r="AF52" t="s">
        <v>2817</v>
      </c>
      <c r="AH52">
        <v>486623259.60000002</v>
      </c>
      <c r="AI52">
        <v>462304604.89999998</v>
      </c>
      <c r="AL52">
        <v>0</v>
      </c>
      <c r="AU52">
        <v>57.39</v>
      </c>
      <c r="AV52">
        <v>2.0909566129999999</v>
      </c>
      <c r="AY52">
        <v>0</v>
      </c>
      <c r="BG52">
        <v>280</v>
      </c>
      <c r="BH52">
        <v>1.1261999999999999E-2</v>
      </c>
      <c r="BJ52">
        <v>12417782.32</v>
      </c>
      <c r="BK52">
        <v>-36736436.960000001</v>
      </c>
      <c r="BN52" t="s">
        <v>2823</v>
      </c>
      <c r="BP52">
        <v>11673439178</v>
      </c>
      <c r="BQ52" t="s">
        <v>2816</v>
      </c>
      <c r="BX52" s="23">
        <v>3.9600000000000003E-2</v>
      </c>
      <c r="BY52">
        <v>0</v>
      </c>
      <c r="CB52">
        <v>88864.728000000003</v>
      </c>
      <c r="CC52" t="s">
        <v>1997</v>
      </c>
    </row>
    <row r="53" spans="1:81">
      <c r="A53" s="24" t="str">
        <f t="shared" si="9"/>
        <v>YDY9</v>
      </c>
      <c r="B53" s="25">
        <f t="shared" si="10"/>
        <v>226486972.5</v>
      </c>
      <c r="C53" s="25">
        <f t="shared" si="11"/>
        <v>11445722342.4</v>
      </c>
      <c r="D53" s="2">
        <v>45930</v>
      </c>
      <c r="E53" t="s">
        <v>1997</v>
      </c>
      <c r="F53" t="s">
        <v>3350</v>
      </c>
      <c r="I53">
        <v>320352</v>
      </c>
      <c r="J53" t="s">
        <v>2972</v>
      </c>
      <c r="K53" t="s">
        <v>2224</v>
      </c>
      <c r="M53" t="s">
        <v>2973</v>
      </c>
      <c r="N53">
        <v>2404.7800000000002</v>
      </c>
      <c r="O53">
        <v>1031.431769</v>
      </c>
      <c r="P53">
        <v>2480366.4900000002</v>
      </c>
      <c r="Q53">
        <v>0</v>
      </c>
      <c r="R53">
        <v>1060.7</v>
      </c>
      <c r="S53" s="2">
        <v>45930</v>
      </c>
      <c r="T53">
        <v>2550750.15</v>
      </c>
      <c r="U53">
        <v>19129994.489999998</v>
      </c>
      <c r="V53">
        <v>1.940191</v>
      </c>
      <c r="X53">
        <v>0</v>
      </c>
      <c r="AD53" t="s">
        <v>2815</v>
      </c>
      <c r="AE53" t="s">
        <v>2816</v>
      </c>
      <c r="AF53" t="s">
        <v>2817</v>
      </c>
      <c r="AH53">
        <v>207356978.09999999</v>
      </c>
      <c r="AI53">
        <v>226486972.5</v>
      </c>
      <c r="AL53">
        <v>0</v>
      </c>
      <c r="AU53">
        <v>1049.0899999999999</v>
      </c>
      <c r="AV53">
        <v>1.1066734030000001</v>
      </c>
      <c r="AY53">
        <v>0</v>
      </c>
      <c r="BG53">
        <v>263</v>
      </c>
      <c r="BH53">
        <v>1.1261999999999999E-2</v>
      </c>
      <c r="BJ53">
        <v>12880467.439999999</v>
      </c>
      <c r="BK53">
        <v>6249527.0499999998</v>
      </c>
      <c r="BN53" t="s">
        <v>2835</v>
      </c>
      <c r="BP53">
        <v>11673439178</v>
      </c>
      <c r="BQ53" t="s">
        <v>2816</v>
      </c>
      <c r="BX53" s="23">
        <v>1.9400000000000001E-2</v>
      </c>
      <c r="BY53">
        <v>0</v>
      </c>
      <c r="CB53">
        <v>2404.7800000000002</v>
      </c>
      <c r="CC53" t="s">
        <v>1997</v>
      </c>
    </row>
    <row r="54" spans="1:81">
      <c r="A54" s="24" t="str">
        <f t="shared" si="9"/>
        <v>YDY9</v>
      </c>
      <c r="B54" s="25">
        <f t="shared" si="10"/>
        <v>1380210097</v>
      </c>
      <c r="C54" s="25">
        <f t="shared" si="11"/>
        <v>11445722342.4</v>
      </c>
      <c r="D54" s="2">
        <v>45930</v>
      </c>
      <c r="E54" t="s">
        <v>1997</v>
      </c>
      <c r="F54" t="s">
        <v>3350</v>
      </c>
      <c r="I54">
        <v>312028</v>
      </c>
      <c r="J54" t="s">
        <v>2883</v>
      </c>
      <c r="K54" t="s">
        <v>2224</v>
      </c>
      <c r="M54" t="s">
        <v>2884</v>
      </c>
      <c r="N54">
        <v>2278381</v>
      </c>
      <c r="O54">
        <v>5.7583960000000003</v>
      </c>
      <c r="P54">
        <v>13119819.16</v>
      </c>
      <c r="Q54">
        <v>0</v>
      </c>
      <c r="R54">
        <v>6.8224999999999998</v>
      </c>
      <c r="S54" s="2">
        <v>45930</v>
      </c>
      <c r="T54">
        <v>15544254.369999999</v>
      </c>
      <c r="U54">
        <v>290686010</v>
      </c>
      <c r="V54">
        <v>11.823509</v>
      </c>
      <c r="X54">
        <v>0</v>
      </c>
      <c r="AD54" t="s">
        <v>2815</v>
      </c>
      <c r="AE54" t="s">
        <v>2816</v>
      </c>
      <c r="AF54" t="s">
        <v>2817</v>
      </c>
      <c r="AG54" t="s">
        <v>2818</v>
      </c>
      <c r="AH54">
        <v>1089524087</v>
      </c>
      <c r="AI54">
        <v>1380210097</v>
      </c>
      <c r="AL54">
        <v>0</v>
      </c>
      <c r="AU54">
        <v>6.8535000000000004</v>
      </c>
      <c r="AV54">
        <v>-0.45232362999999998</v>
      </c>
      <c r="AY54">
        <v>0</v>
      </c>
      <c r="BG54">
        <v>45</v>
      </c>
      <c r="BH54">
        <v>1.1261999999999999E-2</v>
      </c>
      <c r="BJ54">
        <v>75414831.459999993</v>
      </c>
      <c r="BK54">
        <v>215271178.5</v>
      </c>
      <c r="BN54" t="s">
        <v>2833</v>
      </c>
      <c r="BP54">
        <v>11673439178</v>
      </c>
      <c r="BQ54" t="s">
        <v>2816</v>
      </c>
      <c r="BX54" s="23">
        <v>0.1182</v>
      </c>
      <c r="BY54">
        <v>0</v>
      </c>
      <c r="CB54">
        <v>2278381</v>
      </c>
      <c r="CC54" t="s">
        <v>1997</v>
      </c>
    </row>
    <row r="55" spans="1:81">
      <c r="A55" s="24" t="str">
        <f t="shared" si="9"/>
        <v>YDY9</v>
      </c>
      <c r="B55" s="25">
        <f t="shared" si="10"/>
        <v>1885563777</v>
      </c>
      <c r="C55" s="25">
        <f t="shared" si="11"/>
        <v>11445722342.4</v>
      </c>
      <c r="D55" s="2">
        <v>45930</v>
      </c>
      <c r="E55" t="s">
        <v>1997</v>
      </c>
      <c r="F55" t="s">
        <v>3350</v>
      </c>
      <c r="I55">
        <v>313604</v>
      </c>
      <c r="J55" t="s">
        <v>2885</v>
      </c>
      <c r="K55" t="s">
        <v>2224</v>
      </c>
      <c r="M55" t="s">
        <v>2886</v>
      </c>
      <c r="N55">
        <v>710223</v>
      </c>
      <c r="O55">
        <v>17.814731999999999</v>
      </c>
      <c r="P55">
        <v>12652432.4</v>
      </c>
      <c r="Q55">
        <v>0</v>
      </c>
      <c r="R55">
        <v>29.9</v>
      </c>
      <c r="S55" s="2">
        <v>45930</v>
      </c>
      <c r="T55">
        <v>21235667.699999999</v>
      </c>
      <c r="U55">
        <v>836515601.20000005</v>
      </c>
      <c r="V55">
        <v>16.152598999999999</v>
      </c>
      <c r="X55">
        <v>0</v>
      </c>
      <c r="AD55" t="s">
        <v>2815</v>
      </c>
      <c r="AE55" t="s">
        <v>2816</v>
      </c>
      <c r="AF55" t="s">
        <v>2817</v>
      </c>
      <c r="AG55" t="s">
        <v>2818</v>
      </c>
      <c r="AH55">
        <v>1049048176</v>
      </c>
      <c r="AI55">
        <v>1885563777</v>
      </c>
      <c r="AL55">
        <v>0</v>
      </c>
      <c r="AU55">
        <v>29.81</v>
      </c>
      <c r="AV55">
        <v>0.30191211000000001</v>
      </c>
      <c r="AY55">
        <v>0</v>
      </c>
      <c r="BG55">
        <v>45</v>
      </c>
      <c r="BH55">
        <v>1.1261999999999999E-2</v>
      </c>
      <c r="BJ55">
        <v>74390397.469999999</v>
      </c>
      <c r="BK55">
        <v>762125203.70000005</v>
      </c>
      <c r="BN55" t="s">
        <v>2833</v>
      </c>
      <c r="BP55">
        <v>11673439178</v>
      </c>
      <c r="BQ55" t="s">
        <v>2816</v>
      </c>
      <c r="BX55" s="23">
        <v>0.1615</v>
      </c>
      <c r="BY55">
        <v>0</v>
      </c>
      <c r="CB55">
        <v>710223</v>
      </c>
      <c r="CC55" t="s">
        <v>1997</v>
      </c>
    </row>
    <row r="56" spans="1:81">
      <c r="A56" s="24" t="str">
        <f t="shared" si="9"/>
        <v>YDY9</v>
      </c>
      <c r="B56" s="25">
        <f t="shared" si="10"/>
        <v>3126752048</v>
      </c>
      <c r="C56" s="25">
        <f t="shared" si="11"/>
        <v>11445722342.4</v>
      </c>
      <c r="D56" s="2">
        <v>45930</v>
      </c>
      <c r="E56" t="s">
        <v>1997</v>
      </c>
      <c r="F56" t="s">
        <v>3350</v>
      </c>
      <c r="I56">
        <v>195988</v>
      </c>
      <c r="J56" t="s">
        <v>2242</v>
      </c>
      <c r="K56" t="s">
        <v>2224</v>
      </c>
      <c r="M56" t="s">
        <v>2243</v>
      </c>
      <c r="N56">
        <v>25003</v>
      </c>
      <c r="O56">
        <v>752.66153399999996</v>
      </c>
      <c r="P56">
        <v>18818796.34</v>
      </c>
      <c r="Q56">
        <v>0</v>
      </c>
      <c r="R56">
        <v>1408.4</v>
      </c>
      <c r="S56" s="2">
        <v>45930</v>
      </c>
      <c r="T56">
        <v>35214225.200000003</v>
      </c>
      <c r="U56">
        <v>1635901968</v>
      </c>
      <c r="V56">
        <v>26.785183</v>
      </c>
      <c r="X56">
        <v>0</v>
      </c>
      <c r="AD56" t="s">
        <v>2815</v>
      </c>
      <c r="AE56" t="s">
        <v>2816</v>
      </c>
      <c r="AF56" t="s">
        <v>2817</v>
      </c>
      <c r="AG56" t="s">
        <v>2818</v>
      </c>
      <c r="AH56">
        <v>1490850080</v>
      </c>
      <c r="AI56">
        <v>3126752048</v>
      </c>
      <c r="AL56">
        <v>0</v>
      </c>
      <c r="AU56">
        <v>1412.4</v>
      </c>
      <c r="AV56">
        <v>-0.28320589099999999</v>
      </c>
      <c r="AY56">
        <v>0</v>
      </c>
      <c r="BF56" t="s">
        <v>2844</v>
      </c>
      <c r="BG56">
        <v>45</v>
      </c>
      <c r="BH56">
        <v>1.1261999999999999E-2</v>
      </c>
      <c r="BJ56">
        <v>180114129.90000001</v>
      </c>
      <c r="BK56">
        <v>1455787838</v>
      </c>
      <c r="BN56" t="s">
        <v>2833</v>
      </c>
      <c r="BP56">
        <v>11673439178</v>
      </c>
      <c r="BQ56" t="s">
        <v>2816</v>
      </c>
      <c r="BX56" s="23">
        <v>0.26790000000000003</v>
      </c>
      <c r="BY56">
        <v>0</v>
      </c>
      <c r="CB56">
        <v>25003</v>
      </c>
      <c r="CC56" t="s">
        <v>1997</v>
      </c>
    </row>
    <row r="57" spans="1:81">
      <c r="A57" s="24" t="str">
        <f t="shared" si="9"/>
        <v>YDY9</v>
      </c>
      <c r="B57" s="25">
        <f t="shared" si="10"/>
        <v>4364404843</v>
      </c>
      <c r="C57" s="25">
        <f t="shared" si="11"/>
        <v>11445722342.4</v>
      </c>
      <c r="D57" s="2">
        <v>45930</v>
      </c>
      <c r="E57" t="s">
        <v>1997</v>
      </c>
      <c r="F57" t="s">
        <v>3350</v>
      </c>
      <c r="I57">
        <v>270910</v>
      </c>
      <c r="J57" t="s">
        <v>2240</v>
      </c>
      <c r="K57" t="s">
        <v>2224</v>
      </c>
      <c r="M57" t="s">
        <v>2241</v>
      </c>
      <c r="N57">
        <v>21285.896000000001</v>
      </c>
      <c r="O57">
        <v>1287.399107</v>
      </c>
      <c r="P57">
        <v>27403443.5</v>
      </c>
      <c r="Q57">
        <v>0</v>
      </c>
      <c r="R57">
        <v>2309.1799999999998</v>
      </c>
      <c r="S57" s="2">
        <v>45930</v>
      </c>
      <c r="T57">
        <v>49152965.329999998</v>
      </c>
      <c r="U57">
        <v>2131956173</v>
      </c>
      <c r="V57">
        <v>37.387481000000001</v>
      </c>
      <c r="X57">
        <v>0</v>
      </c>
      <c r="AD57" t="s">
        <v>2815</v>
      </c>
      <c r="AE57" t="s">
        <v>2816</v>
      </c>
      <c r="AF57" t="s">
        <v>2817</v>
      </c>
      <c r="AG57" t="s">
        <v>2818</v>
      </c>
      <c r="AH57">
        <v>2232448670</v>
      </c>
      <c r="AI57">
        <v>4364404843</v>
      </c>
      <c r="AL57">
        <v>0</v>
      </c>
      <c r="AU57">
        <v>2298.96</v>
      </c>
      <c r="AV57">
        <v>0.44454883899999997</v>
      </c>
      <c r="AY57">
        <v>0</v>
      </c>
      <c r="BG57">
        <v>31</v>
      </c>
      <c r="BH57">
        <v>1.1261999999999999E-2</v>
      </c>
      <c r="BJ57">
        <v>200766105.80000001</v>
      </c>
      <c r="BK57">
        <v>1931190067</v>
      </c>
      <c r="BN57" t="s">
        <v>2835</v>
      </c>
      <c r="BP57">
        <v>11673439178</v>
      </c>
      <c r="BQ57" t="s">
        <v>2816</v>
      </c>
      <c r="BX57" s="23">
        <v>0.37390000000000001</v>
      </c>
      <c r="BY57">
        <v>0</v>
      </c>
      <c r="CB57">
        <v>21285.896000000001</v>
      </c>
      <c r="CC57" t="s">
        <v>1997</v>
      </c>
    </row>
  </sheetData>
  <autoFilter ref="A1:S31" xr:uid="{00000000-0001-0000-0800-000000000000}"/>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AH2260"/>
  <sheetViews>
    <sheetView workbookViewId="0"/>
  </sheetViews>
  <sheetFormatPr defaultColWidth="9.08984375" defaultRowHeight="12.5"/>
  <cols>
    <col min="1" max="1" width="15.6328125" bestFit="1" customWidth="1"/>
    <col min="2" max="2" width="13.08984375" bestFit="1" customWidth="1"/>
    <col min="3" max="3" width="11.08984375" bestFit="1" customWidth="1"/>
    <col min="7" max="7" width="9.453125" bestFit="1" customWidth="1"/>
    <col min="8" max="8" width="28.08984375" bestFit="1" customWidth="1"/>
    <col min="9" max="10" width="9.6328125" style="2" bestFit="1" customWidth="1"/>
    <col min="16" max="16" width="10.6328125" bestFit="1" customWidth="1"/>
    <col min="20" max="20" width="10.54296875" bestFit="1" customWidth="1"/>
    <col min="30" max="30" width="15.6328125" bestFit="1" customWidth="1"/>
    <col min="31" max="31" width="13.08984375" bestFit="1" customWidth="1"/>
    <col min="32" max="32" width="11.08984375" bestFit="1" customWidth="1"/>
  </cols>
  <sheetData>
    <row r="1" spans="1:34">
      <c r="A1" s="20" t="s">
        <v>757</v>
      </c>
      <c r="B1" s="20" t="s">
        <v>697</v>
      </c>
      <c r="C1" s="20" t="s">
        <v>698</v>
      </c>
      <c r="D1" s="20" t="s">
        <v>685</v>
      </c>
      <c r="E1" s="20" t="s">
        <v>195</v>
      </c>
      <c r="F1" t="s">
        <v>758</v>
      </c>
      <c r="G1" t="s">
        <v>759</v>
      </c>
      <c r="H1" t="s">
        <v>1058</v>
      </c>
      <c r="I1" s="2" t="s">
        <v>1059</v>
      </c>
      <c r="J1" s="2" t="s">
        <v>1060</v>
      </c>
      <c r="K1" t="s">
        <v>1061</v>
      </c>
      <c r="L1" t="s">
        <v>1062</v>
      </c>
      <c r="T1" s="3" t="s">
        <v>760</v>
      </c>
      <c r="AD1" s="20" t="s">
        <v>757</v>
      </c>
      <c r="AE1" s="20" t="s">
        <v>697</v>
      </c>
      <c r="AF1" s="20" t="s">
        <v>698</v>
      </c>
      <c r="AG1" s="20" t="s">
        <v>685</v>
      </c>
      <c r="AH1" s="20" t="s">
        <v>195</v>
      </c>
    </row>
    <row r="2" spans="1:34">
      <c r="A2" s="20"/>
      <c r="B2" s="20"/>
      <c r="C2" s="20"/>
      <c r="D2" s="20"/>
      <c r="E2" s="20"/>
      <c r="G2" s="35"/>
      <c r="K2" s="36"/>
      <c r="P2" t="e">
        <f>+D2&amp;R2</f>
        <v>#N/A</v>
      </c>
      <c r="Q2" t="e">
        <f>+VLOOKUP(D2&amp;E2,Master!D:H,5,0)</f>
        <v>#N/A</v>
      </c>
      <c r="R2" t="e">
        <f>+VLOOKUP(D2&amp;E2,Master!D:I,6,0)</f>
        <v>#N/A</v>
      </c>
      <c r="S2" t="e">
        <f>+VLOOKUP(Q2,Notes!$A$45:$BZ$50,MATCH(P2,Notes!$2:$2,0),0)</f>
        <v>#N/A</v>
      </c>
      <c r="T2" s="21" t="e">
        <f t="shared" ref="T2:T65" si="0">+S2-B2</f>
        <v>#N/A</v>
      </c>
      <c r="AD2" s="20" t="s">
        <v>676</v>
      </c>
      <c r="AE2" s="20">
        <v>12.854486999999999</v>
      </c>
      <c r="AF2" s="20">
        <v>12.854486999999999</v>
      </c>
      <c r="AG2" s="20" t="s">
        <v>88</v>
      </c>
      <c r="AH2" s="20" t="s">
        <v>196</v>
      </c>
    </row>
    <row r="3" spans="1:34">
      <c r="A3" s="20"/>
      <c r="B3" s="20"/>
      <c r="C3" s="20"/>
      <c r="D3" s="20"/>
      <c r="E3" s="20"/>
      <c r="G3" s="35"/>
      <c r="K3" s="36"/>
      <c r="P3" t="e">
        <f t="shared" ref="P3:P66" si="1">+D3&amp;R3</f>
        <v>#N/A</v>
      </c>
      <c r="Q3" t="e">
        <f>+VLOOKUP(D3&amp;E3,Master!D:H,5,0)</f>
        <v>#N/A</v>
      </c>
      <c r="R3" t="e">
        <f>+VLOOKUP(D3&amp;E3,Master!D:I,6,0)</f>
        <v>#N/A</v>
      </c>
      <c r="S3" t="e">
        <f>+VLOOKUP(Q3,Notes!$A$45:$BZ$50,MATCH(P3,Notes!$2:$2,0),0)</f>
        <v>#N/A</v>
      </c>
      <c r="T3" s="21" t="e">
        <f t="shared" si="0"/>
        <v>#N/A</v>
      </c>
      <c r="AD3" s="20" t="s">
        <v>653</v>
      </c>
      <c r="AE3" s="20">
        <v>15.359452999999993</v>
      </c>
      <c r="AF3" s="20">
        <v>15.359452999999993</v>
      </c>
      <c r="AG3" s="20" t="s">
        <v>17</v>
      </c>
      <c r="AH3" s="20" t="s">
        <v>211</v>
      </c>
    </row>
    <row r="4" spans="1:34">
      <c r="A4" s="20"/>
      <c r="B4" s="20"/>
      <c r="C4" s="20"/>
      <c r="D4" s="20"/>
      <c r="E4" s="20"/>
      <c r="G4" s="35"/>
      <c r="K4" s="36"/>
      <c r="P4" t="e">
        <f t="shared" si="1"/>
        <v>#N/A</v>
      </c>
      <c r="Q4" t="e">
        <f>+VLOOKUP(D4&amp;E4,Master!D:H,5,0)</f>
        <v>#N/A</v>
      </c>
      <c r="R4" t="e">
        <f>+VLOOKUP(D4&amp;E4,Master!D:I,6,0)</f>
        <v>#N/A</v>
      </c>
      <c r="S4" t="e">
        <f>+VLOOKUP(Q4,Notes!$A$45:$BZ$50,MATCH(P4,Notes!$2:$2,0),0)</f>
        <v>#N/A</v>
      </c>
      <c r="T4" s="21" t="e">
        <f t="shared" si="0"/>
        <v>#N/A</v>
      </c>
      <c r="AD4" s="20" t="s">
        <v>650</v>
      </c>
      <c r="AE4" s="20">
        <v>15.765048999999996</v>
      </c>
      <c r="AF4" s="20">
        <v>15.765048999999996</v>
      </c>
      <c r="AG4" s="20" t="s">
        <v>17</v>
      </c>
      <c r="AH4" s="20" t="s">
        <v>204</v>
      </c>
    </row>
    <row r="5" spans="1:34">
      <c r="A5" s="20"/>
      <c r="B5" s="20"/>
      <c r="C5" s="20"/>
      <c r="D5" s="20"/>
      <c r="E5" s="20"/>
      <c r="G5" s="35"/>
      <c r="K5" s="36"/>
      <c r="P5" t="e">
        <f t="shared" si="1"/>
        <v>#N/A</v>
      </c>
      <c r="Q5" t="e">
        <f>+VLOOKUP(D5&amp;E5,Master!D:H,5,0)</f>
        <v>#N/A</v>
      </c>
      <c r="R5" t="e">
        <f>+VLOOKUP(D5&amp;E5,Master!D:I,6,0)</f>
        <v>#N/A</v>
      </c>
      <c r="S5" t="e">
        <f>+VLOOKUP(Q5,Notes!$A$45:$BZ$50,MATCH(P5,Notes!$2:$2,0),0)</f>
        <v>#N/A</v>
      </c>
      <c r="T5" s="21" t="e">
        <f t="shared" si="0"/>
        <v>#N/A</v>
      </c>
      <c r="AD5" s="20" t="s">
        <v>681</v>
      </c>
      <c r="AE5" s="20">
        <v>15.026921000000005</v>
      </c>
      <c r="AF5" s="20">
        <v>15.026921000000005</v>
      </c>
      <c r="AG5" s="20" t="s">
        <v>190</v>
      </c>
      <c r="AH5" s="20" t="s">
        <v>204</v>
      </c>
    </row>
    <row r="6" spans="1:34">
      <c r="A6" s="20"/>
      <c r="B6" s="20"/>
      <c r="C6" s="20"/>
      <c r="D6" s="20"/>
      <c r="E6" s="20"/>
      <c r="G6" s="35"/>
      <c r="K6" s="36"/>
      <c r="P6" t="e">
        <f t="shared" si="1"/>
        <v>#N/A</v>
      </c>
      <c r="Q6" t="e">
        <f>+VLOOKUP(D6&amp;E6,Master!D:H,5,0)</f>
        <v>#N/A</v>
      </c>
      <c r="R6" t="e">
        <f>+VLOOKUP(D6&amp;E6,Master!D:I,6,0)</f>
        <v>#N/A</v>
      </c>
      <c r="S6" t="e">
        <f>+VLOOKUP(Q6,Notes!$A$45:$BZ$50,MATCH(P6,Notes!$2:$2,0),0)</f>
        <v>#N/A</v>
      </c>
      <c r="T6" s="21" t="e">
        <f t="shared" si="0"/>
        <v>#N/A</v>
      </c>
      <c r="AD6" s="20" t="s">
        <v>683</v>
      </c>
      <c r="AE6" s="20">
        <v>14.618611999999994</v>
      </c>
      <c r="AF6" s="20">
        <v>14.618611999999994</v>
      </c>
      <c r="AG6" s="20" t="s">
        <v>190</v>
      </c>
      <c r="AH6" s="20" t="s">
        <v>205</v>
      </c>
    </row>
    <row r="7" spans="1:34">
      <c r="A7" s="20"/>
      <c r="B7" s="20"/>
      <c r="C7" s="20"/>
      <c r="D7" s="20"/>
      <c r="E7" s="20"/>
      <c r="G7" s="35"/>
      <c r="K7" s="36"/>
      <c r="P7" t="e">
        <f t="shared" si="1"/>
        <v>#N/A</v>
      </c>
      <c r="Q7" t="e">
        <f>+VLOOKUP(D7&amp;E7,Master!D:H,5,0)</f>
        <v>#N/A</v>
      </c>
      <c r="R7" t="e">
        <f>+VLOOKUP(D7&amp;E7,Master!D:I,6,0)</f>
        <v>#N/A</v>
      </c>
      <c r="S7" t="e">
        <f>+VLOOKUP(Q7,Notes!$A$45:$BZ$50,MATCH(P7,Notes!$2:$2,0),0)</f>
        <v>#N/A</v>
      </c>
      <c r="T7" s="21" t="e">
        <f t="shared" si="0"/>
        <v>#N/A</v>
      </c>
      <c r="AD7" s="20" t="s">
        <v>676</v>
      </c>
      <c r="AE7" s="20">
        <v>12.854486999999999</v>
      </c>
      <c r="AF7" s="20">
        <v>12.854486999999999</v>
      </c>
      <c r="AG7" s="20" t="s">
        <v>88</v>
      </c>
      <c r="AH7" s="20" t="s">
        <v>196</v>
      </c>
    </row>
    <row r="8" spans="1:34">
      <c r="A8" s="20"/>
      <c r="B8" s="20"/>
      <c r="C8" s="20"/>
      <c r="D8" s="20"/>
      <c r="E8" s="20"/>
      <c r="G8" s="35"/>
      <c r="K8" s="36"/>
      <c r="P8" t="e">
        <f t="shared" si="1"/>
        <v>#N/A</v>
      </c>
      <c r="Q8" t="e">
        <f>+VLOOKUP(D8&amp;E8,Master!D:H,5,0)</f>
        <v>#N/A</v>
      </c>
      <c r="R8" t="e">
        <f>+VLOOKUP(D8&amp;E8,Master!D:I,6,0)</f>
        <v>#N/A</v>
      </c>
      <c r="S8" t="e">
        <f>+VLOOKUP(Q8,Notes!$A$45:$BZ$50,MATCH(P8,Notes!$2:$2,0),0)</f>
        <v>#N/A</v>
      </c>
      <c r="T8" s="21" t="e">
        <f t="shared" si="0"/>
        <v>#N/A</v>
      </c>
      <c r="AD8" s="20" t="s">
        <v>653</v>
      </c>
      <c r="AE8" s="20">
        <v>15.359452999999993</v>
      </c>
      <c r="AF8" s="20">
        <v>15.359452999999993</v>
      </c>
      <c r="AG8" s="20" t="s">
        <v>17</v>
      </c>
      <c r="AH8" s="20" t="s">
        <v>211</v>
      </c>
    </row>
    <row r="9" spans="1:34">
      <c r="A9" s="20"/>
      <c r="B9" s="20"/>
      <c r="C9" s="20"/>
      <c r="D9" s="20"/>
      <c r="E9" s="20"/>
      <c r="G9" s="35"/>
      <c r="K9" s="36"/>
      <c r="P9" t="e">
        <f t="shared" si="1"/>
        <v>#N/A</v>
      </c>
      <c r="Q9" t="e">
        <f>+VLOOKUP(D9&amp;E9,Master!D:H,5,0)</f>
        <v>#N/A</v>
      </c>
      <c r="R9" t="e">
        <f>+VLOOKUP(D9&amp;E9,Master!D:I,6,0)</f>
        <v>#N/A</v>
      </c>
      <c r="S9" t="e">
        <f>+VLOOKUP(Q9,Notes!$A$45:$BZ$50,MATCH(P9,Notes!$2:$2,0),0)</f>
        <v>#N/A</v>
      </c>
      <c r="T9" s="21" t="e">
        <f t="shared" si="0"/>
        <v>#N/A</v>
      </c>
      <c r="AD9" s="20" t="s">
        <v>650</v>
      </c>
      <c r="AE9" s="20">
        <v>15.765048999999996</v>
      </c>
      <c r="AF9" s="20">
        <v>15.765048999999996</v>
      </c>
      <c r="AG9" s="20" t="s">
        <v>17</v>
      </c>
      <c r="AH9" s="20" t="s">
        <v>204</v>
      </c>
    </row>
    <row r="10" spans="1:34">
      <c r="A10" s="20"/>
      <c r="B10" s="20"/>
      <c r="C10" s="20"/>
      <c r="D10" s="20"/>
      <c r="E10" s="20"/>
      <c r="G10" s="35"/>
      <c r="K10" s="36"/>
      <c r="P10" t="e">
        <f t="shared" si="1"/>
        <v>#N/A</v>
      </c>
      <c r="Q10" t="e">
        <f>+VLOOKUP(D10&amp;E10,Master!D:H,5,0)</f>
        <v>#N/A</v>
      </c>
      <c r="R10" t="e">
        <f>+VLOOKUP(D10&amp;E10,Master!D:I,6,0)</f>
        <v>#N/A</v>
      </c>
      <c r="S10" t="e">
        <f>+VLOOKUP(Q10,Notes!$A$45:$BZ$50,MATCH(P10,Notes!$2:$2,0),0)</f>
        <v>#N/A</v>
      </c>
      <c r="T10" s="21" t="e">
        <f t="shared" si="0"/>
        <v>#N/A</v>
      </c>
      <c r="AD10" s="20" t="s">
        <v>681</v>
      </c>
      <c r="AE10" s="20">
        <v>15.026921000000005</v>
      </c>
      <c r="AF10" s="20">
        <v>15.026921000000005</v>
      </c>
      <c r="AG10" s="20" t="s">
        <v>190</v>
      </c>
      <c r="AH10" s="20" t="s">
        <v>204</v>
      </c>
    </row>
    <row r="11" spans="1:34">
      <c r="A11" s="20"/>
      <c r="B11" s="20"/>
      <c r="C11" s="20"/>
      <c r="D11" s="20"/>
      <c r="E11" s="20"/>
      <c r="G11" s="35"/>
      <c r="K11" s="36"/>
      <c r="P11" t="e">
        <f t="shared" si="1"/>
        <v>#N/A</v>
      </c>
      <c r="Q11" t="e">
        <f>+VLOOKUP(D11&amp;E11,Master!D:H,5,0)</f>
        <v>#N/A</v>
      </c>
      <c r="R11" t="e">
        <f>+VLOOKUP(D11&amp;E11,Master!D:I,6,0)</f>
        <v>#N/A</v>
      </c>
      <c r="S11" t="e">
        <f>+VLOOKUP(Q11,Notes!$A$45:$BZ$50,MATCH(P11,Notes!$2:$2,0),0)</f>
        <v>#N/A</v>
      </c>
      <c r="T11" s="21" t="e">
        <f t="shared" si="0"/>
        <v>#N/A</v>
      </c>
      <c r="AD11" s="20" t="s">
        <v>683</v>
      </c>
      <c r="AE11" s="20">
        <v>14.618611999999994</v>
      </c>
      <c r="AF11" s="20">
        <v>14.618611999999994</v>
      </c>
      <c r="AG11" s="20" t="s">
        <v>190</v>
      </c>
      <c r="AH11" s="20" t="s">
        <v>205</v>
      </c>
    </row>
    <row r="12" spans="1:34">
      <c r="A12" s="20"/>
      <c r="B12" s="20"/>
      <c r="C12" s="20"/>
      <c r="D12" s="20"/>
      <c r="E12" s="20"/>
      <c r="G12" s="35"/>
      <c r="K12" s="36"/>
      <c r="P12" t="e">
        <f t="shared" si="1"/>
        <v>#N/A</v>
      </c>
      <c r="Q12" t="e">
        <f>+VLOOKUP(D12&amp;E12,Master!D:H,5,0)</f>
        <v>#N/A</v>
      </c>
      <c r="R12" t="e">
        <f>+VLOOKUP(D12&amp;E12,Master!D:I,6,0)</f>
        <v>#N/A</v>
      </c>
      <c r="S12" t="e">
        <f>+VLOOKUP(Q12,Notes!$A$45:$BZ$50,MATCH(P12,Notes!$2:$2,0),0)</f>
        <v>#N/A</v>
      </c>
      <c r="T12" s="21" t="e">
        <f t="shared" si="0"/>
        <v>#N/A</v>
      </c>
      <c r="AD12" s="20" t="s">
        <v>621</v>
      </c>
      <c r="AE12" s="20">
        <v>0.18816300000000014</v>
      </c>
      <c r="AF12" s="20">
        <v>0.18816300000000014</v>
      </c>
      <c r="AG12" s="20" t="s">
        <v>20</v>
      </c>
      <c r="AH12" s="20" t="s">
        <v>204</v>
      </c>
    </row>
    <row r="13" spans="1:34">
      <c r="A13" s="20"/>
      <c r="B13" s="20"/>
      <c r="C13" s="20"/>
      <c r="D13" s="20"/>
      <c r="E13" s="20"/>
      <c r="G13" s="35"/>
      <c r="K13" s="36"/>
      <c r="P13" t="e">
        <f t="shared" si="1"/>
        <v>#N/A</v>
      </c>
      <c r="Q13" t="e">
        <f>+VLOOKUP(D13&amp;E13,Master!D:H,5,0)</f>
        <v>#N/A</v>
      </c>
      <c r="R13" t="e">
        <f>+VLOOKUP(D13&amp;E13,Master!D:I,6,0)</f>
        <v>#N/A</v>
      </c>
      <c r="S13" t="e">
        <f>+VLOOKUP(Q13,Notes!$A$45:$BZ$50,MATCH(P13,Notes!$2:$2,0),0)</f>
        <v>#N/A</v>
      </c>
      <c r="T13" s="21" t="e">
        <f t="shared" si="0"/>
        <v>#N/A</v>
      </c>
      <c r="AD13" s="20" t="s">
        <v>625</v>
      </c>
      <c r="AE13" s="20">
        <v>0.17584399999999997</v>
      </c>
      <c r="AF13" s="20">
        <v>0.17584399999999997</v>
      </c>
      <c r="AG13" s="20" t="s">
        <v>20</v>
      </c>
      <c r="AH13" s="20" t="s">
        <v>205</v>
      </c>
    </row>
    <row r="14" spans="1:34">
      <c r="A14" s="20"/>
      <c r="B14" s="20"/>
      <c r="C14" s="20"/>
      <c r="D14" s="20"/>
      <c r="E14" s="20"/>
      <c r="G14" s="35"/>
      <c r="K14" s="36"/>
      <c r="P14" t="e">
        <f t="shared" si="1"/>
        <v>#N/A</v>
      </c>
      <c r="Q14" t="e">
        <f>+VLOOKUP(D14&amp;E14,Master!D:H,5,0)</f>
        <v>#N/A</v>
      </c>
      <c r="R14" t="e">
        <f>+VLOOKUP(D14&amp;E14,Master!D:I,6,0)</f>
        <v>#N/A</v>
      </c>
      <c r="S14" t="e">
        <f>+VLOOKUP(Q14,Notes!$A$45:$BZ$50,MATCH(P14,Notes!$2:$2,0),0)</f>
        <v>#N/A</v>
      </c>
      <c r="T14" s="21" t="e">
        <f t="shared" si="0"/>
        <v>#N/A</v>
      </c>
      <c r="AD14" s="20" t="s">
        <v>654</v>
      </c>
      <c r="AE14" s="20">
        <v>0.27030399999999993</v>
      </c>
      <c r="AF14" s="20">
        <v>0.27030399999999993</v>
      </c>
      <c r="AG14" s="20" t="s">
        <v>40</v>
      </c>
      <c r="AH14" s="20" t="s">
        <v>204</v>
      </c>
    </row>
    <row r="15" spans="1:34">
      <c r="A15" s="20"/>
      <c r="B15" s="20"/>
      <c r="C15" s="20"/>
      <c r="D15" s="20"/>
      <c r="E15" s="20"/>
      <c r="G15" s="35"/>
      <c r="K15" s="36"/>
      <c r="P15" t="e">
        <f t="shared" si="1"/>
        <v>#N/A</v>
      </c>
      <c r="Q15" t="e">
        <f>+VLOOKUP(D15&amp;E15,Master!D:H,5,0)</f>
        <v>#N/A</v>
      </c>
      <c r="R15" t="e">
        <f>+VLOOKUP(D15&amp;E15,Master!D:I,6,0)</f>
        <v>#N/A</v>
      </c>
      <c r="S15" t="e">
        <f>+VLOOKUP(Q15,Notes!$A$45:$BZ$50,MATCH(P15,Notes!$2:$2,0),0)</f>
        <v>#N/A</v>
      </c>
      <c r="T15" s="21" t="e">
        <f t="shared" si="0"/>
        <v>#N/A</v>
      </c>
      <c r="AD15" s="20" t="s">
        <v>658</v>
      </c>
      <c r="AE15" s="20">
        <v>0.26180000000000003</v>
      </c>
      <c r="AF15" s="20">
        <v>0.26180000000000003</v>
      </c>
      <c r="AG15" s="20" t="s">
        <v>40</v>
      </c>
      <c r="AH15" s="20" t="s">
        <v>205</v>
      </c>
    </row>
    <row r="16" spans="1:34">
      <c r="A16" s="20"/>
      <c r="B16" s="20"/>
      <c r="C16" s="20"/>
      <c r="D16" s="20"/>
      <c r="E16" s="20"/>
      <c r="G16" s="35"/>
      <c r="K16" s="36"/>
      <c r="P16" t="e">
        <f t="shared" si="1"/>
        <v>#N/A</v>
      </c>
      <c r="Q16" t="e">
        <f>+VLOOKUP(D16&amp;E16,Master!D:H,5,0)</f>
        <v>#N/A</v>
      </c>
      <c r="R16" t="e">
        <f>+VLOOKUP(D16&amp;E16,Master!D:I,6,0)</f>
        <v>#N/A</v>
      </c>
      <c r="S16" t="e">
        <f>+VLOOKUP(Q16,Notes!$A$45:$BZ$50,MATCH(P16,Notes!$2:$2,0),0)</f>
        <v>#N/A</v>
      </c>
      <c r="T16" s="21" t="e">
        <f t="shared" si="0"/>
        <v>#N/A</v>
      </c>
      <c r="AD16" s="20" t="s">
        <v>668</v>
      </c>
      <c r="AE16" s="20">
        <v>0.21977199999999994</v>
      </c>
      <c r="AF16" s="20">
        <v>0.21977199999999994</v>
      </c>
      <c r="AG16" s="20" t="s">
        <v>47</v>
      </c>
      <c r="AH16" s="20" t="s">
        <v>204</v>
      </c>
    </row>
    <row r="17" spans="1:34">
      <c r="A17" s="20"/>
      <c r="B17" s="20"/>
      <c r="C17" s="20"/>
      <c r="D17" s="20"/>
      <c r="E17" s="20"/>
      <c r="G17" s="35"/>
      <c r="K17" s="36"/>
      <c r="P17" t="e">
        <f t="shared" si="1"/>
        <v>#N/A</v>
      </c>
      <c r="Q17" t="e">
        <f>+VLOOKUP(D17&amp;E17,Master!D:H,5,0)</f>
        <v>#N/A</v>
      </c>
      <c r="R17" t="e">
        <f>+VLOOKUP(D17&amp;E17,Master!D:I,6,0)</f>
        <v>#N/A</v>
      </c>
      <c r="S17" t="e">
        <f>+VLOOKUP(Q17,Notes!$A$45:$BZ$50,MATCH(P17,Notes!$2:$2,0),0)</f>
        <v>#N/A</v>
      </c>
      <c r="T17" s="21" t="e">
        <f t="shared" si="0"/>
        <v>#N/A</v>
      </c>
      <c r="AD17" s="20" t="s">
        <v>672</v>
      </c>
      <c r="AE17" s="20">
        <v>0.20745500000000008</v>
      </c>
      <c r="AF17" s="20">
        <v>0.20745500000000008</v>
      </c>
      <c r="AG17" s="20" t="s">
        <v>47</v>
      </c>
      <c r="AH17" s="20" t="s">
        <v>205</v>
      </c>
    </row>
    <row r="18" spans="1:34">
      <c r="A18" s="20"/>
      <c r="B18" s="20"/>
      <c r="C18" s="20"/>
      <c r="D18" s="20"/>
      <c r="E18" s="20"/>
      <c r="G18" s="35"/>
      <c r="K18" s="36"/>
      <c r="P18" t="e">
        <f t="shared" si="1"/>
        <v>#N/A</v>
      </c>
      <c r="Q18" t="e">
        <f>+VLOOKUP(D18&amp;E18,Master!D:H,5,0)</f>
        <v>#N/A</v>
      </c>
      <c r="R18" t="e">
        <f>+VLOOKUP(D18&amp;E18,Master!D:I,6,0)</f>
        <v>#N/A</v>
      </c>
      <c r="S18" t="e">
        <f>+VLOOKUP(Q18,Notes!$A$45:$BZ$50,MATCH(P18,Notes!$2:$2,0),0)</f>
        <v>#N/A</v>
      </c>
      <c r="T18" s="21" t="e">
        <f t="shared" si="0"/>
        <v>#N/A</v>
      </c>
      <c r="AD18" s="20" t="s">
        <v>647</v>
      </c>
      <c r="AE18" s="20">
        <v>15.734137000000006</v>
      </c>
      <c r="AF18" s="20">
        <v>15.734137000000006</v>
      </c>
      <c r="AG18" s="20" t="s">
        <v>15</v>
      </c>
      <c r="AH18" s="20" t="s">
        <v>205</v>
      </c>
    </row>
    <row r="19" spans="1:34">
      <c r="A19" s="20"/>
      <c r="B19" s="20"/>
      <c r="C19" s="20"/>
      <c r="D19" s="20"/>
      <c r="E19" s="20"/>
      <c r="G19" s="35"/>
      <c r="K19" s="36"/>
      <c r="P19" t="e">
        <f t="shared" si="1"/>
        <v>#N/A</v>
      </c>
      <c r="Q19" t="e">
        <f>+VLOOKUP(D19&amp;E19,Master!D:H,5,0)</f>
        <v>#N/A</v>
      </c>
      <c r="R19" t="e">
        <f>+VLOOKUP(D19&amp;E19,Master!D:I,6,0)</f>
        <v>#N/A</v>
      </c>
      <c r="S19" t="e">
        <f>+VLOOKUP(Q19,Notes!$A$45:$BZ$50,MATCH(P19,Notes!$2:$2,0),0)</f>
        <v>#N/A</v>
      </c>
      <c r="T19" s="21" t="e">
        <f t="shared" si="0"/>
        <v>#N/A</v>
      </c>
      <c r="AD19" s="20" t="s">
        <v>642</v>
      </c>
      <c r="AE19" s="20">
        <v>19.30333700000001</v>
      </c>
      <c r="AF19" s="20">
        <v>19.30333700000001</v>
      </c>
      <c r="AG19" s="20" t="s">
        <v>15</v>
      </c>
      <c r="AH19" s="20" t="s">
        <v>204</v>
      </c>
    </row>
    <row r="20" spans="1:34">
      <c r="A20" s="20"/>
      <c r="B20" s="20"/>
      <c r="C20" s="20"/>
      <c r="D20" s="20"/>
      <c r="E20" s="20"/>
      <c r="G20" s="35"/>
      <c r="K20" s="36"/>
      <c r="P20" t="e">
        <f t="shared" si="1"/>
        <v>#N/A</v>
      </c>
      <c r="Q20" t="e">
        <f>+VLOOKUP(D20&amp;E20,Master!D:H,5,0)</f>
        <v>#N/A</v>
      </c>
      <c r="R20" t="e">
        <f>+VLOOKUP(D20&amp;E20,Master!D:I,6,0)</f>
        <v>#N/A</v>
      </c>
      <c r="S20" t="e">
        <f>+VLOOKUP(Q20,Notes!$A$45:$BZ$50,MATCH(P20,Notes!$2:$2,0),0)</f>
        <v>#N/A</v>
      </c>
      <c r="T20" s="21" t="e">
        <f t="shared" si="0"/>
        <v>#N/A</v>
      </c>
      <c r="AD20" s="20" t="s">
        <v>763</v>
      </c>
      <c r="AE20" s="20">
        <v>0.21400499999999986</v>
      </c>
      <c r="AF20" s="20">
        <v>0.21400499999999986</v>
      </c>
      <c r="AG20" s="20" t="s">
        <v>16</v>
      </c>
      <c r="AH20" s="20" t="s">
        <v>205</v>
      </c>
    </row>
    <row r="21" spans="1:34">
      <c r="A21" s="20"/>
      <c r="B21" s="20"/>
      <c r="C21" s="20"/>
      <c r="D21" s="20"/>
      <c r="E21" s="20"/>
      <c r="G21" s="35"/>
      <c r="K21" s="36"/>
      <c r="P21" t="e">
        <f t="shared" si="1"/>
        <v>#N/A</v>
      </c>
      <c r="Q21" t="e">
        <f>+VLOOKUP(D21&amp;E21,Master!D:H,5,0)</f>
        <v>#N/A</v>
      </c>
      <c r="R21" t="e">
        <f>+VLOOKUP(D21&amp;E21,Master!D:I,6,0)</f>
        <v>#N/A</v>
      </c>
      <c r="S21" t="e">
        <f>+VLOOKUP(Q21,Notes!$A$45:$BZ$50,MATCH(P21,Notes!$2:$2,0),0)</f>
        <v>#N/A</v>
      </c>
      <c r="T21" s="21" t="e">
        <f t="shared" si="0"/>
        <v>#N/A</v>
      </c>
      <c r="AD21" s="20" t="s">
        <v>761</v>
      </c>
      <c r="AE21" s="20">
        <v>0.25396199999999997</v>
      </c>
      <c r="AF21" s="20">
        <v>0.25396199999999997</v>
      </c>
      <c r="AG21" s="20" t="s">
        <v>16</v>
      </c>
      <c r="AH21" s="20" t="s">
        <v>204</v>
      </c>
    </row>
    <row r="22" spans="1:34">
      <c r="A22" s="20"/>
      <c r="B22" s="20"/>
      <c r="C22" s="20"/>
      <c r="D22" s="20"/>
      <c r="E22" s="20"/>
      <c r="G22" s="35"/>
      <c r="K22" s="36"/>
      <c r="P22" t="e">
        <f t="shared" si="1"/>
        <v>#N/A</v>
      </c>
      <c r="Q22" t="e">
        <f>+VLOOKUP(D22&amp;E22,Master!D:H,5,0)</f>
        <v>#N/A</v>
      </c>
      <c r="R22" t="e">
        <f>+VLOOKUP(D22&amp;E22,Master!D:I,6,0)</f>
        <v>#N/A</v>
      </c>
      <c r="S22" t="e">
        <f>+VLOOKUP(Q22,Notes!$A$45:$BZ$50,MATCH(P22,Notes!$2:$2,0),0)</f>
        <v>#N/A</v>
      </c>
      <c r="T22" s="21" t="e">
        <f t="shared" si="0"/>
        <v>#N/A</v>
      </c>
      <c r="AD22" s="20" t="s">
        <v>676</v>
      </c>
      <c r="AE22" s="20">
        <v>12.854486999999999</v>
      </c>
      <c r="AF22" s="20">
        <v>12.854486999999999</v>
      </c>
      <c r="AG22" s="20" t="s">
        <v>88</v>
      </c>
      <c r="AH22" s="20" t="s">
        <v>196</v>
      </c>
    </row>
    <row r="23" spans="1:34">
      <c r="A23" s="20"/>
      <c r="B23" s="20"/>
      <c r="C23" s="20"/>
      <c r="D23" s="20"/>
      <c r="E23" s="20"/>
      <c r="G23" s="35"/>
      <c r="K23" s="36"/>
      <c r="P23" t="e">
        <f t="shared" si="1"/>
        <v>#N/A</v>
      </c>
      <c r="Q23" t="e">
        <f>+VLOOKUP(D23&amp;E23,Master!D:H,5,0)</f>
        <v>#N/A</v>
      </c>
      <c r="R23" t="e">
        <f>+VLOOKUP(D23&amp;E23,Master!D:I,6,0)</f>
        <v>#N/A</v>
      </c>
      <c r="S23" t="e">
        <f>+VLOOKUP(Q23,Notes!$A$45:$BZ$50,MATCH(P23,Notes!$2:$2,0),0)</f>
        <v>#N/A</v>
      </c>
      <c r="T23" s="21" t="e">
        <f t="shared" si="0"/>
        <v>#N/A</v>
      </c>
      <c r="AD23" s="20" t="s">
        <v>621</v>
      </c>
      <c r="AE23" s="20">
        <v>0.18816300000000014</v>
      </c>
      <c r="AF23" s="20">
        <v>0.18816300000000014</v>
      </c>
      <c r="AG23" s="20" t="s">
        <v>20</v>
      </c>
      <c r="AH23" s="20" t="s">
        <v>204</v>
      </c>
    </row>
    <row r="24" spans="1:34">
      <c r="A24" s="20"/>
      <c r="B24" s="20"/>
      <c r="C24" s="20"/>
      <c r="D24" s="20"/>
      <c r="E24" s="20"/>
      <c r="G24" s="35"/>
      <c r="K24" s="36"/>
      <c r="P24" t="e">
        <f t="shared" si="1"/>
        <v>#N/A</v>
      </c>
      <c r="Q24" t="e">
        <f>+VLOOKUP(D24&amp;E24,Master!D:H,5,0)</f>
        <v>#N/A</v>
      </c>
      <c r="R24" t="e">
        <f>+VLOOKUP(D24&amp;E24,Master!D:I,6,0)</f>
        <v>#N/A</v>
      </c>
      <c r="S24" t="e">
        <f>+VLOOKUP(Q24,Notes!$A$45:$BZ$50,MATCH(P24,Notes!$2:$2,0),0)</f>
        <v>#N/A</v>
      </c>
      <c r="T24" s="21" t="e">
        <f t="shared" si="0"/>
        <v>#N/A</v>
      </c>
      <c r="AD24" s="20" t="s">
        <v>625</v>
      </c>
      <c r="AE24" s="20">
        <v>0.17584399999999997</v>
      </c>
      <c r="AF24" s="20">
        <v>0.17584399999999997</v>
      </c>
      <c r="AG24" s="20" t="s">
        <v>20</v>
      </c>
      <c r="AH24" s="20" t="s">
        <v>205</v>
      </c>
    </row>
    <row r="25" spans="1:34">
      <c r="A25" s="20"/>
      <c r="B25" s="20"/>
      <c r="C25" s="20"/>
      <c r="D25" s="20"/>
      <c r="E25" s="20"/>
      <c r="G25" s="35"/>
      <c r="K25" s="36"/>
      <c r="P25" t="e">
        <f t="shared" si="1"/>
        <v>#N/A</v>
      </c>
      <c r="Q25" t="e">
        <f>+VLOOKUP(D25&amp;E25,Master!D:H,5,0)</f>
        <v>#N/A</v>
      </c>
      <c r="R25" t="e">
        <f>+VLOOKUP(D25&amp;E25,Master!D:I,6,0)</f>
        <v>#N/A</v>
      </c>
      <c r="S25" t="e">
        <f>+VLOOKUP(Q25,Notes!$A$45:$BZ$50,MATCH(P25,Notes!$2:$2,0),0)</f>
        <v>#N/A</v>
      </c>
      <c r="T25" s="21" t="e">
        <f t="shared" si="0"/>
        <v>#N/A</v>
      </c>
      <c r="AD25" s="20" t="s">
        <v>654</v>
      </c>
      <c r="AE25" s="20">
        <v>0.27030399999999993</v>
      </c>
      <c r="AF25" s="20">
        <v>0.27030399999999993</v>
      </c>
      <c r="AG25" s="20" t="s">
        <v>40</v>
      </c>
      <c r="AH25" s="20" t="s">
        <v>204</v>
      </c>
    </row>
    <row r="26" spans="1:34">
      <c r="A26" s="20"/>
      <c r="B26" s="20"/>
      <c r="C26" s="20"/>
      <c r="D26" s="20"/>
      <c r="E26" s="20"/>
      <c r="G26" s="35"/>
      <c r="K26" s="36"/>
      <c r="P26" t="e">
        <f t="shared" si="1"/>
        <v>#N/A</v>
      </c>
      <c r="Q26" t="e">
        <f>+VLOOKUP(D26&amp;E26,Master!D:H,5,0)</f>
        <v>#N/A</v>
      </c>
      <c r="R26" t="e">
        <f>+VLOOKUP(D26&amp;E26,Master!D:I,6,0)</f>
        <v>#N/A</v>
      </c>
      <c r="S26" t="e">
        <f>+VLOOKUP(Q26,Notes!$A$45:$BZ$50,MATCH(P26,Notes!$2:$2,0),0)</f>
        <v>#N/A</v>
      </c>
      <c r="T26" s="21" t="e">
        <f t="shared" si="0"/>
        <v>#N/A</v>
      </c>
      <c r="AD26" s="20" t="s">
        <v>658</v>
      </c>
      <c r="AE26" s="20">
        <v>0.26180000000000003</v>
      </c>
      <c r="AF26" s="20">
        <v>0.26180000000000003</v>
      </c>
      <c r="AG26" s="20" t="s">
        <v>40</v>
      </c>
      <c r="AH26" s="20" t="s">
        <v>205</v>
      </c>
    </row>
    <row r="27" spans="1:34">
      <c r="A27" s="20"/>
      <c r="B27" s="20"/>
      <c r="C27" s="20"/>
      <c r="D27" s="20"/>
      <c r="E27" s="20"/>
      <c r="G27" s="35"/>
      <c r="K27" s="36"/>
      <c r="P27" t="e">
        <f t="shared" si="1"/>
        <v>#N/A</v>
      </c>
      <c r="Q27" t="e">
        <f>+VLOOKUP(D27&amp;E27,Master!D:H,5,0)</f>
        <v>#N/A</v>
      </c>
      <c r="R27" t="e">
        <f>+VLOOKUP(D27&amp;E27,Master!D:I,6,0)</f>
        <v>#N/A</v>
      </c>
      <c r="S27" t="e">
        <f>+VLOOKUP(Q27,Notes!$A$45:$BZ$50,MATCH(P27,Notes!$2:$2,0),0)</f>
        <v>#N/A</v>
      </c>
      <c r="T27" s="21" t="e">
        <f t="shared" si="0"/>
        <v>#N/A</v>
      </c>
      <c r="AD27" s="20" t="s">
        <v>668</v>
      </c>
      <c r="AE27" s="20">
        <v>0.21977199999999994</v>
      </c>
      <c r="AF27" s="20">
        <v>0.21977199999999994</v>
      </c>
      <c r="AG27" s="20" t="s">
        <v>47</v>
      </c>
      <c r="AH27" s="20" t="s">
        <v>204</v>
      </c>
    </row>
    <row r="28" spans="1:34">
      <c r="A28" s="20"/>
      <c r="B28" s="20"/>
      <c r="C28" s="20"/>
      <c r="D28" s="20"/>
      <c r="E28" s="20"/>
      <c r="G28" s="35"/>
      <c r="K28" s="36"/>
      <c r="P28" t="e">
        <f t="shared" si="1"/>
        <v>#N/A</v>
      </c>
      <c r="Q28" t="e">
        <f>+VLOOKUP(D28&amp;E28,Master!D:H,5,0)</f>
        <v>#N/A</v>
      </c>
      <c r="R28" t="e">
        <f>+VLOOKUP(D28&amp;E28,Master!D:I,6,0)</f>
        <v>#N/A</v>
      </c>
      <c r="S28" t="e">
        <f>+VLOOKUP(Q28,Notes!$A$45:$BZ$50,MATCH(P28,Notes!$2:$2,0),0)</f>
        <v>#N/A</v>
      </c>
      <c r="T28" s="21" t="e">
        <f t="shared" si="0"/>
        <v>#N/A</v>
      </c>
      <c r="AD28" s="20" t="s">
        <v>672</v>
      </c>
      <c r="AE28" s="20">
        <v>0.20745500000000008</v>
      </c>
      <c r="AF28" s="20">
        <v>0.20745500000000008</v>
      </c>
      <c r="AG28" s="20" t="s">
        <v>47</v>
      </c>
      <c r="AH28" s="20" t="s">
        <v>205</v>
      </c>
    </row>
    <row r="29" spans="1:34">
      <c r="A29" s="20"/>
      <c r="B29" s="20"/>
      <c r="C29" s="20"/>
      <c r="D29" s="20"/>
      <c r="E29" s="20"/>
      <c r="G29" s="35"/>
      <c r="K29" s="36"/>
      <c r="P29" t="e">
        <f t="shared" si="1"/>
        <v>#N/A</v>
      </c>
      <c r="Q29" t="e">
        <f>+VLOOKUP(D29&amp;E29,Master!D:H,5,0)</f>
        <v>#N/A</v>
      </c>
      <c r="R29" t="e">
        <f>+VLOOKUP(D29&amp;E29,Master!D:I,6,0)</f>
        <v>#N/A</v>
      </c>
      <c r="S29" t="e">
        <f>+VLOOKUP(Q29,Notes!$A$45:$BZ$50,MATCH(P29,Notes!$2:$2,0),0)</f>
        <v>#N/A</v>
      </c>
      <c r="T29" s="21" t="e">
        <f t="shared" si="0"/>
        <v>#N/A</v>
      </c>
      <c r="AD29" s="20" t="s">
        <v>647</v>
      </c>
      <c r="AE29" s="20">
        <v>15.734137000000006</v>
      </c>
      <c r="AF29" s="20">
        <v>15.734137000000006</v>
      </c>
      <c r="AG29" s="20" t="s">
        <v>15</v>
      </c>
      <c r="AH29" s="20" t="s">
        <v>205</v>
      </c>
    </row>
    <row r="30" spans="1:34">
      <c r="A30" s="20"/>
      <c r="B30" s="20"/>
      <c r="C30" s="20"/>
      <c r="D30" s="20"/>
      <c r="E30" s="20"/>
      <c r="G30" s="35"/>
      <c r="K30" s="36"/>
      <c r="P30" t="e">
        <f t="shared" si="1"/>
        <v>#N/A</v>
      </c>
      <c r="Q30" t="e">
        <f>+VLOOKUP(D30&amp;E30,Master!D:H,5,0)</f>
        <v>#N/A</v>
      </c>
      <c r="R30" t="e">
        <f>+VLOOKUP(D30&amp;E30,Master!D:I,6,0)</f>
        <v>#N/A</v>
      </c>
      <c r="S30" t="e">
        <f>+VLOOKUP(Q30,Notes!$A$45:$BZ$50,MATCH(P30,Notes!$2:$2,0),0)</f>
        <v>#N/A</v>
      </c>
      <c r="T30" s="21" t="e">
        <f t="shared" si="0"/>
        <v>#N/A</v>
      </c>
      <c r="AD30" s="20" t="s">
        <v>642</v>
      </c>
      <c r="AE30" s="20">
        <v>19.30333700000001</v>
      </c>
      <c r="AF30" s="20">
        <v>19.30333700000001</v>
      </c>
      <c r="AG30" s="20" t="s">
        <v>15</v>
      </c>
      <c r="AH30" s="20" t="s">
        <v>204</v>
      </c>
    </row>
    <row r="31" spans="1:34">
      <c r="A31" s="20"/>
      <c r="B31" s="20"/>
      <c r="C31" s="20"/>
      <c r="D31" s="20"/>
      <c r="E31" s="20"/>
      <c r="G31" s="35"/>
      <c r="K31" s="36"/>
      <c r="P31" t="e">
        <f t="shared" si="1"/>
        <v>#N/A</v>
      </c>
      <c r="Q31" t="e">
        <f>+VLOOKUP(D31&amp;E31,Master!D:H,5,0)</f>
        <v>#N/A</v>
      </c>
      <c r="R31" t="e">
        <f>+VLOOKUP(D31&amp;E31,Master!D:I,6,0)</f>
        <v>#N/A</v>
      </c>
      <c r="S31" t="e">
        <f>+VLOOKUP(Q31,Notes!$A$45:$BZ$50,MATCH(P31,Notes!$2:$2,0),0)</f>
        <v>#N/A</v>
      </c>
      <c r="T31" s="21" t="e">
        <f t="shared" si="0"/>
        <v>#N/A</v>
      </c>
      <c r="AD31" s="20" t="s">
        <v>653</v>
      </c>
      <c r="AE31" s="20">
        <v>15.359452999999993</v>
      </c>
      <c r="AF31" s="20">
        <v>15.359452999999993</v>
      </c>
      <c r="AG31" s="20" t="s">
        <v>17</v>
      </c>
      <c r="AH31" s="20" t="s">
        <v>211</v>
      </c>
    </row>
    <row r="32" spans="1:34">
      <c r="A32" s="20"/>
      <c r="B32" s="20"/>
      <c r="C32" s="20"/>
      <c r="D32" s="20"/>
      <c r="E32" s="20"/>
      <c r="G32" s="35"/>
      <c r="K32" s="36"/>
      <c r="P32" t="e">
        <f t="shared" si="1"/>
        <v>#N/A</v>
      </c>
      <c r="Q32" t="e">
        <f>+VLOOKUP(D32&amp;E32,Master!D:H,5,0)</f>
        <v>#N/A</v>
      </c>
      <c r="R32" t="e">
        <f>+VLOOKUP(D32&amp;E32,Master!D:I,6,0)</f>
        <v>#N/A</v>
      </c>
      <c r="S32" t="e">
        <f>+VLOOKUP(Q32,Notes!$A$45:$BZ$50,MATCH(P32,Notes!$2:$2,0),0)</f>
        <v>#N/A</v>
      </c>
      <c r="T32" s="21" t="e">
        <f t="shared" si="0"/>
        <v>#N/A</v>
      </c>
      <c r="AD32" s="20" t="s">
        <v>650</v>
      </c>
      <c r="AE32" s="20">
        <v>15.765048999999996</v>
      </c>
      <c r="AF32" s="20">
        <v>15.765048999999996</v>
      </c>
      <c r="AG32" s="20" t="s">
        <v>17</v>
      </c>
      <c r="AH32" s="20" t="s">
        <v>204</v>
      </c>
    </row>
    <row r="33" spans="1:34">
      <c r="A33" s="20"/>
      <c r="B33" s="20"/>
      <c r="C33" s="20"/>
      <c r="D33" s="20"/>
      <c r="E33" s="20"/>
      <c r="G33" s="35"/>
      <c r="K33" s="36"/>
      <c r="P33" t="e">
        <f t="shared" si="1"/>
        <v>#N/A</v>
      </c>
      <c r="Q33" t="e">
        <f>+VLOOKUP(D33&amp;E33,Master!D:H,5,0)</f>
        <v>#N/A</v>
      </c>
      <c r="R33" t="e">
        <f>+VLOOKUP(D33&amp;E33,Master!D:I,6,0)</f>
        <v>#N/A</v>
      </c>
      <c r="S33" t="e">
        <f>+VLOOKUP(Q33,Notes!$A$45:$BZ$50,MATCH(P33,Notes!$2:$2,0),0)</f>
        <v>#N/A</v>
      </c>
      <c r="T33" s="21" t="e">
        <f t="shared" si="0"/>
        <v>#N/A</v>
      </c>
      <c r="AD33" s="20" t="s">
        <v>763</v>
      </c>
      <c r="AE33" s="20">
        <v>0.21400499999999986</v>
      </c>
      <c r="AF33" s="20">
        <v>0.21400499999999986</v>
      </c>
      <c r="AG33" s="20" t="s">
        <v>16</v>
      </c>
      <c r="AH33" s="20" t="s">
        <v>205</v>
      </c>
    </row>
    <row r="34" spans="1:34">
      <c r="A34" s="20"/>
      <c r="B34" s="20"/>
      <c r="C34" s="20"/>
      <c r="D34" s="20"/>
      <c r="E34" s="20"/>
      <c r="G34" s="35"/>
      <c r="K34" s="36"/>
      <c r="P34" t="e">
        <f t="shared" si="1"/>
        <v>#N/A</v>
      </c>
      <c r="Q34" t="e">
        <f>+VLOOKUP(D34&amp;E34,Master!D:H,5,0)</f>
        <v>#N/A</v>
      </c>
      <c r="R34" t="e">
        <f>+VLOOKUP(D34&amp;E34,Master!D:I,6,0)</f>
        <v>#N/A</v>
      </c>
      <c r="S34" t="e">
        <f>+VLOOKUP(Q34,Notes!$A$45:$BZ$50,MATCH(P34,Notes!$2:$2,0),0)</f>
        <v>#N/A</v>
      </c>
      <c r="T34" s="21" t="e">
        <f t="shared" si="0"/>
        <v>#N/A</v>
      </c>
      <c r="AD34" s="20" t="s">
        <v>761</v>
      </c>
      <c r="AE34" s="20">
        <v>0.25396199999999997</v>
      </c>
      <c r="AF34" s="20">
        <v>0.25396199999999997</v>
      </c>
      <c r="AG34" s="20" t="s">
        <v>16</v>
      </c>
      <c r="AH34" s="20" t="s">
        <v>204</v>
      </c>
    </row>
    <row r="35" spans="1:34">
      <c r="A35" s="20"/>
      <c r="B35" s="20"/>
      <c r="C35" s="20"/>
      <c r="D35" s="20"/>
      <c r="E35" s="20"/>
      <c r="G35" s="35"/>
      <c r="K35" s="36"/>
      <c r="P35" t="e">
        <f t="shared" si="1"/>
        <v>#N/A</v>
      </c>
      <c r="Q35" t="e">
        <f>+VLOOKUP(D35&amp;E35,Master!D:H,5,0)</f>
        <v>#N/A</v>
      </c>
      <c r="R35" t="e">
        <f>+VLOOKUP(D35&amp;E35,Master!D:I,6,0)</f>
        <v>#N/A</v>
      </c>
      <c r="S35" t="e">
        <f>+VLOOKUP(Q35,Notes!$A$45:$BZ$50,MATCH(P35,Notes!$2:$2,0),0)</f>
        <v>#N/A</v>
      </c>
      <c r="T35" s="21" t="e">
        <f t="shared" si="0"/>
        <v>#N/A</v>
      </c>
      <c r="AD35" s="20" t="s">
        <v>681</v>
      </c>
      <c r="AE35" s="20">
        <v>15.026921000000005</v>
      </c>
      <c r="AF35" s="20">
        <v>15.026921000000005</v>
      </c>
      <c r="AG35" s="20" t="s">
        <v>190</v>
      </c>
      <c r="AH35" s="20" t="s">
        <v>204</v>
      </c>
    </row>
    <row r="36" spans="1:34">
      <c r="A36" s="20"/>
      <c r="B36" s="20"/>
      <c r="C36" s="20"/>
      <c r="D36" s="20"/>
      <c r="E36" s="20"/>
      <c r="G36" s="35"/>
      <c r="K36" s="36"/>
      <c r="P36" t="e">
        <f t="shared" si="1"/>
        <v>#N/A</v>
      </c>
      <c r="Q36" t="e">
        <f>+VLOOKUP(D36&amp;E36,Master!D:H,5,0)</f>
        <v>#N/A</v>
      </c>
      <c r="R36" t="e">
        <f>+VLOOKUP(D36&amp;E36,Master!D:I,6,0)</f>
        <v>#N/A</v>
      </c>
      <c r="S36" t="e">
        <f>+VLOOKUP(Q36,Notes!$A$45:$BZ$50,MATCH(P36,Notes!$2:$2,0),0)</f>
        <v>#N/A</v>
      </c>
      <c r="T36" s="21" t="e">
        <f t="shared" si="0"/>
        <v>#N/A</v>
      </c>
      <c r="AD36" s="20" t="s">
        <v>683</v>
      </c>
      <c r="AE36" s="20">
        <v>14.618611999999994</v>
      </c>
      <c r="AF36" s="20">
        <v>14.618611999999994</v>
      </c>
      <c r="AG36" s="20" t="s">
        <v>190</v>
      </c>
      <c r="AH36" s="20" t="s">
        <v>205</v>
      </c>
    </row>
    <row r="37" spans="1:34">
      <c r="A37" s="20"/>
      <c r="B37" s="20"/>
      <c r="C37" s="20"/>
      <c r="D37" s="20"/>
      <c r="E37" s="20"/>
      <c r="G37" s="35"/>
      <c r="K37" s="36"/>
      <c r="P37" t="e">
        <f t="shared" si="1"/>
        <v>#N/A</v>
      </c>
      <c r="Q37" t="e">
        <f>+VLOOKUP(D37&amp;E37,Master!D:H,5,0)</f>
        <v>#N/A</v>
      </c>
      <c r="R37" t="e">
        <f>+VLOOKUP(D37&amp;E37,Master!D:I,6,0)</f>
        <v>#N/A</v>
      </c>
      <c r="S37" t="e">
        <f>+VLOOKUP(Q37,Notes!$A$45:$BZ$50,MATCH(P37,Notes!$2:$2,0),0)</f>
        <v>#N/A</v>
      </c>
      <c r="T37" s="21" t="e">
        <f t="shared" si="0"/>
        <v>#N/A</v>
      </c>
      <c r="AD37" s="20" t="s">
        <v>676</v>
      </c>
      <c r="AE37" s="20">
        <v>12.854486999999999</v>
      </c>
      <c r="AF37" s="20">
        <v>12.854486999999999</v>
      </c>
      <c r="AG37" s="20" t="s">
        <v>88</v>
      </c>
      <c r="AH37" s="20" t="s">
        <v>196</v>
      </c>
    </row>
    <row r="38" spans="1:34">
      <c r="A38" s="20"/>
      <c r="B38" s="20"/>
      <c r="C38" s="20"/>
      <c r="D38" s="20"/>
      <c r="E38" s="20"/>
      <c r="G38" s="35"/>
      <c r="K38" s="36"/>
      <c r="P38" t="e">
        <f t="shared" si="1"/>
        <v>#N/A</v>
      </c>
      <c r="Q38" t="e">
        <f>+VLOOKUP(D38&amp;E38,Master!D:H,5,0)</f>
        <v>#N/A</v>
      </c>
      <c r="R38" t="e">
        <f>+VLOOKUP(D38&amp;E38,Master!D:I,6,0)</f>
        <v>#N/A</v>
      </c>
      <c r="S38" t="e">
        <f>+VLOOKUP(Q38,Notes!$A$45:$BZ$50,MATCH(P38,Notes!$2:$2,0),0)</f>
        <v>#N/A</v>
      </c>
      <c r="T38" s="21" t="e">
        <f t="shared" si="0"/>
        <v>#N/A</v>
      </c>
      <c r="AD38" s="20" t="s">
        <v>621</v>
      </c>
      <c r="AE38" s="20">
        <v>0.18816300000000014</v>
      </c>
      <c r="AF38" s="20">
        <v>0.18816300000000014</v>
      </c>
      <c r="AG38" s="20" t="s">
        <v>20</v>
      </c>
      <c r="AH38" s="20" t="s">
        <v>204</v>
      </c>
    </row>
    <row r="39" spans="1:34">
      <c r="A39" s="20"/>
      <c r="B39" s="20"/>
      <c r="C39" s="20"/>
      <c r="D39" s="20"/>
      <c r="E39" s="20"/>
      <c r="G39" s="35"/>
      <c r="K39" s="36"/>
      <c r="P39" t="e">
        <f t="shared" si="1"/>
        <v>#N/A</v>
      </c>
      <c r="Q39" t="e">
        <f>+VLOOKUP(D39&amp;E39,Master!D:H,5,0)</f>
        <v>#N/A</v>
      </c>
      <c r="R39" t="e">
        <f>+VLOOKUP(D39&amp;E39,Master!D:I,6,0)</f>
        <v>#N/A</v>
      </c>
      <c r="S39" t="e">
        <f>+VLOOKUP(Q39,Notes!$A$45:$BZ$50,MATCH(P39,Notes!$2:$2,0),0)</f>
        <v>#N/A</v>
      </c>
      <c r="T39" s="21" t="e">
        <f t="shared" si="0"/>
        <v>#N/A</v>
      </c>
      <c r="AD39" s="20" t="s">
        <v>625</v>
      </c>
      <c r="AE39" s="20">
        <v>0.17584399999999997</v>
      </c>
      <c r="AF39" s="20">
        <v>0.17584399999999997</v>
      </c>
      <c r="AG39" s="20" t="s">
        <v>20</v>
      </c>
      <c r="AH39" s="20" t="s">
        <v>205</v>
      </c>
    </row>
    <row r="40" spans="1:34">
      <c r="A40" s="20"/>
      <c r="B40" s="20"/>
      <c r="C40" s="20"/>
      <c r="D40" s="20"/>
      <c r="E40" s="20"/>
      <c r="G40" s="35"/>
      <c r="K40" s="36"/>
      <c r="P40" t="e">
        <f t="shared" si="1"/>
        <v>#N/A</v>
      </c>
      <c r="Q40" t="e">
        <f>+VLOOKUP(D40&amp;E40,Master!D:H,5,0)</f>
        <v>#N/A</v>
      </c>
      <c r="R40" t="e">
        <f>+VLOOKUP(D40&amp;E40,Master!D:I,6,0)</f>
        <v>#N/A</v>
      </c>
      <c r="S40" t="e">
        <f>+VLOOKUP(Q40,Notes!$A$45:$BZ$50,MATCH(P40,Notes!$2:$2,0),0)</f>
        <v>#N/A</v>
      </c>
      <c r="T40" s="21" t="e">
        <f t="shared" si="0"/>
        <v>#N/A</v>
      </c>
      <c r="AD40" s="20" t="s">
        <v>654</v>
      </c>
      <c r="AE40" s="20">
        <v>0.27030399999999993</v>
      </c>
      <c r="AF40" s="20">
        <v>0.27030399999999993</v>
      </c>
      <c r="AG40" s="20" t="s">
        <v>40</v>
      </c>
      <c r="AH40" s="20" t="s">
        <v>204</v>
      </c>
    </row>
    <row r="41" spans="1:34">
      <c r="A41" s="20"/>
      <c r="B41" s="20"/>
      <c r="C41" s="20"/>
      <c r="D41" s="20"/>
      <c r="E41" s="20"/>
      <c r="G41" s="35"/>
      <c r="K41" s="36"/>
      <c r="P41" t="e">
        <f t="shared" si="1"/>
        <v>#N/A</v>
      </c>
      <c r="Q41" t="e">
        <f>+VLOOKUP(D41&amp;E41,Master!D:H,5,0)</f>
        <v>#N/A</v>
      </c>
      <c r="R41" t="e">
        <f>+VLOOKUP(D41&amp;E41,Master!D:I,6,0)</f>
        <v>#N/A</v>
      </c>
      <c r="S41" t="e">
        <f>+VLOOKUP(Q41,Notes!$A$45:$BZ$50,MATCH(P41,Notes!$2:$2,0),0)</f>
        <v>#N/A</v>
      </c>
      <c r="T41" s="21" t="e">
        <f t="shared" si="0"/>
        <v>#N/A</v>
      </c>
      <c r="AD41" s="20" t="s">
        <v>658</v>
      </c>
      <c r="AE41" s="20">
        <v>0.26180000000000003</v>
      </c>
      <c r="AF41" s="20">
        <v>0.26180000000000003</v>
      </c>
      <c r="AG41" s="20" t="s">
        <v>40</v>
      </c>
      <c r="AH41" s="20" t="s">
        <v>205</v>
      </c>
    </row>
    <row r="42" spans="1:34">
      <c r="A42" s="20"/>
      <c r="B42" s="20"/>
      <c r="C42" s="20"/>
      <c r="D42" s="20"/>
      <c r="E42" s="20"/>
      <c r="G42" s="35"/>
      <c r="K42" s="36"/>
      <c r="P42" t="e">
        <f t="shared" si="1"/>
        <v>#N/A</v>
      </c>
      <c r="Q42" t="e">
        <f>+VLOOKUP(D42&amp;E42,Master!D:H,5,0)</f>
        <v>#N/A</v>
      </c>
      <c r="R42" t="e">
        <f>+VLOOKUP(D42&amp;E42,Master!D:I,6,0)</f>
        <v>#N/A</v>
      </c>
      <c r="S42" t="e">
        <f>+VLOOKUP(Q42,Notes!$A$45:$BZ$50,MATCH(P42,Notes!$2:$2,0),0)</f>
        <v>#N/A</v>
      </c>
      <c r="T42" s="21" t="e">
        <f t="shared" si="0"/>
        <v>#N/A</v>
      </c>
      <c r="AD42" s="20" t="s">
        <v>668</v>
      </c>
      <c r="AE42" s="20">
        <v>0.21977199999999994</v>
      </c>
      <c r="AF42" s="20">
        <v>0.21977199999999994</v>
      </c>
      <c r="AG42" s="20" t="s">
        <v>47</v>
      </c>
      <c r="AH42" s="20" t="s">
        <v>204</v>
      </c>
    </row>
    <row r="43" spans="1:34">
      <c r="A43" s="20"/>
      <c r="B43" s="20"/>
      <c r="C43" s="20"/>
      <c r="D43" s="20"/>
      <c r="E43" s="20"/>
      <c r="G43" s="35"/>
      <c r="K43" s="36"/>
      <c r="P43" t="e">
        <f t="shared" si="1"/>
        <v>#N/A</v>
      </c>
      <c r="Q43" t="e">
        <f>+VLOOKUP(D43&amp;E43,Master!D:H,5,0)</f>
        <v>#N/A</v>
      </c>
      <c r="R43" t="e">
        <f>+VLOOKUP(D43&amp;E43,Master!D:I,6,0)</f>
        <v>#N/A</v>
      </c>
      <c r="S43" t="e">
        <f>+VLOOKUP(Q43,Notes!$A$45:$BZ$50,MATCH(P43,Notes!$2:$2,0),0)</f>
        <v>#N/A</v>
      </c>
      <c r="T43" s="21" t="e">
        <f t="shared" si="0"/>
        <v>#N/A</v>
      </c>
      <c r="AD43" s="20" t="s">
        <v>672</v>
      </c>
      <c r="AE43" s="20">
        <v>0.20745500000000008</v>
      </c>
      <c r="AF43" s="20">
        <v>0.20745500000000008</v>
      </c>
      <c r="AG43" s="20" t="s">
        <v>47</v>
      </c>
      <c r="AH43" s="20" t="s">
        <v>205</v>
      </c>
    </row>
    <row r="44" spans="1:34">
      <c r="A44" s="20"/>
      <c r="B44" s="20"/>
      <c r="C44" s="20"/>
      <c r="D44" s="20"/>
      <c r="E44" s="20"/>
      <c r="G44" s="35"/>
      <c r="K44" s="36"/>
      <c r="P44" t="e">
        <f t="shared" si="1"/>
        <v>#N/A</v>
      </c>
      <c r="Q44" t="e">
        <f>+VLOOKUP(D44&amp;E44,Master!D:H,5,0)</f>
        <v>#N/A</v>
      </c>
      <c r="R44" t="e">
        <f>+VLOOKUP(D44&amp;E44,Master!D:I,6,0)</f>
        <v>#N/A</v>
      </c>
      <c r="S44" t="e">
        <f>+VLOOKUP(Q44,Notes!$A$45:$BZ$50,MATCH(P44,Notes!$2:$2,0),0)</f>
        <v>#N/A</v>
      </c>
      <c r="T44" s="21" t="e">
        <f t="shared" si="0"/>
        <v>#N/A</v>
      </c>
      <c r="AD44" s="20" t="s">
        <v>647</v>
      </c>
      <c r="AE44" s="20">
        <v>15.734137000000006</v>
      </c>
      <c r="AF44" s="20">
        <v>15.734137000000006</v>
      </c>
      <c r="AG44" s="20" t="s">
        <v>15</v>
      </c>
      <c r="AH44" s="20" t="s">
        <v>205</v>
      </c>
    </row>
    <row r="45" spans="1:34">
      <c r="A45" s="20"/>
      <c r="B45" s="20"/>
      <c r="C45" s="20"/>
      <c r="D45" s="20"/>
      <c r="E45" s="20"/>
      <c r="G45" s="35"/>
      <c r="K45" s="36"/>
      <c r="P45" t="e">
        <f t="shared" si="1"/>
        <v>#N/A</v>
      </c>
      <c r="Q45" t="e">
        <f>+VLOOKUP(D45&amp;E45,Master!D:H,5,0)</f>
        <v>#N/A</v>
      </c>
      <c r="R45" t="e">
        <f>+VLOOKUP(D45&amp;E45,Master!D:I,6,0)</f>
        <v>#N/A</v>
      </c>
      <c r="S45" t="e">
        <f>+VLOOKUP(Q45,Notes!$A$45:$BZ$50,MATCH(P45,Notes!$2:$2,0),0)</f>
        <v>#N/A</v>
      </c>
      <c r="T45" s="21" t="e">
        <f t="shared" si="0"/>
        <v>#N/A</v>
      </c>
      <c r="AD45" s="20" t="s">
        <v>642</v>
      </c>
      <c r="AE45" s="20">
        <v>19.30333700000001</v>
      </c>
      <c r="AF45" s="20">
        <v>19.30333700000001</v>
      </c>
      <c r="AG45" s="20" t="s">
        <v>15</v>
      </c>
      <c r="AH45" s="20" t="s">
        <v>204</v>
      </c>
    </row>
    <row r="46" spans="1:34">
      <c r="A46" s="20"/>
      <c r="B46" s="20"/>
      <c r="C46" s="20"/>
      <c r="D46" s="20"/>
      <c r="E46" s="20"/>
      <c r="G46" s="35"/>
      <c r="K46" s="36"/>
      <c r="P46" t="e">
        <f t="shared" si="1"/>
        <v>#N/A</v>
      </c>
      <c r="Q46" t="e">
        <f>+VLOOKUP(D46&amp;E46,Master!D:H,5,0)</f>
        <v>#N/A</v>
      </c>
      <c r="R46" t="e">
        <f>+VLOOKUP(D46&amp;E46,Master!D:I,6,0)</f>
        <v>#N/A</v>
      </c>
      <c r="S46" t="e">
        <f>+VLOOKUP(Q46,Notes!$A$45:$BZ$50,MATCH(P46,Notes!$2:$2,0),0)</f>
        <v>#N/A</v>
      </c>
      <c r="T46" s="21" t="e">
        <f t="shared" si="0"/>
        <v>#N/A</v>
      </c>
      <c r="AD46" s="20" t="s">
        <v>653</v>
      </c>
      <c r="AE46" s="20">
        <v>15.359452999999993</v>
      </c>
      <c r="AF46" s="20">
        <v>15.359452999999993</v>
      </c>
      <c r="AG46" s="20" t="s">
        <v>17</v>
      </c>
      <c r="AH46" s="20" t="s">
        <v>211</v>
      </c>
    </row>
    <row r="47" spans="1:34">
      <c r="A47" s="20"/>
      <c r="B47" s="20"/>
      <c r="C47" s="20"/>
      <c r="D47" s="20"/>
      <c r="E47" s="20"/>
      <c r="G47" s="35"/>
      <c r="K47" s="36"/>
      <c r="P47" t="e">
        <f t="shared" si="1"/>
        <v>#N/A</v>
      </c>
      <c r="Q47" t="e">
        <f>+VLOOKUP(D47&amp;E47,Master!D:H,5,0)</f>
        <v>#N/A</v>
      </c>
      <c r="R47" t="e">
        <f>+VLOOKUP(D47&amp;E47,Master!D:I,6,0)</f>
        <v>#N/A</v>
      </c>
      <c r="S47" t="e">
        <f>+VLOOKUP(Q47,Notes!$A$45:$BZ$50,MATCH(P47,Notes!$2:$2,0),0)</f>
        <v>#N/A</v>
      </c>
      <c r="T47" s="21" t="e">
        <f t="shared" si="0"/>
        <v>#N/A</v>
      </c>
      <c r="AD47" s="20" t="s">
        <v>650</v>
      </c>
      <c r="AE47" s="20">
        <v>15.765048999999996</v>
      </c>
      <c r="AF47" s="20">
        <v>15.765048999999996</v>
      </c>
      <c r="AG47" s="20" t="s">
        <v>17</v>
      </c>
      <c r="AH47" s="20" t="s">
        <v>204</v>
      </c>
    </row>
    <row r="48" spans="1:34">
      <c r="A48" s="20"/>
      <c r="B48" s="20"/>
      <c r="C48" s="20"/>
      <c r="D48" s="20"/>
      <c r="E48" s="20"/>
      <c r="G48" s="35"/>
      <c r="K48" s="36"/>
      <c r="P48" t="e">
        <f t="shared" si="1"/>
        <v>#N/A</v>
      </c>
      <c r="Q48" t="e">
        <f>+VLOOKUP(D48&amp;E48,Master!D:H,5,0)</f>
        <v>#N/A</v>
      </c>
      <c r="R48" t="e">
        <f>+VLOOKUP(D48&amp;E48,Master!D:I,6,0)</f>
        <v>#N/A</v>
      </c>
      <c r="S48" t="e">
        <f>+VLOOKUP(Q48,Notes!$A$45:$BZ$50,MATCH(P48,Notes!$2:$2,0),0)</f>
        <v>#N/A</v>
      </c>
      <c r="T48" s="21" t="e">
        <f t="shared" si="0"/>
        <v>#N/A</v>
      </c>
      <c r="AD48" s="20" t="s">
        <v>763</v>
      </c>
      <c r="AE48" s="20">
        <v>0.21400499999999986</v>
      </c>
      <c r="AF48" s="20">
        <v>0.21400499999999986</v>
      </c>
      <c r="AG48" s="20" t="s">
        <v>16</v>
      </c>
      <c r="AH48" s="20" t="s">
        <v>205</v>
      </c>
    </row>
    <row r="49" spans="1:34">
      <c r="A49" s="20"/>
      <c r="B49" s="20"/>
      <c r="C49" s="20"/>
      <c r="D49" s="20"/>
      <c r="E49" s="20"/>
      <c r="G49" s="35"/>
      <c r="K49" s="36"/>
      <c r="P49" t="e">
        <f t="shared" si="1"/>
        <v>#N/A</v>
      </c>
      <c r="Q49" t="e">
        <f>+VLOOKUP(D49&amp;E49,Master!D:H,5,0)</f>
        <v>#N/A</v>
      </c>
      <c r="R49" t="e">
        <f>+VLOOKUP(D49&amp;E49,Master!D:I,6,0)</f>
        <v>#N/A</v>
      </c>
      <c r="S49" t="e">
        <f>+VLOOKUP(Q49,Notes!$A$45:$BZ$50,MATCH(P49,Notes!$2:$2,0),0)</f>
        <v>#N/A</v>
      </c>
      <c r="T49" s="21" t="e">
        <f t="shared" si="0"/>
        <v>#N/A</v>
      </c>
      <c r="AD49" s="20" t="s">
        <v>761</v>
      </c>
      <c r="AE49" s="20">
        <v>0.25396199999999997</v>
      </c>
      <c r="AF49" s="20">
        <v>0.25396199999999997</v>
      </c>
      <c r="AG49" s="20" t="s">
        <v>16</v>
      </c>
      <c r="AH49" s="20" t="s">
        <v>204</v>
      </c>
    </row>
    <row r="50" spans="1:34">
      <c r="A50" s="20"/>
      <c r="B50" s="20"/>
      <c r="C50" s="20"/>
      <c r="D50" s="20"/>
      <c r="E50" s="20"/>
      <c r="G50" s="35"/>
      <c r="K50" s="36"/>
      <c r="P50" t="e">
        <f t="shared" si="1"/>
        <v>#N/A</v>
      </c>
      <c r="Q50" t="e">
        <f>+VLOOKUP(D50&amp;E50,Master!D:H,5,0)</f>
        <v>#N/A</v>
      </c>
      <c r="R50" t="e">
        <f>+VLOOKUP(D50&amp;E50,Master!D:I,6,0)</f>
        <v>#N/A</v>
      </c>
      <c r="S50" t="e">
        <f>+VLOOKUP(Q50,Notes!$A$45:$BZ$50,MATCH(P50,Notes!$2:$2,0),0)</f>
        <v>#N/A</v>
      </c>
      <c r="T50" s="21" t="e">
        <f t="shared" si="0"/>
        <v>#N/A</v>
      </c>
      <c r="AD50" s="20" t="s">
        <v>681</v>
      </c>
      <c r="AE50" s="20">
        <v>15.026921000000005</v>
      </c>
      <c r="AF50" s="20">
        <v>15.026921000000005</v>
      </c>
      <c r="AG50" s="20" t="s">
        <v>190</v>
      </c>
      <c r="AH50" s="20" t="s">
        <v>204</v>
      </c>
    </row>
    <row r="51" spans="1:34">
      <c r="A51" s="20"/>
      <c r="B51" s="20"/>
      <c r="C51" s="20"/>
      <c r="D51" s="20"/>
      <c r="E51" s="20"/>
      <c r="G51" s="35"/>
      <c r="K51" s="36"/>
      <c r="P51" t="e">
        <f t="shared" si="1"/>
        <v>#N/A</v>
      </c>
      <c r="Q51" t="e">
        <f>+VLOOKUP(D51&amp;E51,Master!D:H,5,0)</f>
        <v>#N/A</v>
      </c>
      <c r="R51" t="e">
        <f>+VLOOKUP(D51&amp;E51,Master!D:I,6,0)</f>
        <v>#N/A</v>
      </c>
      <c r="S51" t="e">
        <f>+VLOOKUP(Q51,Notes!$A$45:$BZ$50,MATCH(P51,Notes!$2:$2,0),0)</f>
        <v>#N/A</v>
      </c>
      <c r="T51" s="21" t="e">
        <f t="shared" si="0"/>
        <v>#N/A</v>
      </c>
      <c r="AD51" s="20" t="s">
        <v>683</v>
      </c>
      <c r="AE51" s="20">
        <v>14.618611999999994</v>
      </c>
      <c r="AF51" s="20">
        <v>14.618611999999994</v>
      </c>
      <c r="AG51" s="20" t="s">
        <v>190</v>
      </c>
      <c r="AH51" s="20" t="s">
        <v>205</v>
      </c>
    </row>
    <row r="52" spans="1:34">
      <c r="A52" s="20"/>
      <c r="B52" s="20"/>
      <c r="C52" s="20"/>
      <c r="D52" s="20"/>
      <c r="E52" s="20"/>
      <c r="G52" s="35"/>
      <c r="K52" s="36"/>
      <c r="P52" t="e">
        <f t="shared" si="1"/>
        <v>#N/A</v>
      </c>
      <c r="Q52" t="e">
        <f>+VLOOKUP(D52&amp;E52,Master!D:H,5,0)</f>
        <v>#N/A</v>
      </c>
      <c r="R52" t="e">
        <f>+VLOOKUP(D52&amp;E52,Master!D:I,6,0)</f>
        <v>#N/A</v>
      </c>
      <c r="S52" t="e">
        <f>+VLOOKUP(Q52,Notes!$A$45:$BZ$50,MATCH(P52,Notes!$2:$2,0),0)</f>
        <v>#N/A</v>
      </c>
      <c r="T52" s="21" t="e">
        <f t="shared" si="0"/>
        <v>#N/A</v>
      </c>
      <c r="AD52" s="20" t="s">
        <v>621</v>
      </c>
      <c r="AE52" s="20">
        <v>0.18816300000000014</v>
      </c>
      <c r="AF52" s="20">
        <v>0.18816300000000014</v>
      </c>
      <c r="AG52" s="20" t="s">
        <v>20</v>
      </c>
      <c r="AH52" s="20" t="s">
        <v>204</v>
      </c>
    </row>
    <row r="53" spans="1:34">
      <c r="A53" s="20"/>
      <c r="B53" s="20"/>
      <c r="C53" s="20"/>
      <c r="D53" s="20"/>
      <c r="E53" s="20"/>
      <c r="G53" s="35"/>
      <c r="K53" s="36"/>
      <c r="P53" t="e">
        <f t="shared" si="1"/>
        <v>#N/A</v>
      </c>
      <c r="Q53" t="e">
        <f>+VLOOKUP(D53&amp;E53,Master!D:H,5,0)</f>
        <v>#N/A</v>
      </c>
      <c r="R53" t="e">
        <f>+VLOOKUP(D53&amp;E53,Master!D:I,6,0)</f>
        <v>#N/A</v>
      </c>
      <c r="S53" t="e">
        <f>+VLOOKUP(Q53,Notes!$A$45:$BZ$50,MATCH(P53,Notes!$2:$2,0),0)</f>
        <v>#N/A</v>
      </c>
      <c r="T53" s="21" t="e">
        <f t="shared" si="0"/>
        <v>#N/A</v>
      </c>
      <c r="AD53" s="20" t="s">
        <v>625</v>
      </c>
      <c r="AE53" s="20">
        <v>0.17584399999999997</v>
      </c>
      <c r="AF53" s="20">
        <v>0.17584399999999997</v>
      </c>
      <c r="AG53" s="20" t="s">
        <v>20</v>
      </c>
      <c r="AH53" s="20" t="s">
        <v>205</v>
      </c>
    </row>
    <row r="54" spans="1:34">
      <c r="A54" s="20"/>
      <c r="B54" s="20"/>
      <c r="C54" s="20"/>
      <c r="D54" s="20"/>
      <c r="E54" s="20"/>
      <c r="G54" s="35"/>
      <c r="K54" s="36"/>
      <c r="P54" t="e">
        <f t="shared" si="1"/>
        <v>#N/A</v>
      </c>
      <c r="Q54" t="e">
        <f>+VLOOKUP(D54&amp;E54,Master!D:H,5,0)</f>
        <v>#N/A</v>
      </c>
      <c r="R54" t="e">
        <f>+VLOOKUP(D54&amp;E54,Master!D:I,6,0)</f>
        <v>#N/A</v>
      </c>
      <c r="S54" t="e">
        <f>+VLOOKUP(Q54,Notes!$A$45:$BZ$50,MATCH(P54,Notes!$2:$2,0),0)</f>
        <v>#N/A</v>
      </c>
      <c r="T54" s="21" t="e">
        <f t="shared" si="0"/>
        <v>#N/A</v>
      </c>
      <c r="AD54" s="20" t="s">
        <v>654</v>
      </c>
      <c r="AE54" s="20">
        <v>0.27030399999999993</v>
      </c>
      <c r="AF54" s="20">
        <v>0.27030399999999993</v>
      </c>
      <c r="AG54" s="20" t="s">
        <v>40</v>
      </c>
      <c r="AH54" s="20" t="s">
        <v>204</v>
      </c>
    </row>
    <row r="55" spans="1:34">
      <c r="A55" s="20"/>
      <c r="B55" s="20"/>
      <c r="C55" s="20"/>
      <c r="D55" s="20"/>
      <c r="E55" s="20"/>
      <c r="G55" s="35"/>
      <c r="K55" s="36"/>
      <c r="P55" t="e">
        <f t="shared" si="1"/>
        <v>#N/A</v>
      </c>
      <c r="Q55" t="e">
        <f>+VLOOKUP(D55&amp;E55,Master!D:H,5,0)</f>
        <v>#N/A</v>
      </c>
      <c r="R55" t="e">
        <f>+VLOOKUP(D55&amp;E55,Master!D:I,6,0)</f>
        <v>#N/A</v>
      </c>
      <c r="S55" t="e">
        <f>+VLOOKUP(Q55,Notes!$A$45:$BZ$50,MATCH(P55,Notes!$2:$2,0),0)</f>
        <v>#N/A</v>
      </c>
      <c r="T55" s="21" t="e">
        <f t="shared" si="0"/>
        <v>#N/A</v>
      </c>
      <c r="AD55" s="20" t="s">
        <v>658</v>
      </c>
      <c r="AE55" s="20">
        <v>0.26180000000000003</v>
      </c>
      <c r="AF55" s="20">
        <v>0.26180000000000003</v>
      </c>
      <c r="AG55" s="20" t="s">
        <v>40</v>
      </c>
      <c r="AH55" s="20" t="s">
        <v>205</v>
      </c>
    </row>
    <row r="56" spans="1:34">
      <c r="A56" s="20"/>
      <c r="B56" s="20"/>
      <c r="C56" s="20"/>
      <c r="D56" s="20"/>
      <c r="E56" s="20"/>
      <c r="G56" s="35"/>
      <c r="K56" s="36"/>
      <c r="P56" t="e">
        <f t="shared" si="1"/>
        <v>#N/A</v>
      </c>
      <c r="Q56" t="e">
        <f>+VLOOKUP(D56&amp;E56,Master!D:H,5,0)</f>
        <v>#N/A</v>
      </c>
      <c r="R56" t="e">
        <f>+VLOOKUP(D56&amp;E56,Master!D:I,6,0)</f>
        <v>#N/A</v>
      </c>
      <c r="S56" t="e">
        <f>+VLOOKUP(Q56,Notes!$A$45:$BZ$50,MATCH(P56,Notes!$2:$2,0),0)</f>
        <v>#N/A</v>
      </c>
      <c r="T56" s="21" t="e">
        <f t="shared" si="0"/>
        <v>#N/A</v>
      </c>
      <c r="AD56" s="20" t="s">
        <v>668</v>
      </c>
      <c r="AE56" s="20">
        <v>0.21977199999999994</v>
      </c>
      <c r="AF56" s="20">
        <v>0.21977199999999994</v>
      </c>
      <c r="AG56" s="20" t="s">
        <v>47</v>
      </c>
      <c r="AH56" s="20" t="s">
        <v>204</v>
      </c>
    </row>
    <row r="57" spans="1:34">
      <c r="A57" s="20"/>
      <c r="B57" s="20"/>
      <c r="C57" s="20"/>
      <c r="D57" s="20"/>
      <c r="E57" s="20"/>
      <c r="G57" s="35"/>
      <c r="K57" s="36"/>
      <c r="P57" t="e">
        <f t="shared" si="1"/>
        <v>#N/A</v>
      </c>
      <c r="Q57" t="e">
        <f>+VLOOKUP(D57&amp;E57,Master!D:H,5,0)</f>
        <v>#N/A</v>
      </c>
      <c r="R57" t="e">
        <f>+VLOOKUP(D57&amp;E57,Master!D:I,6,0)</f>
        <v>#N/A</v>
      </c>
      <c r="S57" t="e">
        <f>+VLOOKUP(Q57,Notes!$A$45:$BZ$50,MATCH(P57,Notes!$2:$2,0),0)</f>
        <v>#N/A</v>
      </c>
      <c r="T57" s="21" t="e">
        <f t="shared" si="0"/>
        <v>#N/A</v>
      </c>
      <c r="AD57" s="20" t="s">
        <v>672</v>
      </c>
      <c r="AE57" s="20">
        <v>0.20745500000000008</v>
      </c>
      <c r="AF57" s="20">
        <v>0.20745500000000008</v>
      </c>
      <c r="AG57" s="20" t="s">
        <v>47</v>
      </c>
      <c r="AH57" s="20" t="s">
        <v>205</v>
      </c>
    </row>
    <row r="58" spans="1:34">
      <c r="A58" s="20"/>
      <c r="B58" s="20"/>
      <c r="C58" s="20"/>
      <c r="D58" s="20"/>
      <c r="E58" s="20"/>
      <c r="G58" s="35"/>
      <c r="K58" s="36"/>
      <c r="P58" t="e">
        <f t="shared" si="1"/>
        <v>#N/A</v>
      </c>
      <c r="Q58" t="e">
        <f>+VLOOKUP(D58&amp;E58,Master!D:H,5,0)</f>
        <v>#N/A</v>
      </c>
      <c r="R58" t="e">
        <f>+VLOOKUP(D58&amp;E58,Master!D:I,6,0)</f>
        <v>#N/A</v>
      </c>
      <c r="S58" t="e">
        <f>+VLOOKUP(Q58,Notes!$A$45:$BZ$50,MATCH(P58,Notes!$2:$2,0),0)</f>
        <v>#N/A</v>
      </c>
      <c r="T58" s="21" t="e">
        <f t="shared" si="0"/>
        <v>#N/A</v>
      </c>
      <c r="AD58" s="20" t="s">
        <v>647</v>
      </c>
      <c r="AE58" s="20">
        <v>15.734137000000006</v>
      </c>
      <c r="AF58" s="20">
        <v>15.734137000000006</v>
      </c>
      <c r="AG58" s="20" t="s">
        <v>15</v>
      </c>
      <c r="AH58" s="20" t="s">
        <v>205</v>
      </c>
    </row>
    <row r="59" spans="1:34">
      <c r="A59" s="20"/>
      <c r="B59" s="20"/>
      <c r="C59" s="20"/>
      <c r="D59" s="20"/>
      <c r="E59" s="20"/>
      <c r="G59" s="35"/>
      <c r="K59" s="36"/>
      <c r="P59" t="e">
        <f t="shared" si="1"/>
        <v>#N/A</v>
      </c>
      <c r="Q59" t="e">
        <f>+VLOOKUP(D59&amp;E59,Master!D:H,5,0)</f>
        <v>#N/A</v>
      </c>
      <c r="R59" t="e">
        <f>+VLOOKUP(D59&amp;E59,Master!D:I,6,0)</f>
        <v>#N/A</v>
      </c>
      <c r="S59" t="e">
        <f>+VLOOKUP(Q59,Notes!$A$45:$BZ$50,MATCH(P59,Notes!$2:$2,0),0)</f>
        <v>#N/A</v>
      </c>
      <c r="T59" s="21" t="e">
        <f t="shared" si="0"/>
        <v>#N/A</v>
      </c>
      <c r="AD59" s="20" t="s">
        <v>642</v>
      </c>
      <c r="AE59" s="20">
        <v>19.30333700000001</v>
      </c>
      <c r="AF59" s="20">
        <v>19.30333700000001</v>
      </c>
      <c r="AG59" s="20" t="s">
        <v>15</v>
      </c>
      <c r="AH59" s="20" t="s">
        <v>204</v>
      </c>
    </row>
    <row r="60" spans="1:34">
      <c r="A60" s="20"/>
      <c r="B60" s="20"/>
      <c r="C60" s="20"/>
      <c r="D60" s="20"/>
      <c r="E60" s="20"/>
      <c r="G60" s="35"/>
      <c r="K60" s="36"/>
      <c r="P60" t="e">
        <f t="shared" si="1"/>
        <v>#N/A</v>
      </c>
      <c r="Q60" t="e">
        <f>+VLOOKUP(D60&amp;E60,Master!D:H,5,0)</f>
        <v>#N/A</v>
      </c>
      <c r="R60" t="e">
        <f>+VLOOKUP(D60&amp;E60,Master!D:I,6,0)</f>
        <v>#N/A</v>
      </c>
      <c r="S60" t="e">
        <f>+VLOOKUP(Q60,Notes!$A$45:$BZ$50,MATCH(P60,Notes!$2:$2,0),0)</f>
        <v>#N/A</v>
      </c>
      <c r="T60" s="21" t="e">
        <f t="shared" si="0"/>
        <v>#N/A</v>
      </c>
      <c r="AD60" s="20" t="s">
        <v>653</v>
      </c>
      <c r="AE60" s="20">
        <v>15.359452999999993</v>
      </c>
      <c r="AF60" s="20">
        <v>15.359452999999993</v>
      </c>
      <c r="AG60" s="20" t="s">
        <v>17</v>
      </c>
      <c r="AH60" s="20" t="s">
        <v>211</v>
      </c>
    </row>
    <row r="61" spans="1:34">
      <c r="A61" s="20"/>
      <c r="B61" s="20"/>
      <c r="C61" s="20"/>
      <c r="D61" s="20"/>
      <c r="E61" s="20"/>
      <c r="G61" s="35"/>
      <c r="K61" s="36"/>
      <c r="P61" t="e">
        <f t="shared" si="1"/>
        <v>#N/A</v>
      </c>
      <c r="Q61" t="e">
        <f>+VLOOKUP(D61&amp;E61,Master!D:H,5,0)</f>
        <v>#N/A</v>
      </c>
      <c r="R61" t="e">
        <f>+VLOOKUP(D61&amp;E61,Master!D:I,6,0)</f>
        <v>#N/A</v>
      </c>
      <c r="S61" t="e">
        <f>+VLOOKUP(Q61,Notes!$A$45:$BZ$50,MATCH(P61,Notes!$2:$2,0),0)</f>
        <v>#N/A</v>
      </c>
      <c r="T61" s="21" t="e">
        <f t="shared" si="0"/>
        <v>#N/A</v>
      </c>
      <c r="AD61" s="20" t="s">
        <v>650</v>
      </c>
      <c r="AE61" s="20">
        <v>15.765048999999996</v>
      </c>
      <c r="AF61" s="20">
        <v>15.765048999999996</v>
      </c>
      <c r="AG61" s="20" t="s">
        <v>17</v>
      </c>
      <c r="AH61" s="20" t="s">
        <v>204</v>
      </c>
    </row>
    <row r="62" spans="1:34">
      <c r="A62" s="20"/>
      <c r="B62" s="20"/>
      <c r="C62" s="20"/>
      <c r="D62" s="20"/>
      <c r="E62" s="20"/>
      <c r="G62" s="35"/>
      <c r="K62" s="36"/>
      <c r="P62" t="e">
        <f t="shared" si="1"/>
        <v>#N/A</v>
      </c>
      <c r="Q62" t="e">
        <f>+VLOOKUP(D62&amp;E62,Master!D:H,5,0)</f>
        <v>#N/A</v>
      </c>
      <c r="R62" t="e">
        <f>+VLOOKUP(D62&amp;E62,Master!D:I,6,0)</f>
        <v>#N/A</v>
      </c>
      <c r="S62" t="e">
        <f>+VLOOKUP(Q62,Notes!$A$45:$BZ$50,MATCH(P62,Notes!$2:$2,0),0)</f>
        <v>#N/A</v>
      </c>
      <c r="T62" s="21" t="e">
        <f t="shared" si="0"/>
        <v>#N/A</v>
      </c>
      <c r="AD62" s="20" t="s">
        <v>763</v>
      </c>
      <c r="AE62" s="20">
        <v>0.21400499999999986</v>
      </c>
      <c r="AF62" s="20">
        <v>0.21400499999999986</v>
      </c>
      <c r="AG62" s="20" t="s">
        <v>16</v>
      </c>
      <c r="AH62" s="20" t="s">
        <v>205</v>
      </c>
    </row>
    <row r="63" spans="1:34">
      <c r="A63" s="20"/>
      <c r="B63" s="20"/>
      <c r="C63" s="20"/>
      <c r="D63" s="20"/>
      <c r="E63" s="20"/>
      <c r="G63" s="35"/>
      <c r="K63" s="36"/>
      <c r="P63" t="e">
        <f t="shared" si="1"/>
        <v>#N/A</v>
      </c>
      <c r="Q63" t="e">
        <f>+VLOOKUP(D63&amp;E63,Master!D:H,5,0)</f>
        <v>#N/A</v>
      </c>
      <c r="R63" t="e">
        <f>+VLOOKUP(D63&amp;E63,Master!D:I,6,0)</f>
        <v>#N/A</v>
      </c>
      <c r="S63" t="e">
        <f>+VLOOKUP(Q63,Notes!$A$45:$BZ$50,MATCH(P63,Notes!$2:$2,0),0)</f>
        <v>#N/A</v>
      </c>
      <c r="T63" s="21" t="e">
        <f t="shared" si="0"/>
        <v>#N/A</v>
      </c>
      <c r="AD63" s="20" t="s">
        <v>761</v>
      </c>
      <c r="AE63" s="20">
        <v>0.25396199999999997</v>
      </c>
      <c r="AF63" s="20">
        <v>0.25396199999999997</v>
      </c>
      <c r="AG63" s="20" t="s">
        <v>16</v>
      </c>
      <c r="AH63" s="20" t="s">
        <v>204</v>
      </c>
    </row>
    <row r="64" spans="1:34">
      <c r="A64" s="20"/>
      <c r="B64" s="20"/>
      <c r="C64" s="20"/>
      <c r="D64" s="20"/>
      <c r="E64" s="20"/>
      <c r="G64" s="35"/>
      <c r="K64" s="36"/>
      <c r="P64" t="e">
        <f t="shared" si="1"/>
        <v>#N/A</v>
      </c>
      <c r="Q64" t="e">
        <f>+VLOOKUP(D64&amp;E64,Master!D:H,5,0)</f>
        <v>#N/A</v>
      </c>
      <c r="R64" t="e">
        <f>+VLOOKUP(D64&amp;E64,Master!D:I,6,0)</f>
        <v>#N/A</v>
      </c>
      <c r="S64" t="e">
        <f>+VLOOKUP(Q64,Notes!$A$45:$BZ$50,MATCH(P64,Notes!$2:$2,0),0)</f>
        <v>#N/A</v>
      </c>
      <c r="T64" s="21" t="e">
        <f t="shared" si="0"/>
        <v>#N/A</v>
      </c>
      <c r="AD64" s="20" t="s">
        <v>649</v>
      </c>
      <c r="AE64" s="20">
        <v>15.443956999999999</v>
      </c>
      <c r="AF64" s="20">
        <v>15.443956999999999</v>
      </c>
      <c r="AG64" s="20" t="s">
        <v>15</v>
      </c>
      <c r="AH64" s="20" t="s">
        <v>209</v>
      </c>
    </row>
    <row r="65" spans="1:34">
      <c r="A65" s="20"/>
      <c r="B65" s="20"/>
      <c r="C65" s="20"/>
      <c r="D65" s="20"/>
      <c r="E65" s="20"/>
      <c r="G65" s="35"/>
      <c r="K65" s="36"/>
      <c r="P65" t="e">
        <f t="shared" si="1"/>
        <v>#N/A</v>
      </c>
      <c r="Q65" t="e">
        <f>+VLOOKUP(D65&amp;E65,Master!D:H,5,0)</f>
        <v>#N/A</v>
      </c>
      <c r="R65" t="e">
        <f>+VLOOKUP(D65&amp;E65,Master!D:I,6,0)</f>
        <v>#N/A</v>
      </c>
      <c r="S65" t="e">
        <f>+VLOOKUP(Q65,Notes!$A$45:$BZ$50,MATCH(P65,Notes!$2:$2,0),0)</f>
        <v>#N/A</v>
      </c>
      <c r="T65" s="21" t="e">
        <f t="shared" si="0"/>
        <v>#N/A</v>
      </c>
      <c r="AD65" s="20" t="s">
        <v>645</v>
      </c>
      <c r="AE65" s="20">
        <v>19.012426999999999</v>
      </c>
      <c r="AF65" s="20">
        <v>19.012426999999999</v>
      </c>
      <c r="AG65" s="20" t="s">
        <v>15</v>
      </c>
      <c r="AH65" s="20" t="s">
        <v>208</v>
      </c>
    </row>
    <row r="66" spans="1:34">
      <c r="A66" s="20"/>
      <c r="B66" s="20"/>
      <c r="C66" s="20"/>
      <c r="D66" s="20"/>
      <c r="E66" s="20"/>
      <c r="G66" s="35"/>
      <c r="K66" s="36"/>
      <c r="P66" t="e">
        <f t="shared" si="1"/>
        <v>#N/A</v>
      </c>
      <c r="Q66" t="e">
        <f>+VLOOKUP(D66&amp;E66,Master!D:H,5,0)</f>
        <v>#N/A</v>
      </c>
      <c r="R66" t="e">
        <f>+VLOOKUP(D66&amp;E66,Master!D:I,6,0)</f>
        <v>#N/A</v>
      </c>
      <c r="S66" t="e">
        <f>+VLOOKUP(Q66,Notes!$A$45:$BZ$50,MATCH(P66,Notes!$2:$2,0),0)</f>
        <v>#N/A</v>
      </c>
      <c r="T66" s="21" t="e">
        <f t="shared" ref="T66:T129" si="2">+S66-B66</f>
        <v>#N/A</v>
      </c>
      <c r="AD66" s="20" t="s">
        <v>657</v>
      </c>
      <c r="AE66" s="20">
        <v>0.27028100000000005</v>
      </c>
      <c r="AF66" s="20">
        <v>0.27028100000000005</v>
      </c>
      <c r="AG66" s="20" t="s">
        <v>40</v>
      </c>
      <c r="AH66" s="20" t="s">
        <v>208</v>
      </c>
    </row>
    <row r="67" spans="1:34">
      <c r="A67" s="20"/>
      <c r="B67" s="20"/>
      <c r="C67" s="20"/>
      <c r="D67" s="20"/>
      <c r="E67" s="20"/>
      <c r="G67" s="35"/>
      <c r="K67" s="36"/>
      <c r="P67" t="e">
        <f t="shared" ref="P67:P130" si="3">+D67&amp;R67</f>
        <v>#N/A</v>
      </c>
      <c r="Q67" t="e">
        <f>+VLOOKUP(D67&amp;E67,Master!D:H,5,0)</f>
        <v>#N/A</v>
      </c>
      <c r="R67" t="e">
        <f>+VLOOKUP(D67&amp;E67,Master!D:I,6,0)</f>
        <v>#N/A</v>
      </c>
      <c r="S67" t="e">
        <f>+VLOOKUP(Q67,Notes!$A$45:$BZ$50,MATCH(P67,Notes!$2:$2,0),0)</f>
        <v>#N/A</v>
      </c>
      <c r="T67" s="21" t="e">
        <f t="shared" si="2"/>
        <v>#N/A</v>
      </c>
      <c r="AD67" s="20" t="s">
        <v>661</v>
      </c>
      <c r="AE67" s="20">
        <v>0.26152199999999998</v>
      </c>
      <c r="AF67" s="20">
        <v>0.26152199999999998</v>
      </c>
      <c r="AG67" s="20" t="s">
        <v>40</v>
      </c>
      <c r="AH67" s="20" t="s">
        <v>209</v>
      </c>
    </row>
    <row r="68" spans="1:34">
      <c r="A68" s="20"/>
      <c r="B68" s="20"/>
      <c r="C68" s="20"/>
      <c r="D68" s="20"/>
      <c r="E68" s="20"/>
      <c r="G68" s="35"/>
      <c r="K68" s="36"/>
      <c r="P68" t="e">
        <f t="shared" si="3"/>
        <v>#N/A</v>
      </c>
      <c r="Q68" t="e">
        <f>+VLOOKUP(D68&amp;E68,Master!D:H,5,0)</f>
        <v>#N/A</v>
      </c>
      <c r="R68" t="e">
        <f>+VLOOKUP(D68&amp;E68,Master!D:I,6,0)</f>
        <v>#N/A</v>
      </c>
      <c r="S68" t="e">
        <f>+VLOOKUP(Q68,Notes!$A$45:$BZ$50,MATCH(P68,Notes!$2:$2,0),0)</f>
        <v>#N/A</v>
      </c>
      <c r="T68" s="21" t="e">
        <f t="shared" si="2"/>
        <v>#N/A</v>
      </c>
      <c r="AD68" s="20" t="s">
        <v>671</v>
      </c>
      <c r="AE68" s="20">
        <v>0.21431500000000001</v>
      </c>
      <c r="AF68" s="20">
        <v>0.21431500000000001</v>
      </c>
      <c r="AG68" s="20" t="s">
        <v>47</v>
      </c>
      <c r="AH68" s="20" t="s">
        <v>208</v>
      </c>
    </row>
    <row r="69" spans="1:34">
      <c r="A69" s="20"/>
      <c r="B69" s="20"/>
      <c r="C69" s="20"/>
      <c r="D69" s="20"/>
      <c r="E69" s="20"/>
      <c r="G69" s="35"/>
      <c r="K69" s="36"/>
      <c r="P69" t="e">
        <f t="shared" si="3"/>
        <v>#N/A</v>
      </c>
      <c r="Q69" t="e">
        <f>+VLOOKUP(D69&amp;E69,Master!D:H,5,0)</f>
        <v>#N/A</v>
      </c>
      <c r="R69" t="e">
        <f>+VLOOKUP(D69&amp;E69,Master!D:I,6,0)</f>
        <v>#N/A</v>
      </c>
      <c r="S69" t="e">
        <f>+VLOOKUP(Q69,Notes!$A$45:$BZ$50,MATCH(P69,Notes!$2:$2,0),0)</f>
        <v>#N/A</v>
      </c>
      <c r="T69" s="21" t="e">
        <f t="shared" si="2"/>
        <v>#N/A</v>
      </c>
      <c r="AD69" s="20" t="s">
        <v>675</v>
      </c>
      <c r="AE69" s="20">
        <v>0.20093800000000001</v>
      </c>
      <c r="AF69" s="20">
        <v>0.20093800000000001</v>
      </c>
      <c r="AG69" s="20" t="s">
        <v>47</v>
      </c>
      <c r="AH69" s="20" t="s">
        <v>209</v>
      </c>
    </row>
    <row r="70" spans="1:34">
      <c r="A70" s="20"/>
      <c r="B70" s="20"/>
      <c r="C70" s="20"/>
      <c r="D70" s="20"/>
      <c r="E70" s="20"/>
      <c r="G70" s="35"/>
      <c r="K70" s="36"/>
      <c r="P70" t="e">
        <f t="shared" si="3"/>
        <v>#N/A</v>
      </c>
      <c r="Q70" t="e">
        <f>+VLOOKUP(D70&amp;E70,Master!D:H,5,0)</f>
        <v>#N/A</v>
      </c>
      <c r="R70" t="e">
        <f>+VLOOKUP(D70&amp;E70,Master!D:I,6,0)</f>
        <v>#N/A</v>
      </c>
      <c r="S70" t="e">
        <f>+VLOOKUP(Q70,Notes!$A$45:$BZ$50,MATCH(P70,Notes!$2:$2,0),0)</f>
        <v>#N/A</v>
      </c>
      <c r="T70" s="21" t="e">
        <f t="shared" si="2"/>
        <v>#N/A</v>
      </c>
      <c r="AD70" s="20" t="s">
        <v>764</v>
      </c>
      <c r="AE70" s="20">
        <v>0.21088700000000002</v>
      </c>
      <c r="AF70" s="20">
        <v>0.21088700000000002</v>
      </c>
      <c r="AG70" s="20" t="s">
        <v>16</v>
      </c>
      <c r="AH70" s="20" t="s">
        <v>209</v>
      </c>
    </row>
    <row r="71" spans="1:34">
      <c r="A71" s="20"/>
      <c r="B71" s="20"/>
      <c r="C71" s="20"/>
      <c r="D71" s="20"/>
      <c r="E71" s="20"/>
      <c r="G71" s="35"/>
      <c r="K71" s="36"/>
      <c r="P71" t="e">
        <f t="shared" si="3"/>
        <v>#N/A</v>
      </c>
      <c r="Q71" t="e">
        <f>+VLOOKUP(D71&amp;E71,Master!D:H,5,0)</f>
        <v>#N/A</v>
      </c>
      <c r="R71" t="e">
        <f>+VLOOKUP(D71&amp;E71,Master!D:I,6,0)</f>
        <v>#N/A</v>
      </c>
      <c r="S71" t="e">
        <f>+VLOOKUP(Q71,Notes!$A$45:$BZ$50,MATCH(P71,Notes!$2:$2,0),0)</f>
        <v>#N/A</v>
      </c>
      <c r="T71" s="21" t="e">
        <f t="shared" si="2"/>
        <v>#N/A</v>
      </c>
      <c r="AD71" s="20" t="s">
        <v>762</v>
      </c>
      <c r="AE71" s="20">
        <v>0.25118299999999999</v>
      </c>
      <c r="AF71" s="20">
        <v>0.25118299999999999</v>
      </c>
      <c r="AG71" s="20" t="s">
        <v>16</v>
      </c>
      <c r="AH71" s="20" t="s">
        <v>208</v>
      </c>
    </row>
    <row r="72" spans="1:34">
      <c r="A72" s="20"/>
      <c r="B72" s="20"/>
      <c r="C72" s="20"/>
      <c r="D72" s="20"/>
      <c r="E72" s="20"/>
      <c r="G72" s="35"/>
      <c r="K72" s="36"/>
      <c r="P72" t="e">
        <f t="shared" si="3"/>
        <v>#N/A</v>
      </c>
      <c r="Q72" t="e">
        <f>+VLOOKUP(D72&amp;E72,Master!D:H,5,0)</f>
        <v>#N/A</v>
      </c>
      <c r="R72" t="e">
        <f>+VLOOKUP(D72&amp;E72,Master!D:I,6,0)</f>
        <v>#N/A</v>
      </c>
      <c r="S72" t="e">
        <f>+VLOOKUP(Q72,Notes!$A$45:$BZ$50,MATCH(P72,Notes!$2:$2,0),0)</f>
        <v>#N/A</v>
      </c>
      <c r="T72" s="21" t="e">
        <f t="shared" si="2"/>
        <v>#N/A</v>
      </c>
      <c r="AD72" s="20" t="s">
        <v>652</v>
      </c>
      <c r="AE72" s="20">
        <v>15.424535000000001</v>
      </c>
      <c r="AF72" s="20">
        <v>15.424535000000001</v>
      </c>
      <c r="AG72" s="20" t="s">
        <v>17</v>
      </c>
      <c r="AH72" s="20" t="s">
        <v>210</v>
      </c>
    </row>
    <row r="73" spans="1:34">
      <c r="A73" s="20"/>
      <c r="B73" s="20"/>
      <c r="C73" s="20"/>
      <c r="D73" s="20"/>
      <c r="E73" s="20"/>
      <c r="G73" s="35"/>
      <c r="K73" s="36"/>
      <c r="P73" t="e">
        <f t="shared" si="3"/>
        <v>#N/A</v>
      </c>
      <c r="Q73" t="e">
        <f>+VLOOKUP(D73&amp;E73,Master!D:H,5,0)</f>
        <v>#N/A</v>
      </c>
      <c r="R73" t="e">
        <f>+VLOOKUP(D73&amp;E73,Master!D:I,6,0)</f>
        <v>#N/A</v>
      </c>
      <c r="S73" t="e">
        <f>+VLOOKUP(Q73,Notes!$A$45:$BZ$50,MATCH(P73,Notes!$2:$2,0),0)</f>
        <v>#N/A</v>
      </c>
      <c r="T73" s="21" t="e">
        <f t="shared" si="2"/>
        <v>#N/A</v>
      </c>
      <c r="AD73" s="20" t="s">
        <v>651</v>
      </c>
      <c r="AE73" s="20">
        <v>15.827437999999999</v>
      </c>
      <c r="AF73" s="20">
        <v>15.827437999999999</v>
      </c>
      <c r="AG73" s="20" t="s">
        <v>17</v>
      </c>
      <c r="AH73" s="20" t="s">
        <v>196</v>
      </c>
    </row>
    <row r="74" spans="1:34">
      <c r="A74" s="20"/>
      <c r="B74" s="20"/>
      <c r="C74" s="20"/>
      <c r="D74" s="20"/>
      <c r="E74" s="20"/>
      <c r="G74" s="35"/>
      <c r="K74" s="36"/>
      <c r="P74" t="e">
        <f t="shared" si="3"/>
        <v>#N/A</v>
      </c>
      <c r="Q74" t="e">
        <f>+VLOOKUP(D74&amp;E74,Master!D:H,5,0)</f>
        <v>#N/A</v>
      </c>
      <c r="R74" t="e">
        <f>+VLOOKUP(D74&amp;E74,Master!D:I,6,0)</f>
        <v>#N/A</v>
      </c>
      <c r="S74" t="e">
        <f>+VLOOKUP(Q74,Notes!$A$45:$BZ$50,MATCH(P74,Notes!$2:$2,0),0)</f>
        <v>#N/A</v>
      </c>
      <c r="T74" s="21" t="e">
        <f t="shared" si="2"/>
        <v>#N/A</v>
      </c>
      <c r="AD74" s="20" t="s">
        <v>636</v>
      </c>
      <c r="AE74" s="20">
        <v>0.24638599999999999</v>
      </c>
      <c r="AF74" s="20">
        <v>0.24638599999999999</v>
      </c>
      <c r="AG74" s="20" t="s">
        <v>13</v>
      </c>
      <c r="AH74" s="20" t="s">
        <v>209</v>
      </c>
    </row>
    <row r="75" spans="1:34">
      <c r="A75" s="20"/>
      <c r="B75" s="20"/>
      <c r="C75" s="20"/>
      <c r="D75" s="20"/>
      <c r="E75" s="20"/>
      <c r="G75" s="35"/>
      <c r="K75" s="36"/>
      <c r="P75" t="e">
        <f t="shared" si="3"/>
        <v>#N/A</v>
      </c>
      <c r="Q75" t="e">
        <f>+VLOOKUP(D75&amp;E75,Master!D:H,5,0)</f>
        <v>#N/A</v>
      </c>
      <c r="R75" t="e">
        <f>+VLOOKUP(D75&amp;E75,Master!D:I,6,0)</f>
        <v>#N/A</v>
      </c>
      <c r="S75" t="e">
        <f>+VLOOKUP(Q75,Notes!$A$45:$BZ$50,MATCH(P75,Notes!$2:$2,0),0)</f>
        <v>#N/A</v>
      </c>
      <c r="T75" s="21" t="e">
        <f t="shared" si="2"/>
        <v>#N/A</v>
      </c>
      <c r="AD75" s="20" t="s">
        <v>634</v>
      </c>
      <c r="AE75" s="20">
        <v>0.26860300000000004</v>
      </c>
      <c r="AF75" s="20">
        <v>0.26860300000000004</v>
      </c>
      <c r="AG75" s="20" t="s">
        <v>13</v>
      </c>
      <c r="AH75" s="20" t="s">
        <v>208</v>
      </c>
    </row>
    <row r="76" spans="1:34">
      <c r="A76" s="20"/>
      <c r="B76" s="20"/>
      <c r="C76" s="20"/>
      <c r="D76" s="20"/>
      <c r="E76" s="20"/>
      <c r="G76" s="35"/>
      <c r="K76" s="36"/>
      <c r="P76" t="e">
        <f t="shared" si="3"/>
        <v>#N/A</v>
      </c>
      <c r="Q76" t="e">
        <f>+VLOOKUP(D76&amp;E76,Master!D:H,5,0)</f>
        <v>#N/A</v>
      </c>
      <c r="R76" t="e">
        <f>+VLOOKUP(D76&amp;E76,Master!D:I,6,0)</f>
        <v>#N/A</v>
      </c>
      <c r="S76" t="e">
        <f>+VLOOKUP(Q76,Notes!$A$45:$BZ$50,MATCH(P76,Notes!$2:$2,0),0)</f>
        <v>#N/A</v>
      </c>
      <c r="T76" s="21" t="e">
        <f t="shared" si="2"/>
        <v>#N/A</v>
      </c>
      <c r="AD76" s="20" t="s">
        <v>681</v>
      </c>
      <c r="AE76" s="20">
        <v>15.026921000000005</v>
      </c>
      <c r="AF76" s="20">
        <v>15.026921000000005</v>
      </c>
      <c r="AG76" s="20" t="s">
        <v>190</v>
      </c>
      <c r="AH76" s="20" t="s">
        <v>204</v>
      </c>
    </row>
    <row r="77" spans="1:34">
      <c r="A77" s="20"/>
      <c r="B77" s="20"/>
      <c r="C77" s="20"/>
      <c r="D77" s="20"/>
      <c r="E77" s="20"/>
      <c r="G77" s="35"/>
      <c r="K77" s="36"/>
      <c r="P77" t="e">
        <f t="shared" si="3"/>
        <v>#N/A</v>
      </c>
      <c r="Q77" t="e">
        <f>+VLOOKUP(D77&amp;E77,Master!D:H,5,0)</f>
        <v>#N/A</v>
      </c>
      <c r="R77" t="e">
        <f>+VLOOKUP(D77&amp;E77,Master!D:I,6,0)</f>
        <v>#N/A</v>
      </c>
      <c r="S77" t="e">
        <f>+VLOOKUP(Q77,Notes!$A$45:$BZ$50,MATCH(P77,Notes!$2:$2,0),0)</f>
        <v>#N/A</v>
      </c>
      <c r="T77" s="21" t="e">
        <f t="shared" si="2"/>
        <v>#N/A</v>
      </c>
      <c r="AD77" s="20" t="s">
        <v>682</v>
      </c>
      <c r="AE77" s="20">
        <v>15.063449999999996</v>
      </c>
      <c r="AF77" s="20">
        <v>15.063449999999996</v>
      </c>
      <c r="AG77" s="20" t="s">
        <v>190</v>
      </c>
      <c r="AH77" s="20" t="s">
        <v>208</v>
      </c>
    </row>
    <row r="78" spans="1:34">
      <c r="A78" s="20"/>
      <c r="B78" s="20"/>
      <c r="C78" s="20"/>
      <c r="D78" s="20"/>
      <c r="E78" s="20"/>
      <c r="G78" s="35"/>
      <c r="K78" s="36"/>
      <c r="P78" t="e">
        <f t="shared" si="3"/>
        <v>#N/A</v>
      </c>
      <c r="Q78" t="e">
        <f>+VLOOKUP(D78&amp;E78,Master!D:H,5,0)</f>
        <v>#N/A</v>
      </c>
      <c r="R78" t="e">
        <f>+VLOOKUP(D78&amp;E78,Master!D:I,6,0)</f>
        <v>#N/A</v>
      </c>
      <c r="S78" t="e">
        <f>+VLOOKUP(Q78,Notes!$A$45:$BZ$50,MATCH(P78,Notes!$2:$2,0),0)</f>
        <v>#N/A</v>
      </c>
      <c r="T78" s="21" t="e">
        <f t="shared" si="2"/>
        <v>#N/A</v>
      </c>
      <c r="AD78" s="20" t="s">
        <v>683</v>
      </c>
      <c r="AE78" s="20">
        <v>14.618611999999994</v>
      </c>
      <c r="AF78" s="20">
        <v>14.618611999999994</v>
      </c>
      <c r="AG78" s="20" t="s">
        <v>190</v>
      </c>
      <c r="AH78" s="20" t="s">
        <v>205</v>
      </c>
    </row>
    <row r="79" spans="1:34">
      <c r="A79" s="20"/>
      <c r="B79" s="20"/>
      <c r="C79" s="20"/>
      <c r="D79" s="20"/>
      <c r="E79" s="20"/>
      <c r="G79" s="35"/>
      <c r="K79" s="36"/>
      <c r="P79" t="e">
        <f t="shared" si="3"/>
        <v>#N/A</v>
      </c>
      <c r="Q79" t="e">
        <f>+VLOOKUP(D79&amp;E79,Master!D:H,5,0)</f>
        <v>#N/A</v>
      </c>
      <c r="R79" t="e">
        <f>+VLOOKUP(D79&amp;E79,Master!D:I,6,0)</f>
        <v>#N/A</v>
      </c>
      <c r="S79" t="e">
        <f>+VLOOKUP(Q79,Notes!$A$45:$BZ$50,MATCH(P79,Notes!$2:$2,0),0)</f>
        <v>#N/A</v>
      </c>
      <c r="T79" s="21" t="e">
        <f t="shared" si="2"/>
        <v>#N/A</v>
      </c>
      <c r="AD79" s="20" t="s">
        <v>684</v>
      </c>
      <c r="AE79" s="20">
        <v>14.634362000000001</v>
      </c>
      <c r="AF79" s="20">
        <v>14.634362000000001</v>
      </c>
      <c r="AG79" s="20" t="s">
        <v>190</v>
      </c>
      <c r="AH79" s="20" t="s">
        <v>209</v>
      </c>
    </row>
    <row r="80" spans="1:34">
      <c r="A80" s="20"/>
      <c r="B80" s="20"/>
      <c r="C80" s="20"/>
      <c r="D80" s="20"/>
      <c r="E80" s="20"/>
      <c r="G80" s="35"/>
      <c r="K80" s="36"/>
      <c r="P80" t="e">
        <f t="shared" si="3"/>
        <v>#N/A</v>
      </c>
      <c r="Q80" t="e">
        <f>+VLOOKUP(D80&amp;E80,Master!D:H,5,0)</f>
        <v>#N/A</v>
      </c>
      <c r="R80" t="e">
        <f>+VLOOKUP(D80&amp;E80,Master!D:I,6,0)</f>
        <v>#N/A</v>
      </c>
      <c r="S80" t="e">
        <f>+VLOOKUP(Q80,Notes!$A$45:$BZ$50,MATCH(P80,Notes!$2:$2,0),0)</f>
        <v>#N/A</v>
      </c>
      <c r="T80" s="21" t="e">
        <f t="shared" si="2"/>
        <v>#N/A</v>
      </c>
      <c r="AD80" s="20" t="s">
        <v>676</v>
      </c>
      <c r="AE80" s="20">
        <v>12.854486999999999</v>
      </c>
      <c r="AF80" s="20">
        <v>12.854486999999999</v>
      </c>
      <c r="AG80" s="20" t="s">
        <v>88</v>
      </c>
      <c r="AH80" s="20" t="s">
        <v>196</v>
      </c>
    </row>
    <row r="81" spans="1:34">
      <c r="A81" s="20"/>
      <c r="B81" s="20"/>
      <c r="C81" s="20"/>
      <c r="D81" s="20"/>
      <c r="E81" s="20"/>
      <c r="G81" s="35"/>
      <c r="K81" s="36"/>
      <c r="P81" t="e">
        <f t="shared" si="3"/>
        <v>#N/A</v>
      </c>
      <c r="Q81" t="e">
        <f>+VLOOKUP(D81&amp;E81,Master!D:H,5,0)</f>
        <v>#N/A</v>
      </c>
      <c r="R81" t="e">
        <f>+VLOOKUP(D81&amp;E81,Master!D:I,6,0)</f>
        <v>#N/A</v>
      </c>
      <c r="S81" t="e">
        <f>+VLOOKUP(Q81,Notes!$A$45:$BZ$50,MATCH(P81,Notes!$2:$2,0),0)</f>
        <v>#N/A</v>
      </c>
      <c r="T81" s="21" t="e">
        <f t="shared" si="2"/>
        <v>#N/A</v>
      </c>
      <c r="AD81" s="20" t="s">
        <v>676</v>
      </c>
      <c r="AE81" s="20">
        <v>12.854486999999999</v>
      </c>
      <c r="AF81" s="20">
        <v>12.854486999999999</v>
      </c>
      <c r="AG81" s="20" t="s">
        <v>88</v>
      </c>
      <c r="AH81" s="20" t="s">
        <v>196</v>
      </c>
    </row>
    <row r="82" spans="1:34">
      <c r="A82" s="20"/>
      <c r="B82" s="20"/>
      <c r="C82" s="20"/>
      <c r="D82" s="20"/>
      <c r="E82" s="20"/>
      <c r="G82" s="35"/>
      <c r="K82" s="36"/>
      <c r="P82" t="e">
        <f t="shared" si="3"/>
        <v>#N/A</v>
      </c>
      <c r="Q82" t="e">
        <f>+VLOOKUP(D82&amp;E82,Master!D:H,5,0)</f>
        <v>#N/A</v>
      </c>
      <c r="R82" t="e">
        <f>+VLOOKUP(D82&amp;E82,Master!D:I,6,0)</f>
        <v>#N/A</v>
      </c>
      <c r="S82" t="e">
        <f>+VLOOKUP(Q82,Notes!$A$45:$BZ$50,MATCH(P82,Notes!$2:$2,0),0)</f>
        <v>#N/A</v>
      </c>
      <c r="T82" s="21" t="e">
        <f t="shared" si="2"/>
        <v>#N/A</v>
      </c>
      <c r="AD82" s="20" t="s">
        <v>621</v>
      </c>
      <c r="AE82" s="20">
        <v>0.18816300000000014</v>
      </c>
      <c r="AF82" s="20">
        <v>0.18816300000000014</v>
      </c>
      <c r="AG82" s="20" t="s">
        <v>20</v>
      </c>
      <c r="AH82" s="20" t="s">
        <v>204</v>
      </c>
    </row>
    <row r="83" spans="1:34">
      <c r="A83" s="20"/>
      <c r="B83" s="20"/>
      <c r="C83" s="20"/>
      <c r="D83" s="20"/>
      <c r="E83" s="20"/>
      <c r="G83" s="35"/>
      <c r="K83" s="36"/>
      <c r="P83" t="e">
        <f t="shared" si="3"/>
        <v>#N/A</v>
      </c>
      <c r="Q83" t="e">
        <f>+VLOOKUP(D83&amp;E83,Master!D:H,5,0)</f>
        <v>#N/A</v>
      </c>
      <c r="R83" t="e">
        <f>+VLOOKUP(D83&amp;E83,Master!D:I,6,0)</f>
        <v>#N/A</v>
      </c>
      <c r="S83" t="e">
        <f>+VLOOKUP(Q83,Notes!$A$45:$BZ$50,MATCH(P83,Notes!$2:$2,0),0)</f>
        <v>#N/A</v>
      </c>
      <c r="T83" s="21" t="e">
        <f t="shared" si="2"/>
        <v>#N/A</v>
      </c>
      <c r="AD83" s="20" t="s">
        <v>625</v>
      </c>
      <c r="AE83" s="20">
        <v>0.17584399999999997</v>
      </c>
      <c r="AF83" s="20">
        <v>0.17584399999999997</v>
      </c>
      <c r="AG83" s="20" t="s">
        <v>20</v>
      </c>
      <c r="AH83" s="20" t="s">
        <v>205</v>
      </c>
    </row>
    <row r="84" spans="1:34">
      <c r="A84" s="20"/>
      <c r="B84" s="20"/>
      <c r="C84" s="20"/>
      <c r="D84" s="20"/>
      <c r="E84" s="20"/>
      <c r="G84" s="35"/>
      <c r="K84" s="36"/>
      <c r="P84" t="e">
        <f t="shared" si="3"/>
        <v>#N/A</v>
      </c>
      <c r="Q84" t="e">
        <f>+VLOOKUP(D84&amp;E84,Master!D:H,5,0)</f>
        <v>#N/A</v>
      </c>
      <c r="R84" t="e">
        <f>+VLOOKUP(D84&amp;E84,Master!D:I,6,0)</f>
        <v>#N/A</v>
      </c>
      <c r="S84" t="e">
        <f>+VLOOKUP(Q84,Notes!$A$45:$BZ$50,MATCH(P84,Notes!$2:$2,0),0)</f>
        <v>#N/A</v>
      </c>
      <c r="T84" s="21" t="e">
        <f t="shared" si="2"/>
        <v>#N/A</v>
      </c>
      <c r="AD84" s="20" t="s">
        <v>654</v>
      </c>
      <c r="AE84" s="20">
        <v>0.27030399999999993</v>
      </c>
      <c r="AF84" s="20">
        <v>0.27030399999999993</v>
      </c>
      <c r="AG84" s="20" t="s">
        <v>40</v>
      </c>
      <c r="AH84" s="20" t="s">
        <v>204</v>
      </c>
    </row>
    <row r="85" spans="1:34">
      <c r="A85" s="20"/>
      <c r="B85" s="20"/>
      <c r="C85" s="20"/>
      <c r="D85" s="20"/>
      <c r="E85" s="20"/>
      <c r="G85" s="35"/>
      <c r="K85" s="36"/>
      <c r="P85" t="e">
        <f t="shared" si="3"/>
        <v>#N/A</v>
      </c>
      <c r="Q85" t="e">
        <f>+VLOOKUP(D85&amp;E85,Master!D:H,5,0)</f>
        <v>#N/A</v>
      </c>
      <c r="R85" t="e">
        <f>+VLOOKUP(D85&amp;E85,Master!D:I,6,0)</f>
        <v>#N/A</v>
      </c>
      <c r="S85" t="e">
        <f>+VLOOKUP(Q85,Notes!$A$45:$BZ$50,MATCH(P85,Notes!$2:$2,0),0)</f>
        <v>#N/A</v>
      </c>
      <c r="T85" s="21" t="e">
        <f t="shared" si="2"/>
        <v>#N/A</v>
      </c>
      <c r="AD85" s="20" t="s">
        <v>658</v>
      </c>
      <c r="AE85" s="20">
        <v>0.26180000000000003</v>
      </c>
      <c r="AF85" s="20">
        <v>0.26180000000000003</v>
      </c>
      <c r="AG85" s="20" t="s">
        <v>40</v>
      </c>
      <c r="AH85" s="20" t="s">
        <v>205</v>
      </c>
    </row>
    <row r="86" spans="1:34">
      <c r="A86" s="20"/>
      <c r="B86" s="20"/>
      <c r="C86" s="20"/>
      <c r="D86" s="20"/>
      <c r="E86" s="20"/>
      <c r="G86" s="35"/>
      <c r="K86" s="36"/>
      <c r="P86" t="e">
        <f t="shared" si="3"/>
        <v>#N/A</v>
      </c>
      <c r="Q86" t="e">
        <f>+VLOOKUP(D86&amp;E86,Master!D:H,5,0)</f>
        <v>#N/A</v>
      </c>
      <c r="R86" t="e">
        <f>+VLOOKUP(D86&amp;E86,Master!D:I,6,0)</f>
        <v>#N/A</v>
      </c>
      <c r="S86" t="e">
        <f>+VLOOKUP(Q86,Notes!$A$45:$BZ$50,MATCH(P86,Notes!$2:$2,0),0)</f>
        <v>#N/A</v>
      </c>
      <c r="T86" s="21" t="e">
        <f t="shared" si="2"/>
        <v>#N/A</v>
      </c>
      <c r="AD86" s="20" t="s">
        <v>668</v>
      </c>
      <c r="AE86" s="20">
        <v>0.21977199999999994</v>
      </c>
      <c r="AF86" s="20">
        <v>0.21977199999999994</v>
      </c>
      <c r="AG86" s="20" t="s">
        <v>47</v>
      </c>
      <c r="AH86" s="20" t="s">
        <v>204</v>
      </c>
    </row>
    <row r="87" spans="1:34">
      <c r="A87" s="20"/>
      <c r="B87" s="20"/>
      <c r="C87" s="20"/>
      <c r="D87" s="20"/>
      <c r="E87" s="20"/>
      <c r="G87" s="35"/>
      <c r="K87" s="36"/>
      <c r="P87" t="e">
        <f t="shared" si="3"/>
        <v>#N/A</v>
      </c>
      <c r="Q87" t="e">
        <f>+VLOOKUP(D87&amp;E87,Master!D:H,5,0)</f>
        <v>#N/A</v>
      </c>
      <c r="R87" t="e">
        <f>+VLOOKUP(D87&amp;E87,Master!D:I,6,0)</f>
        <v>#N/A</v>
      </c>
      <c r="S87" t="e">
        <f>+VLOOKUP(Q87,Notes!$A$45:$BZ$50,MATCH(P87,Notes!$2:$2,0),0)</f>
        <v>#N/A</v>
      </c>
      <c r="T87" s="21" t="e">
        <f t="shared" si="2"/>
        <v>#N/A</v>
      </c>
      <c r="AD87" s="20" t="s">
        <v>672</v>
      </c>
      <c r="AE87" s="20">
        <v>0.20745500000000008</v>
      </c>
      <c r="AF87" s="20">
        <v>0.20745500000000008</v>
      </c>
      <c r="AG87" s="20" t="s">
        <v>47</v>
      </c>
      <c r="AH87" s="20" t="s">
        <v>205</v>
      </c>
    </row>
    <row r="88" spans="1:34">
      <c r="A88" s="20"/>
      <c r="B88" s="20"/>
      <c r="C88" s="20"/>
      <c r="D88" s="20"/>
      <c r="E88" s="20"/>
      <c r="G88" s="35"/>
      <c r="K88" s="36"/>
      <c r="P88" t="e">
        <f t="shared" si="3"/>
        <v>#N/A</v>
      </c>
      <c r="Q88" t="e">
        <f>+VLOOKUP(D88&amp;E88,Master!D:H,5,0)</f>
        <v>#N/A</v>
      </c>
      <c r="R88" t="e">
        <f>+VLOOKUP(D88&amp;E88,Master!D:I,6,0)</f>
        <v>#N/A</v>
      </c>
      <c r="S88" t="e">
        <f>+VLOOKUP(Q88,Notes!$A$45:$BZ$50,MATCH(P88,Notes!$2:$2,0),0)</f>
        <v>#N/A</v>
      </c>
      <c r="T88" s="21" t="e">
        <f t="shared" si="2"/>
        <v>#N/A</v>
      </c>
      <c r="AD88" s="20" t="s">
        <v>647</v>
      </c>
      <c r="AE88" s="20">
        <v>15.734137000000006</v>
      </c>
      <c r="AF88" s="20">
        <v>15.734137000000006</v>
      </c>
      <c r="AG88" s="20" t="s">
        <v>15</v>
      </c>
      <c r="AH88" s="20" t="s">
        <v>205</v>
      </c>
    </row>
    <row r="89" spans="1:34">
      <c r="A89" s="20"/>
      <c r="B89" s="20"/>
      <c r="C89" s="20"/>
      <c r="D89" s="20"/>
      <c r="E89" s="20"/>
      <c r="G89" s="35"/>
      <c r="K89" s="36"/>
      <c r="P89" t="e">
        <f t="shared" si="3"/>
        <v>#N/A</v>
      </c>
      <c r="Q89" t="e">
        <f>+VLOOKUP(D89&amp;E89,Master!D:H,5,0)</f>
        <v>#N/A</v>
      </c>
      <c r="R89" t="e">
        <f>+VLOOKUP(D89&amp;E89,Master!D:I,6,0)</f>
        <v>#N/A</v>
      </c>
      <c r="S89" t="e">
        <f>+VLOOKUP(Q89,Notes!$A$45:$BZ$50,MATCH(P89,Notes!$2:$2,0),0)</f>
        <v>#N/A</v>
      </c>
      <c r="T89" s="21" t="e">
        <f t="shared" si="2"/>
        <v>#N/A</v>
      </c>
      <c r="AD89" s="20" t="s">
        <v>642</v>
      </c>
      <c r="AE89" s="20">
        <v>19.30333700000001</v>
      </c>
      <c r="AF89" s="20">
        <v>19.30333700000001</v>
      </c>
      <c r="AG89" s="20" t="s">
        <v>15</v>
      </c>
      <c r="AH89" s="20" t="s">
        <v>204</v>
      </c>
    </row>
    <row r="90" spans="1:34">
      <c r="A90" s="20"/>
      <c r="B90" s="20"/>
      <c r="C90" s="20"/>
      <c r="D90" s="20"/>
      <c r="E90" s="20"/>
      <c r="G90" s="35"/>
      <c r="K90" s="36"/>
      <c r="P90" t="e">
        <f t="shared" si="3"/>
        <v>#N/A</v>
      </c>
      <c r="Q90" t="e">
        <f>+VLOOKUP(D90&amp;E90,Master!D:H,5,0)</f>
        <v>#N/A</v>
      </c>
      <c r="R90" t="e">
        <f>+VLOOKUP(D90&amp;E90,Master!D:I,6,0)</f>
        <v>#N/A</v>
      </c>
      <c r="S90" t="e">
        <f>+VLOOKUP(Q90,Notes!$A$45:$BZ$50,MATCH(P90,Notes!$2:$2,0),0)</f>
        <v>#N/A</v>
      </c>
      <c r="T90" s="21" t="e">
        <f t="shared" si="2"/>
        <v>#N/A</v>
      </c>
      <c r="AD90" s="20" t="s">
        <v>653</v>
      </c>
      <c r="AE90" s="20">
        <v>15.359452999999993</v>
      </c>
      <c r="AF90" s="20">
        <v>15.359452999999993</v>
      </c>
      <c r="AG90" s="20" t="s">
        <v>17</v>
      </c>
      <c r="AH90" s="20" t="s">
        <v>211</v>
      </c>
    </row>
    <row r="91" spans="1:34">
      <c r="A91" s="20"/>
      <c r="B91" s="20"/>
      <c r="C91" s="20"/>
      <c r="D91" s="20"/>
      <c r="E91" s="20"/>
      <c r="G91" s="35"/>
      <c r="K91" s="36"/>
      <c r="P91" t="e">
        <f t="shared" si="3"/>
        <v>#N/A</v>
      </c>
      <c r="Q91" t="e">
        <f>+VLOOKUP(D91&amp;E91,Master!D:H,5,0)</f>
        <v>#N/A</v>
      </c>
      <c r="R91" t="e">
        <f>+VLOOKUP(D91&amp;E91,Master!D:I,6,0)</f>
        <v>#N/A</v>
      </c>
      <c r="S91" t="e">
        <f>+VLOOKUP(Q91,Notes!$A$45:$BZ$50,MATCH(P91,Notes!$2:$2,0),0)</f>
        <v>#N/A</v>
      </c>
      <c r="T91" s="21" t="e">
        <f t="shared" si="2"/>
        <v>#N/A</v>
      </c>
      <c r="AD91" s="20" t="s">
        <v>650</v>
      </c>
      <c r="AE91" s="20">
        <v>15.765048999999996</v>
      </c>
      <c r="AF91" s="20">
        <v>15.765048999999996</v>
      </c>
      <c r="AG91" s="20" t="s">
        <v>17</v>
      </c>
      <c r="AH91" s="20" t="s">
        <v>204</v>
      </c>
    </row>
    <row r="92" spans="1:34">
      <c r="A92" s="20"/>
      <c r="B92" s="20"/>
      <c r="C92" s="20"/>
      <c r="D92" s="20"/>
      <c r="E92" s="20"/>
      <c r="G92" s="35"/>
      <c r="K92" s="36"/>
      <c r="P92" t="e">
        <f t="shared" si="3"/>
        <v>#N/A</v>
      </c>
      <c r="Q92" t="e">
        <f>+VLOOKUP(D92&amp;E92,Master!D:H,5,0)</f>
        <v>#N/A</v>
      </c>
      <c r="R92" t="e">
        <f>+VLOOKUP(D92&amp;E92,Master!D:I,6,0)</f>
        <v>#N/A</v>
      </c>
      <c r="S92" t="e">
        <f>+VLOOKUP(Q92,Notes!$A$45:$BZ$50,MATCH(P92,Notes!$2:$2,0),0)</f>
        <v>#N/A</v>
      </c>
      <c r="T92" s="21" t="e">
        <f t="shared" si="2"/>
        <v>#N/A</v>
      </c>
      <c r="AD92" s="20" t="s">
        <v>763</v>
      </c>
      <c r="AE92" s="20">
        <v>0.21400499999999986</v>
      </c>
      <c r="AF92" s="20">
        <v>0.21400499999999986</v>
      </c>
      <c r="AG92" s="20" t="s">
        <v>16</v>
      </c>
      <c r="AH92" s="20" t="s">
        <v>205</v>
      </c>
    </row>
    <row r="93" spans="1:34">
      <c r="A93" s="20"/>
      <c r="B93" s="20"/>
      <c r="C93" s="20"/>
      <c r="D93" s="20"/>
      <c r="E93" s="20"/>
      <c r="G93" s="35"/>
      <c r="K93" s="36"/>
      <c r="P93" t="e">
        <f t="shared" si="3"/>
        <v>#N/A</v>
      </c>
      <c r="Q93" t="e">
        <f>+VLOOKUP(D93&amp;E93,Master!D:H,5,0)</f>
        <v>#N/A</v>
      </c>
      <c r="R93" t="e">
        <f>+VLOOKUP(D93&amp;E93,Master!D:I,6,0)</f>
        <v>#N/A</v>
      </c>
      <c r="S93" t="e">
        <f>+VLOOKUP(Q93,Notes!$A$45:$BZ$50,MATCH(P93,Notes!$2:$2,0),0)</f>
        <v>#N/A</v>
      </c>
      <c r="T93" s="21" t="e">
        <f t="shared" si="2"/>
        <v>#N/A</v>
      </c>
      <c r="AD93" s="20" t="s">
        <v>761</v>
      </c>
      <c r="AE93" s="20">
        <v>0.25396199999999997</v>
      </c>
      <c r="AF93" s="20">
        <v>0.25396199999999997</v>
      </c>
      <c r="AG93" s="20" t="s">
        <v>16</v>
      </c>
      <c r="AH93" s="20" t="s">
        <v>204</v>
      </c>
    </row>
    <row r="94" spans="1:34">
      <c r="A94" s="20"/>
      <c r="B94" s="20"/>
      <c r="C94" s="20"/>
      <c r="D94" s="20"/>
      <c r="E94" s="20"/>
      <c r="G94" s="35"/>
      <c r="K94" s="36"/>
      <c r="P94" t="e">
        <f t="shared" si="3"/>
        <v>#N/A</v>
      </c>
      <c r="Q94" t="e">
        <f>+VLOOKUP(D94&amp;E94,Master!D:H,5,0)</f>
        <v>#N/A</v>
      </c>
      <c r="R94" t="e">
        <f>+VLOOKUP(D94&amp;E94,Master!D:I,6,0)</f>
        <v>#N/A</v>
      </c>
      <c r="S94" t="e">
        <f>+VLOOKUP(Q94,Notes!$A$45:$BZ$50,MATCH(P94,Notes!$2:$2,0),0)</f>
        <v>#N/A</v>
      </c>
      <c r="T94" s="21" t="e">
        <f t="shared" si="2"/>
        <v>#N/A</v>
      </c>
      <c r="AD94" s="20" t="s">
        <v>640</v>
      </c>
      <c r="AE94" s="20">
        <v>25.088221999999995</v>
      </c>
      <c r="AF94" s="20">
        <v>25.088221999999995</v>
      </c>
      <c r="AG94" s="20" t="s">
        <v>14</v>
      </c>
      <c r="AH94" s="20" t="s">
        <v>211</v>
      </c>
    </row>
    <row r="95" spans="1:34">
      <c r="A95" s="20"/>
      <c r="B95" s="20"/>
      <c r="C95" s="20"/>
      <c r="D95" s="20"/>
      <c r="E95" s="20"/>
      <c r="G95" s="35"/>
      <c r="K95" s="36"/>
      <c r="P95" t="e">
        <f t="shared" si="3"/>
        <v>#N/A</v>
      </c>
      <c r="Q95" t="e">
        <f>+VLOOKUP(D95&amp;E95,Master!D:H,5,0)</f>
        <v>#N/A</v>
      </c>
      <c r="R95" t="e">
        <f>+VLOOKUP(D95&amp;E95,Master!D:I,6,0)</f>
        <v>#N/A</v>
      </c>
      <c r="S95" t="e">
        <f>+VLOOKUP(Q95,Notes!$A$45:$BZ$50,MATCH(P95,Notes!$2:$2,0),0)</f>
        <v>#N/A</v>
      </c>
      <c r="T95" s="21" t="e">
        <f t="shared" si="2"/>
        <v>#N/A</v>
      </c>
      <c r="AD95" s="20" t="s">
        <v>637</v>
      </c>
      <c r="AE95" s="20">
        <v>28.274752000000007</v>
      </c>
      <c r="AF95" s="20">
        <v>28.274752000000007</v>
      </c>
      <c r="AG95" s="20" t="s">
        <v>14</v>
      </c>
      <c r="AH95" s="20" t="s">
        <v>204</v>
      </c>
    </row>
    <row r="96" spans="1:34">
      <c r="A96" s="20"/>
      <c r="B96" s="20"/>
      <c r="C96" s="20"/>
      <c r="D96" s="20"/>
      <c r="E96" s="20"/>
      <c r="G96" s="35"/>
      <c r="K96" s="36"/>
      <c r="P96" t="e">
        <f t="shared" si="3"/>
        <v>#N/A</v>
      </c>
      <c r="Q96" t="e">
        <f>+VLOOKUP(D96&amp;E96,Master!D:H,5,0)</f>
        <v>#N/A</v>
      </c>
      <c r="R96" t="e">
        <f>+VLOOKUP(D96&amp;E96,Master!D:I,6,0)</f>
        <v>#N/A</v>
      </c>
      <c r="S96" t="e">
        <f>+VLOOKUP(Q96,Notes!$A$45:$BZ$50,MATCH(P96,Notes!$2:$2,0),0)</f>
        <v>#N/A</v>
      </c>
      <c r="T96" s="21" t="e">
        <f t="shared" si="2"/>
        <v>#N/A</v>
      </c>
      <c r="AD96" s="20" t="s">
        <v>681</v>
      </c>
      <c r="AE96" s="20">
        <v>15.026921000000005</v>
      </c>
      <c r="AF96" s="20">
        <v>15.026921000000005</v>
      </c>
      <c r="AG96" s="20" t="s">
        <v>190</v>
      </c>
      <c r="AH96" s="20" t="s">
        <v>204</v>
      </c>
    </row>
    <row r="97" spans="1:34">
      <c r="A97" s="20"/>
      <c r="B97" s="20"/>
      <c r="C97" s="20"/>
      <c r="D97" s="20"/>
      <c r="E97" s="20"/>
      <c r="G97" s="35"/>
      <c r="K97" s="36"/>
      <c r="P97" t="e">
        <f t="shared" si="3"/>
        <v>#N/A</v>
      </c>
      <c r="Q97" t="e">
        <f>+VLOOKUP(D97&amp;E97,Master!D:H,5,0)</f>
        <v>#N/A</v>
      </c>
      <c r="R97" t="e">
        <f>+VLOOKUP(D97&amp;E97,Master!D:I,6,0)</f>
        <v>#N/A</v>
      </c>
      <c r="S97" t="e">
        <f>+VLOOKUP(Q97,Notes!$A$45:$BZ$50,MATCH(P97,Notes!$2:$2,0),0)</f>
        <v>#N/A</v>
      </c>
      <c r="T97" s="21" t="e">
        <f t="shared" si="2"/>
        <v>#N/A</v>
      </c>
      <c r="AD97" s="20" t="s">
        <v>683</v>
      </c>
      <c r="AE97" s="20">
        <v>14.618611999999994</v>
      </c>
      <c r="AF97" s="20">
        <v>14.618611999999994</v>
      </c>
      <c r="AG97" s="20" t="s">
        <v>190</v>
      </c>
      <c r="AH97" s="20" t="s">
        <v>205</v>
      </c>
    </row>
    <row r="98" spans="1:34">
      <c r="A98" s="20"/>
      <c r="B98" s="20"/>
      <c r="C98" s="20"/>
      <c r="D98" s="20"/>
      <c r="E98" s="20"/>
      <c r="G98" s="35"/>
      <c r="K98" s="36"/>
      <c r="P98" t="e">
        <f t="shared" si="3"/>
        <v>#N/A</v>
      </c>
      <c r="Q98" t="e">
        <f>+VLOOKUP(D98&amp;E98,Master!D:H,5,0)</f>
        <v>#N/A</v>
      </c>
      <c r="R98" t="e">
        <f>+VLOOKUP(D98&amp;E98,Master!D:I,6,0)</f>
        <v>#N/A</v>
      </c>
      <c r="S98" t="e">
        <f>+VLOOKUP(Q98,Notes!$A$45:$BZ$50,MATCH(P98,Notes!$2:$2,0),0)</f>
        <v>#N/A</v>
      </c>
      <c r="T98" s="21" t="e">
        <f t="shared" si="2"/>
        <v>#N/A</v>
      </c>
      <c r="AD98" s="20" t="s">
        <v>653</v>
      </c>
      <c r="AE98" s="20">
        <v>15.359452999999993</v>
      </c>
      <c r="AF98" s="20">
        <v>15.359452999999993</v>
      </c>
      <c r="AG98" s="20" t="s">
        <v>17</v>
      </c>
      <c r="AH98" s="20" t="s">
        <v>211</v>
      </c>
    </row>
    <row r="99" spans="1:34">
      <c r="A99" s="20"/>
      <c r="B99" s="20"/>
      <c r="C99" s="20"/>
      <c r="D99" s="20"/>
      <c r="E99" s="20"/>
      <c r="G99" s="35"/>
      <c r="K99" s="36"/>
      <c r="P99" t="e">
        <f t="shared" si="3"/>
        <v>#N/A</v>
      </c>
      <c r="Q99" t="e">
        <f>+VLOOKUP(D99&amp;E99,Master!D:H,5,0)</f>
        <v>#N/A</v>
      </c>
      <c r="R99" t="e">
        <f>+VLOOKUP(D99&amp;E99,Master!D:I,6,0)</f>
        <v>#N/A</v>
      </c>
      <c r="S99" t="e">
        <f>+VLOOKUP(Q99,Notes!$A$45:$BZ$50,MATCH(P99,Notes!$2:$2,0),0)</f>
        <v>#N/A</v>
      </c>
      <c r="T99" s="21" t="e">
        <f t="shared" si="2"/>
        <v>#N/A</v>
      </c>
      <c r="AD99" s="20" t="s">
        <v>650</v>
      </c>
      <c r="AE99" s="20">
        <v>15.765048999999996</v>
      </c>
      <c r="AF99" s="20">
        <v>15.765048999999996</v>
      </c>
      <c r="AG99" s="20" t="s">
        <v>17</v>
      </c>
      <c r="AH99" s="20" t="s">
        <v>204</v>
      </c>
    </row>
    <row r="100" spans="1:34">
      <c r="A100" s="20"/>
      <c r="B100" s="20"/>
      <c r="C100" s="20"/>
      <c r="D100" s="20"/>
      <c r="E100" s="20"/>
      <c r="G100" s="35"/>
      <c r="K100" s="36"/>
      <c r="P100" t="e">
        <f t="shared" si="3"/>
        <v>#N/A</v>
      </c>
      <c r="Q100" t="e">
        <f>+VLOOKUP(D100&amp;E100,Master!D:H,5,0)</f>
        <v>#N/A</v>
      </c>
      <c r="R100" t="e">
        <f>+VLOOKUP(D100&amp;E100,Master!D:I,6,0)</f>
        <v>#N/A</v>
      </c>
      <c r="S100" t="e">
        <f>+VLOOKUP(Q100,Notes!$A$45:$BZ$50,MATCH(P100,Notes!$2:$2,0),0)</f>
        <v>#N/A</v>
      </c>
      <c r="T100" s="21" t="e">
        <f t="shared" si="2"/>
        <v>#N/A</v>
      </c>
      <c r="AD100" s="20" t="s">
        <v>681</v>
      </c>
      <c r="AE100" s="20">
        <v>15.026921000000005</v>
      </c>
      <c r="AF100" s="20">
        <v>15.026921000000005</v>
      </c>
      <c r="AG100" s="20" t="s">
        <v>190</v>
      </c>
      <c r="AH100" s="20" t="s">
        <v>204</v>
      </c>
    </row>
    <row r="101" spans="1:34">
      <c r="A101" s="20"/>
      <c r="B101" s="20"/>
      <c r="C101" s="20"/>
      <c r="D101" s="20"/>
      <c r="E101" s="20"/>
      <c r="G101" s="35"/>
      <c r="K101" s="36"/>
      <c r="P101" t="e">
        <f t="shared" si="3"/>
        <v>#N/A</v>
      </c>
      <c r="Q101" t="e">
        <f>+VLOOKUP(D101&amp;E101,Master!D:H,5,0)</f>
        <v>#N/A</v>
      </c>
      <c r="R101" t="e">
        <f>+VLOOKUP(D101&amp;E101,Master!D:I,6,0)</f>
        <v>#N/A</v>
      </c>
      <c r="S101" t="e">
        <f>+VLOOKUP(Q101,Notes!$A$45:$BZ$50,MATCH(P101,Notes!$2:$2,0),0)</f>
        <v>#N/A</v>
      </c>
      <c r="T101" s="21" t="e">
        <f t="shared" si="2"/>
        <v>#N/A</v>
      </c>
      <c r="AD101" s="20" t="s">
        <v>683</v>
      </c>
      <c r="AE101" s="20">
        <v>14.618611999999994</v>
      </c>
      <c r="AF101" s="20">
        <v>14.618611999999994</v>
      </c>
      <c r="AG101" s="20" t="s">
        <v>190</v>
      </c>
      <c r="AH101" s="20" t="s">
        <v>205</v>
      </c>
    </row>
    <row r="102" spans="1:34">
      <c r="A102" s="20"/>
      <c r="B102" s="20"/>
      <c r="C102" s="20"/>
      <c r="D102" s="20"/>
      <c r="E102" s="20"/>
      <c r="G102" s="35"/>
      <c r="K102" s="36"/>
      <c r="P102" t="e">
        <f t="shared" si="3"/>
        <v>#N/A</v>
      </c>
      <c r="Q102" t="e">
        <f>+VLOOKUP(D102&amp;E102,Master!D:H,5,0)</f>
        <v>#N/A</v>
      </c>
      <c r="R102" t="e">
        <f>+VLOOKUP(D102&amp;E102,Master!D:I,6,0)</f>
        <v>#N/A</v>
      </c>
      <c r="S102" t="e">
        <f>+VLOOKUP(Q102,Notes!$A$45:$BZ$50,MATCH(P102,Notes!$2:$2,0),0)</f>
        <v>#N/A</v>
      </c>
      <c r="T102" s="21" t="e">
        <f t="shared" si="2"/>
        <v>#N/A</v>
      </c>
      <c r="AD102" s="20" t="s">
        <v>676</v>
      </c>
      <c r="AE102" s="20">
        <v>12.854486999999999</v>
      </c>
      <c r="AF102" s="20">
        <v>12.854486999999999</v>
      </c>
      <c r="AG102" s="20" t="s">
        <v>88</v>
      </c>
      <c r="AH102" s="20" t="s">
        <v>196</v>
      </c>
    </row>
    <row r="103" spans="1:34">
      <c r="A103" s="20"/>
      <c r="B103" s="20"/>
      <c r="C103" s="20"/>
      <c r="D103" s="20"/>
      <c r="E103" s="20"/>
      <c r="G103" s="35"/>
      <c r="K103" s="36"/>
      <c r="P103" t="e">
        <f t="shared" si="3"/>
        <v>#N/A</v>
      </c>
      <c r="Q103" t="e">
        <f>+VLOOKUP(D103&amp;E103,Master!D:H,5,0)</f>
        <v>#N/A</v>
      </c>
      <c r="R103" t="e">
        <f>+VLOOKUP(D103&amp;E103,Master!D:I,6,0)</f>
        <v>#N/A</v>
      </c>
      <c r="S103" t="e">
        <f>+VLOOKUP(Q103,Notes!$A$45:$BZ$50,MATCH(P103,Notes!$2:$2,0),0)</f>
        <v>#N/A</v>
      </c>
      <c r="T103" s="21" t="e">
        <f t="shared" si="2"/>
        <v>#N/A</v>
      </c>
      <c r="AD103" s="20" t="s">
        <v>653</v>
      </c>
      <c r="AE103" s="20">
        <v>15.359452999999993</v>
      </c>
      <c r="AF103" s="20">
        <v>15.359452999999993</v>
      </c>
      <c r="AG103" s="20" t="s">
        <v>17</v>
      </c>
      <c r="AH103" s="20" t="s">
        <v>211</v>
      </c>
    </row>
    <row r="104" spans="1:34">
      <c r="A104" s="20"/>
      <c r="B104" s="20"/>
      <c r="C104" s="20"/>
      <c r="D104" s="20"/>
      <c r="E104" s="20"/>
      <c r="G104" s="35"/>
      <c r="K104" s="36"/>
      <c r="P104" t="e">
        <f t="shared" si="3"/>
        <v>#N/A</v>
      </c>
      <c r="Q104" t="e">
        <f>+VLOOKUP(D104&amp;E104,Master!D:H,5,0)</f>
        <v>#N/A</v>
      </c>
      <c r="R104" t="e">
        <f>+VLOOKUP(D104&amp;E104,Master!D:I,6,0)</f>
        <v>#N/A</v>
      </c>
      <c r="S104" t="e">
        <f>+VLOOKUP(Q104,Notes!$A$45:$BZ$50,MATCH(P104,Notes!$2:$2,0),0)</f>
        <v>#N/A</v>
      </c>
      <c r="T104" s="21" t="e">
        <f t="shared" si="2"/>
        <v>#N/A</v>
      </c>
      <c r="AD104" s="20" t="s">
        <v>650</v>
      </c>
      <c r="AE104" s="20">
        <v>15.765048999999996</v>
      </c>
      <c r="AF104" s="20">
        <v>15.765048999999996</v>
      </c>
      <c r="AG104" s="20" t="s">
        <v>17</v>
      </c>
      <c r="AH104" s="20" t="s">
        <v>204</v>
      </c>
    </row>
    <row r="105" spans="1:34">
      <c r="A105" s="20"/>
      <c r="B105" s="20"/>
      <c r="C105" s="20"/>
      <c r="D105" s="20"/>
      <c r="E105" s="20"/>
      <c r="G105" s="35"/>
      <c r="K105" s="36"/>
      <c r="P105" t="e">
        <f t="shared" si="3"/>
        <v>#N/A</v>
      </c>
      <c r="Q105" t="e">
        <f>+VLOOKUP(D105&amp;E105,Master!D:H,5,0)</f>
        <v>#N/A</v>
      </c>
      <c r="R105" t="e">
        <f>+VLOOKUP(D105&amp;E105,Master!D:I,6,0)</f>
        <v>#N/A</v>
      </c>
      <c r="S105" t="e">
        <f>+VLOOKUP(Q105,Notes!$A$45:$BZ$50,MATCH(P105,Notes!$2:$2,0),0)</f>
        <v>#N/A</v>
      </c>
      <c r="T105" s="21" t="e">
        <f t="shared" si="2"/>
        <v>#N/A</v>
      </c>
      <c r="AD105" s="20" t="s">
        <v>681</v>
      </c>
      <c r="AE105" s="20">
        <v>15.026921000000005</v>
      </c>
      <c r="AF105" s="20">
        <v>15.026921000000005</v>
      </c>
      <c r="AG105" s="20" t="s">
        <v>190</v>
      </c>
      <c r="AH105" s="20" t="s">
        <v>204</v>
      </c>
    </row>
    <row r="106" spans="1:34">
      <c r="A106" s="20"/>
      <c r="B106" s="20"/>
      <c r="C106" s="20"/>
      <c r="D106" s="20"/>
      <c r="E106" s="20"/>
      <c r="G106" s="35"/>
      <c r="K106" s="36"/>
      <c r="P106" t="e">
        <f t="shared" si="3"/>
        <v>#N/A</v>
      </c>
      <c r="Q106" t="e">
        <f>+VLOOKUP(D106&amp;E106,Master!D:H,5,0)</f>
        <v>#N/A</v>
      </c>
      <c r="R106" t="e">
        <f>+VLOOKUP(D106&amp;E106,Master!D:I,6,0)</f>
        <v>#N/A</v>
      </c>
      <c r="S106" t="e">
        <f>+VLOOKUP(Q106,Notes!$A$45:$BZ$50,MATCH(P106,Notes!$2:$2,0),0)</f>
        <v>#N/A</v>
      </c>
      <c r="T106" s="21" t="e">
        <f t="shared" si="2"/>
        <v>#N/A</v>
      </c>
      <c r="AD106" s="20" t="s">
        <v>683</v>
      </c>
      <c r="AE106" s="20">
        <v>14.618611999999994</v>
      </c>
      <c r="AF106" s="20">
        <v>14.618611999999994</v>
      </c>
      <c r="AG106" s="20" t="s">
        <v>190</v>
      </c>
      <c r="AH106" s="20" t="s">
        <v>205</v>
      </c>
    </row>
    <row r="107" spans="1:34">
      <c r="A107" s="20"/>
      <c r="B107" s="20"/>
      <c r="C107" s="20"/>
      <c r="D107" s="20"/>
      <c r="E107" s="20"/>
      <c r="G107" s="35"/>
      <c r="K107" s="36"/>
      <c r="P107" t="e">
        <f t="shared" si="3"/>
        <v>#N/A</v>
      </c>
      <c r="Q107" t="e">
        <f>+VLOOKUP(D107&amp;E107,Master!D:H,5,0)</f>
        <v>#N/A</v>
      </c>
      <c r="R107" t="e">
        <f>+VLOOKUP(D107&amp;E107,Master!D:I,6,0)</f>
        <v>#N/A</v>
      </c>
      <c r="S107" t="e">
        <f>+VLOOKUP(Q107,Notes!$A$45:$BZ$50,MATCH(P107,Notes!$2:$2,0),0)</f>
        <v>#N/A</v>
      </c>
      <c r="T107" s="21" t="e">
        <f t="shared" si="2"/>
        <v>#N/A</v>
      </c>
      <c r="AD107" s="20" t="s">
        <v>676</v>
      </c>
      <c r="AE107" s="20">
        <v>12.854486999999999</v>
      </c>
      <c r="AF107" s="20">
        <v>12.854486999999999</v>
      </c>
      <c r="AG107" s="20" t="s">
        <v>88</v>
      </c>
      <c r="AH107" s="20" t="s">
        <v>196</v>
      </c>
    </row>
    <row r="108" spans="1:34">
      <c r="A108" s="20"/>
      <c r="B108" s="20"/>
      <c r="C108" s="20"/>
      <c r="D108" s="20"/>
      <c r="E108" s="20"/>
      <c r="G108" s="35"/>
      <c r="K108" s="36"/>
      <c r="P108" t="e">
        <f t="shared" si="3"/>
        <v>#N/A</v>
      </c>
      <c r="Q108" t="e">
        <f>+VLOOKUP(D108&amp;E108,Master!D:H,5,0)</f>
        <v>#N/A</v>
      </c>
      <c r="R108" t="e">
        <f>+VLOOKUP(D108&amp;E108,Master!D:I,6,0)</f>
        <v>#N/A</v>
      </c>
      <c r="S108" t="e">
        <f>+VLOOKUP(Q108,Notes!$A$45:$BZ$50,MATCH(P108,Notes!$2:$2,0),0)</f>
        <v>#N/A</v>
      </c>
      <c r="T108" s="21" t="e">
        <f t="shared" si="2"/>
        <v>#N/A</v>
      </c>
      <c r="AD108" s="20" t="s">
        <v>621</v>
      </c>
      <c r="AE108" s="20">
        <v>0.18816300000000014</v>
      </c>
      <c r="AF108" s="20">
        <v>0.18816300000000014</v>
      </c>
      <c r="AG108" s="20" t="s">
        <v>20</v>
      </c>
      <c r="AH108" s="20" t="s">
        <v>204</v>
      </c>
    </row>
    <row r="109" spans="1:34">
      <c r="A109" s="20"/>
      <c r="B109" s="20"/>
      <c r="C109" s="20"/>
      <c r="D109" s="20"/>
      <c r="E109" s="20"/>
      <c r="G109" s="35"/>
      <c r="K109" s="36"/>
      <c r="P109" t="e">
        <f t="shared" si="3"/>
        <v>#N/A</v>
      </c>
      <c r="Q109" t="e">
        <f>+VLOOKUP(D109&amp;E109,Master!D:H,5,0)</f>
        <v>#N/A</v>
      </c>
      <c r="R109" t="e">
        <f>+VLOOKUP(D109&amp;E109,Master!D:I,6,0)</f>
        <v>#N/A</v>
      </c>
      <c r="S109" t="e">
        <f>+VLOOKUP(Q109,Notes!$A$45:$BZ$50,MATCH(P109,Notes!$2:$2,0),0)</f>
        <v>#N/A</v>
      </c>
      <c r="T109" s="21" t="e">
        <f t="shared" si="2"/>
        <v>#N/A</v>
      </c>
      <c r="AD109" s="20" t="s">
        <v>625</v>
      </c>
      <c r="AE109" s="20">
        <v>0.17584399999999997</v>
      </c>
      <c r="AF109" s="20">
        <v>0.17584399999999997</v>
      </c>
      <c r="AG109" s="20" t="s">
        <v>20</v>
      </c>
      <c r="AH109" s="20" t="s">
        <v>205</v>
      </c>
    </row>
    <row r="110" spans="1:34">
      <c r="A110" s="20"/>
      <c r="B110" s="20"/>
      <c r="C110" s="20"/>
      <c r="D110" s="20"/>
      <c r="E110" s="20"/>
      <c r="G110" s="35"/>
      <c r="K110" s="36"/>
      <c r="P110" t="e">
        <f t="shared" si="3"/>
        <v>#N/A</v>
      </c>
      <c r="Q110" t="e">
        <f>+VLOOKUP(D110&amp;E110,Master!D:H,5,0)</f>
        <v>#N/A</v>
      </c>
      <c r="R110" t="e">
        <f>+VLOOKUP(D110&amp;E110,Master!D:I,6,0)</f>
        <v>#N/A</v>
      </c>
      <c r="S110" t="e">
        <f>+VLOOKUP(Q110,Notes!$A$45:$BZ$50,MATCH(P110,Notes!$2:$2,0),0)</f>
        <v>#N/A</v>
      </c>
      <c r="T110" s="21" t="e">
        <f t="shared" si="2"/>
        <v>#N/A</v>
      </c>
      <c r="AD110" s="20" t="s">
        <v>654</v>
      </c>
      <c r="AE110" s="20">
        <v>0.27030399999999993</v>
      </c>
      <c r="AF110" s="20">
        <v>0.27030399999999993</v>
      </c>
      <c r="AG110" s="20" t="s">
        <v>40</v>
      </c>
      <c r="AH110" s="20" t="s">
        <v>204</v>
      </c>
    </row>
    <row r="111" spans="1:34">
      <c r="A111" s="20"/>
      <c r="B111" s="20"/>
      <c r="C111" s="20"/>
      <c r="D111" s="20"/>
      <c r="E111" s="20"/>
      <c r="G111" s="35"/>
      <c r="K111" s="36"/>
      <c r="P111" t="e">
        <f t="shared" si="3"/>
        <v>#N/A</v>
      </c>
      <c r="Q111" t="e">
        <f>+VLOOKUP(D111&amp;E111,Master!D:H,5,0)</f>
        <v>#N/A</v>
      </c>
      <c r="R111" t="e">
        <f>+VLOOKUP(D111&amp;E111,Master!D:I,6,0)</f>
        <v>#N/A</v>
      </c>
      <c r="S111" t="e">
        <f>+VLOOKUP(Q111,Notes!$A$45:$BZ$50,MATCH(P111,Notes!$2:$2,0),0)</f>
        <v>#N/A</v>
      </c>
      <c r="T111" s="21" t="e">
        <f t="shared" si="2"/>
        <v>#N/A</v>
      </c>
      <c r="AD111" s="20" t="s">
        <v>658</v>
      </c>
      <c r="AE111" s="20">
        <v>0.26180000000000003</v>
      </c>
      <c r="AF111" s="20">
        <v>0.26180000000000003</v>
      </c>
      <c r="AG111" s="20" t="s">
        <v>40</v>
      </c>
      <c r="AH111" s="20" t="s">
        <v>205</v>
      </c>
    </row>
    <row r="112" spans="1:34">
      <c r="A112" s="20"/>
      <c r="B112" s="20"/>
      <c r="C112" s="20"/>
      <c r="D112" s="20"/>
      <c r="E112" s="20"/>
      <c r="G112" s="35"/>
      <c r="K112" s="36"/>
      <c r="P112" t="e">
        <f t="shared" si="3"/>
        <v>#N/A</v>
      </c>
      <c r="Q112" t="e">
        <f>+VLOOKUP(D112&amp;E112,Master!D:H,5,0)</f>
        <v>#N/A</v>
      </c>
      <c r="R112" t="e">
        <f>+VLOOKUP(D112&amp;E112,Master!D:I,6,0)</f>
        <v>#N/A</v>
      </c>
      <c r="S112" t="e">
        <f>+VLOOKUP(Q112,Notes!$A$45:$BZ$50,MATCH(P112,Notes!$2:$2,0),0)</f>
        <v>#N/A</v>
      </c>
      <c r="T112" s="21" t="e">
        <f t="shared" si="2"/>
        <v>#N/A</v>
      </c>
      <c r="AD112" s="20" t="s">
        <v>668</v>
      </c>
      <c r="AE112" s="20">
        <v>0.21977199999999994</v>
      </c>
      <c r="AF112" s="20">
        <v>0.21977199999999994</v>
      </c>
      <c r="AG112" s="20" t="s">
        <v>47</v>
      </c>
      <c r="AH112" s="20" t="s">
        <v>204</v>
      </c>
    </row>
    <row r="113" spans="1:34">
      <c r="A113" s="20"/>
      <c r="B113" s="20"/>
      <c r="C113" s="20"/>
      <c r="D113" s="20"/>
      <c r="E113" s="20"/>
      <c r="G113" s="35"/>
      <c r="K113" s="36"/>
      <c r="P113" t="e">
        <f t="shared" si="3"/>
        <v>#N/A</v>
      </c>
      <c r="Q113" t="e">
        <f>+VLOOKUP(D113&amp;E113,Master!D:H,5,0)</f>
        <v>#N/A</v>
      </c>
      <c r="R113" t="e">
        <f>+VLOOKUP(D113&amp;E113,Master!D:I,6,0)</f>
        <v>#N/A</v>
      </c>
      <c r="S113" t="e">
        <f>+VLOOKUP(Q113,Notes!$A$45:$BZ$50,MATCH(P113,Notes!$2:$2,0),0)</f>
        <v>#N/A</v>
      </c>
      <c r="T113" s="21" t="e">
        <f t="shared" si="2"/>
        <v>#N/A</v>
      </c>
      <c r="AD113" s="20" t="s">
        <v>672</v>
      </c>
      <c r="AE113" s="20">
        <v>0.20745500000000008</v>
      </c>
      <c r="AF113" s="20">
        <v>0.20745500000000008</v>
      </c>
      <c r="AG113" s="20" t="s">
        <v>47</v>
      </c>
      <c r="AH113" s="20" t="s">
        <v>205</v>
      </c>
    </row>
    <row r="114" spans="1:34">
      <c r="A114" s="20"/>
      <c r="B114" s="20"/>
      <c r="C114" s="20"/>
      <c r="D114" s="20"/>
      <c r="E114" s="20"/>
      <c r="G114" s="35"/>
      <c r="K114" s="36"/>
      <c r="P114" t="e">
        <f t="shared" si="3"/>
        <v>#N/A</v>
      </c>
      <c r="Q114" t="e">
        <f>+VLOOKUP(D114&amp;E114,Master!D:H,5,0)</f>
        <v>#N/A</v>
      </c>
      <c r="R114" t="e">
        <f>+VLOOKUP(D114&amp;E114,Master!D:I,6,0)</f>
        <v>#N/A</v>
      </c>
      <c r="S114" t="e">
        <f>+VLOOKUP(Q114,Notes!$A$45:$BZ$50,MATCH(P114,Notes!$2:$2,0),0)</f>
        <v>#N/A</v>
      </c>
      <c r="T114" s="21" t="e">
        <f t="shared" si="2"/>
        <v>#N/A</v>
      </c>
      <c r="AD114" s="20" t="s">
        <v>647</v>
      </c>
      <c r="AE114" s="20">
        <v>15.734137000000006</v>
      </c>
      <c r="AF114" s="20">
        <v>15.734137000000006</v>
      </c>
      <c r="AG114" s="20" t="s">
        <v>15</v>
      </c>
      <c r="AH114" s="20" t="s">
        <v>205</v>
      </c>
    </row>
    <row r="115" spans="1:34">
      <c r="A115" s="20"/>
      <c r="B115" s="20"/>
      <c r="C115" s="20"/>
      <c r="D115" s="20"/>
      <c r="E115" s="20"/>
      <c r="G115" s="35"/>
      <c r="K115" s="36"/>
      <c r="P115" t="e">
        <f t="shared" si="3"/>
        <v>#N/A</v>
      </c>
      <c r="Q115" t="e">
        <f>+VLOOKUP(D115&amp;E115,Master!D:H,5,0)</f>
        <v>#N/A</v>
      </c>
      <c r="R115" t="e">
        <f>+VLOOKUP(D115&amp;E115,Master!D:I,6,0)</f>
        <v>#N/A</v>
      </c>
      <c r="S115" t="e">
        <f>+VLOOKUP(Q115,Notes!$A$45:$BZ$50,MATCH(P115,Notes!$2:$2,0),0)</f>
        <v>#N/A</v>
      </c>
      <c r="T115" s="21" t="e">
        <f t="shared" si="2"/>
        <v>#N/A</v>
      </c>
      <c r="AD115" s="20" t="s">
        <v>642</v>
      </c>
      <c r="AE115" s="20">
        <v>19.30333700000001</v>
      </c>
      <c r="AF115" s="20">
        <v>19.30333700000001</v>
      </c>
      <c r="AG115" s="20" t="s">
        <v>15</v>
      </c>
      <c r="AH115" s="20" t="s">
        <v>204</v>
      </c>
    </row>
    <row r="116" spans="1:34">
      <c r="A116" s="20"/>
      <c r="B116" s="20"/>
      <c r="C116" s="20"/>
      <c r="D116" s="20"/>
      <c r="E116" s="20"/>
      <c r="G116" s="35"/>
      <c r="K116" s="36"/>
      <c r="P116" t="e">
        <f t="shared" si="3"/>
        <v>#N/A</v>
      </c>
      <c r="Q116" t="e">
        <f>+VLOOKUP(D116&amp;E116,Master!D:H,5,0)</f>
        <v>#N/A</v>
      </c>
      <c r="R116" t="e">
        <f>+VLOOKUP(D116&amp;E116,Master!D:I,6,0)</f>
        <v>#N/A</v>
      </c>
      <c r="S116" t="e">
        <f>+VLOOKUP(Q116,Notes!$A$45:$BZ$50,MATCH(P116,Notes!$2:$2,0),0)</f>
        <v>#N/A</v>
      </c>
      <c r="T116" s="21" t="e">
        <f t="shared" si="2"/>
        <v>#N/A</v>
      </c>
      <c r="AD116" s="20" t="s">
        <v>763</v>
      </c>
      <c r="AE116" s="20">
        <v>0.21400499999999986</v>
      </c>
      <c r="AF116" s="20">
        <v>0.21400499999999986</v>
      </c>
      <c r="AG116" s="20" t="s">
        <v>16</v>
      </c>
      <c r="AH116" s="20" t="s">
        <v>205</v>
      </c>
    </row>
    <row r="117" spans="1:34">
      <c r="A117" s="20"/>
      <c r="B117" s="20"/>
      <c r="C117" s="20"/>
      <c r="D117" s="20"/>
      <c r="E117" s="20"/>
      <c r="G117" s="35"/>
      <c r="K117" s="36"/>
      <c r="P117" t="e">
        <f t="shared" si="3"/>
        <v>#N/A</v>
      </c>
      <c r="Q117" t="e">
        <f>+VLOOKUP(D117&amp;E117,Master!D:H,5,0)</f>
        <v>#N/A</v>
      </c>
      <c r="R117" t="e">
        <f>+VLOOKUP(D117&amp;E117,Master!D:I,6,0)</f>
        <v>#N/A</v>
      </c>
      <c r="S117" t="e">
        <f>+VLOOKUP(Q117,Notes!$A$45:$BZ$50,MATCH(P117,Notes!$2:$2,0),0)</f>
        <v>#N/A</v>
      </c>
      <c r="T117" s="21" t="e">
        <f t="shared" si="2"/>
        <v>#N/A</v>
      </c>
      <c r="AD117" s="20" t="s">
        <v>761</v>
      </c>
      <c r="AE117" s="20">
        <v>0.25396199999999997</v>
      </c>
      <c r="AF117" s="20">
        <v>0.25396199999999997</v>
      </c>
      <c r="AG117" s="20" t="s">
        <v>16</v>
      </c>
      <c r="AH117" s="20" t="s">
        <v>204</v>
      </c>
    </row>
    <row r="118" spans="1:34">
      <c r="A118" s="20"/>
      <c r="B118" s="20"/>
      <c r="C118" s="20"/>
      <c r="D118" s="20"/>
      <c r="E118" s="20"/>
      <c r="G118" s="35"/>
      <c r="K118" s="36"/>
      <c r="P118" t="e">
        <f t="shared" si="3"/>
        <v>#N/A</v>
      </c>
      <c r="Q118" t="e">
        <f>+VLOOKUP(D118&amp;E118,Master!D:H,5,0)</f>
        <v>#N/A</v>
      </c>
      <c r="R118" t="e">
        <f>+VLOOKUP(D118&amp;E118,Master!D:I,6,0)</f>
        <v>#N/A</v>
      </c>
      <c r="S118" t="e">
        <f>+VLOOKUP(Q118,Notes!$A$45:$BZ$50,MATCH(P118,Notes!$2:$2,0),0)</f>
        <v>#N/A</v>
      </c>
      <c r="T118" s="21" t="e">
        <f t="shared" si="2"/>
        <v>#N/A</v>
      </c>
      <c r="AD118" s="20" t="s">
        <v>640</v>
      </c>
      <c r="AE118" s="20">
        <v>25.088221999999995</v>
      </c>
      <c r="AF118" s="20">
        <v>25.088221999999995</v>
      </c>
      <c r="AG118" s="20" t="s">
        <v>14</v>
      </c>
      <c r="AH118" s="20" t="s">
        <v>211</v>
      </c>
    </row>
    <row r="119" spans="1:34">
      <c r="A119" s="20"/>
      <c r="B119" s="20"/>
      <c r="C119" s="20"/>
      <c r="D119" s="20"/>
      <c r="E119" s="20"/>
      <c r="G119" s="35"/>
      <c r="K119" s="36"/>
      <c r="P119" t="e">
        <f t="shared" si="3"/>
        <v>#N/A</v>
      </c>
      <c r="Q119" t="e">
        <f>+VLOOKUP(D119&amp;E119,Master!D:H,5,0)</f>
        <v>#N/A</v>
      </c>
      <c r="R119" t="e">
        <f>+VLOOKUP(D119&amp;E119,Master!D:I,6,0)</f>
        <v>#N/A</v>
      </c>
      <c r="S119" t="e">
        <f>+VLOOKUP(Q119,Notes!$A$45:$BZ$50,MATCH(P119,Notes!$2:$2,0),0)</f>
        <v>#N/A</v>
      </c>
      <c r="T119" s="21" t="e">
        <f t="shared" si="2"/>
        <v>#N/A</v>
      </c>
      <c r="AD119" s="20" t="s">
        <v>637</v>
      </c>
      <c r="AE119" s="20">
        <v>28.274752000000007</v>
      </c>
      <c r="AF119" s="20">
        <v>28.274752000000007</v>
      </c>
      <c r="AG119" s="20" t="s">
        <v>14</v>
      </c>
      <c r="AH119" s="20" t="s">
        <v>204</v>
      </c>
    </row>
    <row r="120" spans="1:34">
      <c r="A120" s="20"/>
      <c r="B120" s="20"/>
      <c r="C120" s="20"/>
      <c r="D120" s="20"/>
      <c r="E120" s="20"/>
      <c r="G120" s="35"/>
      <c r="K120" s="36"/>
      <c r="P120" t="e">
        <f t="shared" si="3"/>
        <v>#N/A</v>
      </c>
      <c r="Q120" t="e">
        <f>+VLOOKUP(D120&amp;E120,Master!D:H,5,0)</f>
        <v>#N/A</v>
      </c>
      <c r="R120" t="e">
        <f>+VLOOKUP(D120&amp;E120,Master!D:I,6,0)</f>
        <v>#N/A</v>
      </c>
      <c r="S120" t="e">
        <f>+VLOOKUP(Q120,Notes!$A$45:$BZ$50,MATCH(P120,Notes!$2:$2,0),0)</f>
        <v>#N/A</v>
      </c>
      <c r="T120" s="21" t="e">
        <f t="shared" si="2"/>
        <v>#N/A</v>
      </c>
      <c r="AD120" s="20" t="s">
        <v>676</v>
      </c>
      <c r="AE120" s="20">
        <v>12.854486999999999</v>
      </c>
      <c r="AF120" s="20">
        <v>12.854486999999999</v>
      </c>
      <c r="AG120" s="20" t="s">
        <v>88</v>
      </c>
      <c r="AH120" s="20" t="s">
        <v>196</v>
      </c>
    </row>
    <row r="121" spans="1:34">
      <c r="A121" s="20"/>
      <c r="B121" s="20"/>
      <c r="C121" s="20"/>
      <c r="D121" s="20"/>
      <c r="E121" s="20"/>
      <c r="G121" s="35"/>
      <c r="K121" s="36"/>
      <c r="P121" t="e">
        <f t="shared" si="3"/>
        <v>#N/A</v>
      </c>
      <c r="Q121" t="e">
        <f>+VLOOKUP(D121&amp;E121,Master!D:H,5,0)</f>
        <v>#N/A</v>
      </c>
      <c r="R121" t="e">
        <f>+VLOOKUP(D121&amp;E121,Master!D:I,6,0)</f>
        <v>#N/A</v>
      </c>
      <c r="S121" t="e">
        <f>+VLOOKUP(Q121,Notes!$A$45:$BZ$50,MATCH(P121,Notes!$2:$2,0),0)</f>
        <v>#N/A</v>
      </c>
      <c r="T121" s="21" t="e">
        <f t="shared" si="2"/>
        <v>#N/A</v>
      </c>
      <c r="AD121" s="20" t="s">
        <v>621</v>
      </c>
      <c r="AE121" s="20">
        <v>0.18816300000000014</v>
      </c>
      <c r="AF121" s="20">
        <v>0.18816300000000014</v>
      </c>
      <c r="AG121" s="20" t="s">
        <v>20</v>
      </c>
      <c r="AH121" s="20" t="s">
        <v>204</v>
      </c>
    </row>
    <row r="122" spans="1:34">
      <c r="A122" s="20"/>
      <c r="B122" s="20"/>
      <c r="C122" s="20"/>
      <c r="D122" s="20"/>
      <c r="E122" s="20"/>
      <c r="G122" s="35"/>
      <c r="K122" s="36"/>
      <c r="P122" t="e">
        <f t="shared" si="3"/>
        <v>#N/A</v>
      </c>
      <c r="Q122" t="e">
        <f>+VLOOKUP(D122&amp;E122,Master!D:H,5,0)</f>
        <v>#N/A</v>
      </c>
      <c r="R122" t="e">
        <f>+VLOOKUP(D122&amp;E122,Master!D:I,6,0)</f>
        <v>#N/A</v>
      </c>
      <c r="S122" t="e">
        <f>+VLOOKUP(Q122,Notes!$A$45:$BZ$50,MATCH(P122,Notes!$2:$2,0),0)</f>
        <v>#N/A</v>
      </c>
      <c r="T122" s="21" t="e">
        <f t="shared" si="2"/>
        <v>#N/A</v>
      </c>
      <c r="AD122" s="20" t="s">
        <v>625</v>
      </c>
      <c r="AE122" s="20">
        <v>0.17584399999999997</v>
      </c>
      <c r="AF122" s="20">
        <v>0.17584399999999997</v>
      </c>
      <c r="AG122" s="20" t="s">
        <v>20</v>
      </c>
      <c r="AH122" s="20" t="s">
        <v>205</v>
      </c>
    </row>
    <row r="123" spans="1:34">
      <c r="A123" s="20"/>
      <c r="B123" s="20"/>
      <c r="C123" s="20"/>
      <c r="D123" s="20"/>
      <c r="E123" s="20"/>
      <c r="G123" s="35"/>
      <c r="K123" s="36"/>
      <c r="P123" t="e">
        <f t="shared" si="3"/>
        <v>#N/A</v>
      </c>
      <c r="Q123" t="e">
        <f>+VLOOKUP(D123&amp;E123,Master!D:H,5,0)</f>
        <v>#N/A</v>
      </c>
      <c r="R123" t="e">
        <f>+VLOOKUP(D123&amp;E123,Master!D:I,6,0)</f>
        <v>#N/A</v>
      </c>
      <c r="S123" t="e">
        <f>+VLOOKUP(Q123,Notes!$A$45:$BZ$50,MATCH(P123,Notes!$2:$2,0),0)</f>
        <v>#N/A</v>
      </c>
      <c r="T123" s="21" t="e">
        <f t="shared" si="2"/>
        <v>#N/A</v>
      </c>
      <c r="AD123" s="20" t="s">
        <v>654</v>
      </c>
      <c r="AE123" s="20">
        <v>0.27030399999999993</v>
      </c>
      <c r="AF123" s="20">
        <v>0.27030399999999993</v>
      </c>
      <c r="AG123" s="20" t="s">
        <v>40</v>
      </c>
      <c r="AH123" s="20" t="s">
        <v>204</v>
      </c>
    </row>
    <row r="124" spans="1:34">
      <c r="A124" s="20"/>
      <c r="B124" s="20"/>
      <c r="C124" s="20"/>
      <c r="D124" s="20"/>
      <c r="E124" s="20"/>
      <c r="G124" s="35"/>
      <c r="K124" s="36"/>
      <c r="P124" t="e">
        <f t="shared" si="3"/>
        <v>#N/A</v>
      </c>
      <c r="Q124" t="e">
        <f>+VLOOKUP(D124&amp;E124,Master!D:H,5,0)</f>
        <v>#N/A</v>
      </c>
      <c r="R124" t="e">
        <f>+VLOOKUP(D124&amp;E124,Master!D:I,6,0)</f>
        <v>#N/A</v>
      </c>
      <c r="S124" t="e">
        <f>+VLOOKUP(Q124,Notes!$A$45:$BZ$50,MATCH(P124,Notes!$2:$2,0),0)</f>
        <v>#N/A</v>
      </c>
      <c r="T124" s="21" t="e">
        <f t="shared" si="2"/>
        <v>#N/A</v>
      </c>
      <c r="AD124" s="20" t="s">
        <v>658</v>
      </c>
      <c r="AE124" s="20">
        <v>0.26180000000000003</v>
      </c>
      <c r="AF124" s="20">
        <v>0.26180000000000003</v>
      </c>
      <c r="AG124" s="20" t="s">
        <v>40</v>
      </c>
      <c r="AH124" s="20" t="s">
        <v>205</v>
      </c>
    </row>
    <row r="125" spans="1:34">
      <c r="A125" s="20"/>
      <c r="B125" s="20"/>
      <c r="C125" s="20"/>
      <c r="D125" s="20"/>
      <c r="E125" s="20"/>
      <c r="G125" s="35"/>
      <c r="K125" s="36"/>
      <c r="P125" t="e">
        <f t="shared" si="3"/>
        <v>#N/A</v>
      </c>
      <c r="Q125" t="e">
        <f>+VLOOKUP(D125&amp;E125,Master!D:H,5,0)</f>
        <v>#N/A</v>
      </c>
      <c r="R125" t="e">
        <f>+VLOOKUP(D125&amp;E125,Master!D:I,6,0)</f>
        <v>#N/A</v>
      </c>
      <c r="S125" t="e">
        <f>+VLOOKUP(Q125,Notes!$A$45:$BZ$50,MATCH(P125,Notes!$2:$2,0),0)</f>
        <v>#N/A</v>
      </c>
      <c r="T125" s="21" t="e">
        <f t="shared" si="2"/>
        <v>#N/A</v>
      </c>
      <c r="AD125" s="20" t="s">
        <v>668</v>
      </c>
      <c r="AE125" s="20">
        <v>0.21977199999999994</v>
      </c>
      <c r="AF125" s="20">
        <v>0.21977199999999994</v>
      </c>
      <c r="AG125" s="20" t="s">
        <v>47</v>
      </c>
      <c r="AH125" s="20" t="s">
        <v>204</v>
      </c>
    </row>
    <row r="126" spans="1:34">
      <c r="A126" s="20"/>
      <c r="B126" s="20"/>
      <c r="C126" s="20"/>
      <c r="D126" s="20"/>
      <c r="E126" s="20"/>
      <c r="G126" s="35"/>
      <c r="K126" s="36"/>
      <c r="P126" t="e">
        <f t="shared" si="3"/>
        <v>#N/A</v>
      </c>
      <c r="Q126" t="e">
        <f>+VLOOKUP(D126&amp;E126,Master!D:H,5,0)</f>
        <v>#N/A</v>
      </c>
      <c r="R126" t="e">
        <f>+VLOOKUP(D126&amp;E126,Master!D:I,6,0)</f>
        <v>#N/A</v>
      </c>
      <c r="S126" t="e">
        <f>+VLOOKUP(Q126,Notes!$A$45:$BZ$50,MATCH(P126,Notes!$2:$2,0),0)</f>
        <v>#N/A</v>
      </c>
      <c r="T126" s="21" t="e">
        <f t="shared" si="2"/>
        <v>#N/A</v>
      </c>
      <c r="AD126" s="20" t="s">
        <v>672</v>
      </c>
      <c r="AE126" s="20">
        <v>0.20745500000000008</v>
      </c>
      <c r="AF126" s="20">
        <v>0.20745500000000008</v>
      </c>
      <c r="AG126" s="20" t="s">
        <v>47</v>
      </c>
      <c r="AH126" s="20" t="s">
        <v>205</v>
      </c>
    </row>
    <row r="127" spans="1:34">
      <c r="A127" s="20"/>
      <c r="B127" s="20"/>
      <c r="C127" s="20"/>
      <c r="D127" s="20"/>
      <c r="E127" s="20"/>
      <c r="G127" s="2"/>
      <c r="P127" t="e">
        <f t="shared" si="3"/>
        <v>#N/A</v>
      </c>
      <c r="Q127" t="e">
        <f>+VLOOKUP(D127&amp;E127,Master!D:H,5,0)</f>
        <v>#N/A</v>
      </c>
      <c r="R127" t="e">
        <f>+VLOOKUP(D127&amp;E127,Master!D:I,6,0)</f>
        <v>#N/A</v>
      </c>
      <c r="S127" t="e">
        <f>+VLOOKUP(Q127,Notes!$A$45:$BZ$50,MATCH(P127,Notes!$2:$2,0),0)</f>
        <v>#N/A</v>
      </c>
      <c r="T127" s="21" t="e">
        <f t="shared" si="2"/>
        <v>#N/A</v>
      </c>
      <c r="AD127" s="20" t="s">
        <v>647</v>
      </c>
      <c r="AE127" s="20">
        <v>15.734137000000006</v>
      </c>
      <c r="AF127" s="20">
        <v>15.734137000000006</v>
      </c>
      <c r="AG127" s="20" t="s">
        <v>15</v>
      </c>
      <c r="AH127" s="20" t="s">
        <v>205</v>
      </c>
    </row>
    <row r="128" spans="1:34">
      <c r="A128" s="20"/>
      <c r="B128" s="20"/>
      <c r="C128" s="20"/>
      <c r="D128" s="20"/>
      <c r="E128" s="20"/>
      <c r="G128" s="2"/>
      <c r="P128" t="e">
        <f t="shared" si="3"/>
        <v>#N/A</v>
      </c>
      <c r="Q128" t="e">
        <f>+VLOOKUP(D128&amp;E128,Master!D:H,5,0)</f>
        <v>#N/A</v>
      </c>
      <c r="R128" t="e">
        <f>+VLOOKUP(D128&amp;E128,Master!D:I,6,0)</f>
        <v>#N/A</v>
      </c>
      <c r="S128" t="e">
        <f>+VLOOKUP(Q128,Notes!$A$45:$BZ$50,MATCH(P128,Notes!$2:$2,0),0)</f>
        <v>#N/A</v>
      </c>
      <c r="T128" s="21" t="e">
        <f t="shared" si="2"/>
        <v>#N/A</v>
      </c>
      <c r="AD128" s="20" t="s">
        <v>642</v>
      </c>
      <c r="AE128" s="20">
        <v>19.30333700000001</v>
      </c>
      <c r="AF128" s="20">
        <v>19.30333700000001</v>
      </c>
      <c r="AG128" s="20" t="s">
        <v>15</v>
      </c>
      <c r="AH128" s="20" t="s">
        <v>204</v>
      </c>
    </row>
    <row r="129" spans="1:34">
      <c r="A129" s="20"/>
      <c r="B129" s="20"/>
      <c r="C129" s="20"/>
      <c r="D129" s="20"/>
      <c r="E129" s="20"/>
      <c r="G129" s="2"/>
      <c r="P129" t="e">
        <f t="shared" si="3"/>
        <v>#N/A</v>
      </c>
      <c r="Q129" t="e">
        <f>+VLOOKUP(D129&amp;E129,Master!D:H,5,0)</f>
        <v>#N/A</v>
      </c>
      <c r="R129" t="e">
        <f>+VLOOKUP(D129&amp;E129,Master!D:I,6,0)</f>
        <v>#N/A</v>
      </c>
      <c r="S129" t="e">
        <f>+VLOOKUP(Q129,Notes!$A$45:$BZ$50,MATCH(P129,Notes!$2:$2,0),0)</f>
        <v>#N/A</v>
      </c>
      <c r="T129" s="21" t="e">
        <f t="shared" si="2"/>
        <v>#N/A</v>
      </c>
      <c r="AD129" s="20" t="s">
        <v>653</v>
      </c>
      <c r="AE129" s="20">
        <v>15.359452999999993</v>
      </c>
      <c r="AF129" s="20">
        <v>15.359452999999993</v>
      </c>
      <c r="AG129" s="20" t="s">
        <v>17</v>
      </c>
      <c r="AH129" s="20" t="s">
        <v>211</v>
      </c>
    </row>
    <row r="130" spans="1:34">
      <c r="A130" s="20"/>
      <c r="B130" s="20"/>
      <c r="C130" s="20"/>
      <c r="D130" s="20"/>
      <c r="E130" s="20"/>
      <c r="G130" s="2"/>
      <c r="P130" t="e">
        <f t="shared" si="3"/>
        <v>#N/A</v>
      </c>
      <c r="Q130" t="e">
        <f>+VLOOKUP(D130&amp;E130,Master!D:H,5,0)</f>
        <v>#N/A</v>
      </c>
      <c r="R130" t="e">
        <f>+VLOOKUP(D130&amp;E130,Master!D:I,6,0)</f>
        <v>#N/A</v>
      </c>
      <c r="S130" t="e">
        <f>+VLOOKUP(Q130,Notes!$A$45:$BZ$50,MATCH(P130,Notes!$2:$2,0),0)</f>
        <v>#N/A</v>
      </c>
      <c r="T130" s="21" t="e">
        <f t="shared" ref="T130:T193" si="4">+S130-B130</f>
        <v>#N/A</v>
      </c>
      <c r="AD130" s="20" t="s">
        <v>650</v>
      </c>
      <c r="AE130" s="20">
        <v>15.765048999999996</v>
      </c>
      <c r="AF130" s="20">
        <v>15.765048999999996</v>
      </c>
      <c r="AG130" s="20" t="s">
        <v>17</v>
      </c>
      <c r="AH130" s="20" t="s">
        <v>204</v>
      </c>
    </row>
    <row r="131" spans="1:34">
      <c r="A131" s="20"/>
      <c r="B131" s="20"/>
      <c r="C131" s="20"/>
      <c r="D131" s="20"/>
      <c r="E131" s="20"/>
      <c r="G131" s="2"/>
      <c r="P131" t="e">
        <f t="shared" ref="P131:P194" si="5">+D131&amp;R131</f>
        <v>#N/A</v>
      </c>
      <c r="Q131" t="e">
        <f>+VLOOKUP(D131&amp;E131,Master!D:H,5,0)</f>
        <v>#N/A</v>
      </c>
      <c r="R131" t="e">
        <f>+VLOOKUP(D131&amp;E131,Master!D:I,6,0)</f>
        <v>#N/A</v>
      </c>
      <c r="S131" t="e">
        <f>+VLOOKUP(Q131,Notes!$A$45:$BZ$50,MATCH(P131,Notes!$2:$2,0),0)</f>
        <v>#N/A</v>
      </c>
      <c r="T131" s="21" t="e">
        <f t="shared" si="4"/>
        <v>#N/A</v>
      </c>
      <c r="AD131" s="20" t="s">
        <v>763</v>
      </c>
      <c r="AE131" s="20">
        <v>0.21400499999999986</v>
      </c>
      <c r="AF131" s="20">
        <v>0.21400499999999986</v>
      </c>
      <c r="AG131" s="20" t="s">
        <v>16</v>
      </c>
      <c r="AH131" s="20" t="s">
        <v>205</v>
      </c>
    </row>
    <row r="132" spans="1:34">
      <c r="A132" s="20"/>
      <c r="B132" s="20"/>
      <c r="C132" s="20"/>
      <c r="D132" s="20"/>
      <c r="E132" s="20"/>
      <c r="G132" s="2"/>
      <c r="P132" t="e">
        <f t="shared" si="5"/>
        <v>#N/A</v>
      </c>
      <c r="Q132" t="e">
        <f>+VLOOKUP(D132&amp;E132,Master!D:H,5,0)</f>
        <v>#N/A</v>
      </c>
      <c r="R132" t="e">
        <f>+VLOOKUP(D132&amp;E132,Master!D:I,6,0)</f>
        <v>#N/A</v>
      </c>
      <c r="S132" t="e">
        <f>+VLOOKUP(Q132,Notes!$A$45:$BZ$50,MATCH(P132,Notes!$2:$2,0),0)</f>
        <v>#N/A</v>
      </c>
      <c r="T132" s="21" t="e">
        <f t="shared" si="4"/>
        <v>#N/A</v>
      </c>
      <c r="AD132" s="20" t="s">
        <v>761</v>
      </c>
      <c r="AE132" s="20">
        <v>0.25396199999999997</v>
      </c>
      <c r="AF132" s="20">
        <v>0.25396199999999997</v>
      </c>
      <c r="AG132" s="20" t="s">
        <v>16</v>
      </c>
      <c r="AH132" s="20" t="s">
        <v>204</v>
      </c>
    </row>
    <row r="133" spans="1:34">
      <c r="A133" s="20"/>
      <c r="B133" s="20"/>
      <c r="C133" s="20"/>
      <c r="D133" s="20"/>
      <c r="E133" s="20"/>
      <c r="G133" s="2"/>
      <c r="P133" t="e">
        <f t="shared" si="5"/>
        <v>#N/A</v>
      </c>
      <c r="Q133" t="e">
        <f>+VLOOKUP(D133&amp;E133,Master!D:H,5,0)</f>
        <v>#N/A</v>
      </c>
      <c r="R133" t="e">
        <f>+VLOOKUP(D133&amp;E133,Master!D:I,6,0)</f>
        <v>#N/A</v>
      </c>
      <c r="S133" t="e">
        <f>+VLOOKUP(Q133,Notes!$A$45:$BZ$50,MATCH(P133,Notes!$2:$2,0),0)</f>
        <v>#N/A</v>
      </c>
      <c r="T133" s="21" t="e">
        <f t="shared" si="4"/>
        <v>#N/A</v>
      </c>
      <c r="AD133" s="20" t="s">
        <v>640</v>
      </c>
      <c r="AE133" s="20">
        <v>25.088221999999995</v>
      </c>
      <c r="AF133" s="20">
        <v>25.088221999999995</v>
      </c>
      <c r="AG133" s="20" t="s">
        <v>14</v>
      </c>
      <c r="AH133" s="20" t="s">
        <v>211</v>
      </c>
    </row>
    <row r="134" spans="1:34">
      <c r="A134" s="20"/>
      <c r="B134" s="20"/>
      <c r="C134" s="20"/>
      <c r="D134" s="20"/>
      <c r="E134" s="20"/>
      <c r="G134" s="2"/>
      <c r="P134" t="e">
        <f t="shared" si="5"/>
        <v>#N/A</v>
      </c>
      <c r="Q134" t="e">
        <f>+VLOOKUP(D134&amp;E134,Master!D:H,5,0)</f>
        <v>#N/A</v>
      </c>
      <c r="R134" t="e">
        <f>+VLOOKUP(D134&amp;E134,Master!D:I,6,0)</f>
        <v>#N/A</v>
      </c>
      <c r="S134" t="e">
        <f>+VLOOKUP(Q134,Notes!$A$45:$BZ$50,MATCH(P134,Notes!$2:$2,0),0)</f>
        <v>#N/A</v>
      </c>
      <c r="T134" s="21" t="e">
        <f t="shared" si="4"/>
        <v>#N/A</v>
      </c>
      <c r="AD134" s="20" t="s">
        <v>637</v>
      </c>
      <c r="AE134" s="20">
        <v>28.274752000000007</v>
      </c>
      <c r="AF134" s="20">
        <v>28.274752000000007</v>
      </c>
      <c r="AG134" s="20" t="s">
        <v>14</v>
      </c>
      <c r="AH134" s="20" t="s">
        <v>204</v>
      </c>
    </row>
    <row r="135" spans="1:34">
      <c r="A135" s="20"/>
      <c r="B135" s="20"/>
      <c r="C135" s="20"/>
      <c r="D135" s="20"/>
      <c r="E135" s="20"/>
      <c r="G135" s="2"/>
      <c r="P135" t="e">
        <f t="shared" si="5"/>
        <v>#N/A</v>
      </c>
      <c r="Q135" t="e">
        <f>+VLOOKUP(D135&amp;E135,Master!D:H,5,0)</f>
        <v>#N/A</v>
      </c>
      <c r="R135" t="e">
        <f>+VLOOKUP(D135&amp;E135,Master!D:I,6,0)</f>
        <v>#N/A</v>
      </c>
      <c r="S135" t="e">
        <f>+VLOOKUP(Q135,Notes!$A$45:$BZ$50,MATCH(P135,Notes!$2:$2,0),0)</f>
        <v>#N/A</v>
      </c>
      <c r="T135" s="21" t="e">
        <f t="shared" si="4"/>
        <v>#N/A</v>
      </c>
      <c r="AD135" s="20" t="s">
        <v>681</v>
      </c>
      <c r="AE135" s="20">
        <v>15.026921000000005</v>
      </c>
      <c r="AF135" s="20">
        <v>15.026921000000005</v>
      </c>
      <c r="AG135" s="20" t="s">
        <v>190</v>
      </c>
      <c r="AH135" s="20" t="s">
        <v>204</v>
      </c>
    </row>
    <row r="136" spans="1:34">
      <c r="A136" s="20"/>
      <c r="B136" s="20"/>
      <c r="C136" s="20"/>
      <c r="D136" s="20"/>
      <c r="E136" s="20"/>
      <c r="G136" s="2"/>
      <c r="P136" t="e">
        <f t="shared" si="5"/>
        <v>#N/A</v>
      </c>
      <c r="Q136" t="e">
        <f>+VLOOKUP(D136&amp;E136,Master!D:H,5,0)</f>
        <v>#N/A</v>
      </c>
      <c r="R136" t="e">
        <f>+VLOOKUP(D136&amp;E136,Master!D:I,6,0)</f>
        <v>#N/A</v>
      </c>
      <c r="S136" t="e">
        <f>+VLOOKUP(Q136,Notes!$A$45:$BZ$50,MATCH(P136,Notes!$2:$2,0),0)</f>
        <v>#N/A</v>
      </c>
      <c r="T136" s="21" t="e">
        <f t="shared" si="4"/>
        <v>#N/A</v>
      </c>
      <c r="AD136" s="20" t="s">
        <v>683</v>
      </c>
      <c r="AE136" s="20">
        <v>14.618611999999994</v>
      </c>
      <c r="AF136" s="20">
        <v>14.618611999999994</v>
      </c>
      <c r="AG136" s="20" t="s">
        <v>190</v>
      </c>
      <c r="AH136" s="20" t="s">
        <v>205</v>
      </c>
    </row>
    <row r="137" spans="1:34">
      <c r="A137" s="20"/>
      <c r="B137" s="20"/>
      <c r="C137" s="20"/>
      <c r="D137" s="20"/>
      <c r="E137" s="20"/>
      <c r="G137" s="2"/>
      <c r="P137" t="e">
        <f t="shared" si="5"/>
        <v>#N/A</v>
      </c>
      <c r="Q137" t="e">
        <f>+VLOOKUP(D137&amp;E137,Master!D:H,5,0)</f>
        <v>#N/A</v>
      </c>
      <c r="R137" t="e">
        <f>+VLOOKUP(D137&amp;E137,Master!D:I,6,0)</f>
        <v>#N/A</v>
      </c>
      <c r="S137" t="e">
        <f>+VLOOKUP(Q137,Notes!$A$45:$BZ$50,MATCH(P137,Notes!$2:$2,0),0)</f>
        <v>#N/A</v>
      </c>
      <c r="T137" s="21" t="e">
        <f t="shared" si="4"/>
        <v>#N/A</v>
      </c>
      <c r="AD137" s="20" t="s">
        <v>621</v>
      </c>
      <c r="AE137" s="20">
        <v>0.18816300000000014</v>
      </c>
      <c r="AF137" s="20">
        <v>0.18816300000000014</v>
      </c>
      <c r="AG137" s="20" t="s">
        <v>20</v>
      </c>
      <c r="AH137" s="20" t="s">
        <v>204</v>
      </c>
    </row>
    <row r="138" spans="1:34">
      <c r="A138" s="20"/>
      <c r="B138" s="20"/>
      <c r="C138" s="20"/>
      <c r="D138" s="20"/>
      <c r="E138" s="20"/>
      <c r="G138" s="2"/>
      <c r="P138" t="e">
        <f t="shared" si="5"/>
        <v>#N/A</v>
      </c>
      <c r="Q138" t="e">
        <f>+VLOOKUP(D138&amp;E138,Master!D:H,5,0)</f>
        <v>#N/A</v>
      </c>
      <c r="R138" t="e">
        <f>+VLOOKUP(D138&amp;E138,Master!D:I,6,0)</f>
        <v>#N/A</v>
      </c>
      <c r="S138" t="e">
        <f>+VLOOKUP(Q138,Notes!$A$45:$BZ$50,MATCH(P138,Notes!$2:$2,0),0)</f>
        <v>#N/A</v>
      </c>
      <c r="T138" s="21" t="e">
        <f t="shared" si="4"/>
        <v>#N/A</v>
      </c>
      <c r="AD138" s="20" t="s">
        <v>625</v>
      </c>
      <c r="AE138" s="20">
        <v>0.17584399999999997</v>
      </c>
      <c r="AF138" s="20">
        <v>0.17584399999999997</v>
      </c>
      <c r="AG138" s="20" t="s">
        <v>20</v>
      </c>
      <c r="AH138" s="20" t="s">
        <v>205</v>
      </c>
    </row>
    <row r="139" spans="1:34">
      <c r="A139" s="20"/>
      <c r="B139" s="20"/>
      <c r="C139" s="20"/>
      <c r="D139" s="20"/>
      <c r="E139" s="20"/>
      <c r="G139" s="2"/>
      <c r="P139" t="e">
        <f t="shared" si="5"/>
        <v>#N/A</v>
      </c>
      <c r="Q139" t="e">
        <f>+VLOOKUP(D139&amp;E139,Master!D:H,5,0)</f>
        <v>#N/A</v>
      </c>
      <c r="R139" t="e">
        <f>+VLOOKUP(D139&amp;E139,Master!D:I,6,0)</f>
        <v>#N/A</v>
      </c>
      <c r="S139" t="e">
        <f>+VLOOKUP(Q139,Notes!$A$45:$BZ$50,MATCH(P139,Notes!$2:$2,0),0)</f>
        <v>#N/A</v>
      </c>
      <c r="T139" s="21" t="e">
        <f t="shared" si="4"/>
        <v>#N/A</v>
      </c>
      <c r="AD139" s="20" t="s">
        <v>654</v>
      </c>
      <c r="AE139" s="20">
        <v>0.27030399999999993</v>
      </c>
      <c r="AF139" s="20">
        <v>0.27030399999999993</v>
      </c>
      <c r="AG139" s="20" t="s">
        <v>40</v>
      </c>
      <c r="AH139" s="20" t="s">
        <v>204</v>
      </c>
    </row>
    <row r="140" spans="1:34">
      <c r="A140" s="20"/>
      <c r="B140" s="20"/>
      <c r="C140" s="20"/>
      <c r="D140" s="20"/>
      <c r="E140" s="20"/>
      <c r="G140" s="2"/>
      <c r="P140" t="e">
        <f t="shared" si="5"/>
        <v>#N/A</v>
      </c>
      <c r="Q140" t="e">
        <f>+VLOOKUP(D140&amp;E140,Master!D:H,5,0)</f>
        <v>#N/A</v>
      </c>
      <c r="R140" t="e">
        <f>+VLOOKUP(D140&amp;E140,Master!D:I,6,0)</f>
        <v>#N/A</v>
      </c>
      <c r="S140" t="e">
        <f>+VLOOKUP(Q140,Notes!$A$45:$BZ$50,MATCH(P140,Notes!$2:$2,0),0)</f>
        <v>#N/A</v>
      </c>
      <c r="T140" s="21" t="e">
        <f t="shared" si="4"/>
        <v>#N/A</v>
      </c>
      <c r="AD140" s="20" t="s">
        <v>658</v>
      </c>
      <c r="AE140" s="20">
        <v>0.26180000000000003</v>
      </c>
      <c r="AF140" s="20">
        <v>0.26180000000000003</v>
      </c>
      <c r="AG140" s="20" t="s">
        <v>40</v>
      </c>
      <c r="AH140" s="20" t="s">
        <v>205</v>
      </c>
    </row>
    <row r="141" spans="1:34">
      <c r="A141" s="20"/>
      <c r="B141" s="20"/>
      <c r="C141" s="20"/>
      <c r="D141" s="20"/>
      <c r="E141" s="20"/>
      <c r="G141" s="2"/>
      <c r="P141" t="e">
        <f t="shared" si="5"/>
        <v>#N/A</v>
      </c>
      <c r="Q141" t="e">
        <f>+VLOOKUP(D141&amp;E141,Master!D:H,5,0)</f>
        <v>#N/A</v>
      </c>
      <c r="R141" t="e">
        <f>+VLOOKUP(D141&amp;E141,Master!D:I,6,0)</f>
        <v>#N/A</v>
      </c>
      <c r="S141" t="e">
        <f>+VLOOKUP(Q141,Notes!$A$45:$BZ$50,MATCH(P141,Notes!$2:$2,0),0)</f>
        <v>#N/A</v>
      </c>
      <c r="T141" s="21" t="e">
        <f t="shared" si="4"/>
        <v>#N/A</v>
      </c>
      <c r="AD141" s="20" t="s">
        <v>668</v>
      </c>
      <c r="AE141" s="20">
        <v>0.21977199999999994</v>
      </c>
      <c r="AF141" s="20">
        <v>0.21977199999999994</v>
      </c>
      <c r="AG141" s="20" t="s">
        <v>47</v>
      </c>
      <c r="AH141" s="20" t="s">
        <v>204</v>
      </c>
    </row>
    <row r="142" spans="1:34">
      <c r="A142" s="20"/>
      <c r="B142" s="20"/>
      <c r="C142" s="20"/>
      <c r="D142" s="20"/>
      <c r="E142" s="20"/>
      <c r="G142" s="2"/>
      <c r="P142" t="e">
        <f t="shared" si="5"/>
        <v>#N/A</v>
      </c>
      <c r="Q142" t="e">
        <f>+VLOOKUP(D142&amp;E142,Master!D:H,5,0)</f>
        <v>#N/A</v>
      </c>
      <c r="R142" t="e">
        <f>+VLOOKUP(D142&amp;E142,Master!D:I,6,0)</f>
        <v>#N/A</v>
      </c>
      <c r="S142" t="e">
        <f>+VLOOKUP(Q142,Notes!$A$45:$BZ$50,MATCH(P142,Notes!$2:$2,0),0)</f>
        <v>#N/A</v>
      </c>
      <c r="T142" s="21" t="e">
        <f t="shared" si="4"/>
        <v>#N/A</v>
      </c>
      <c r="AD142" s="20" t="s">
        <v>672</v>
      </c>
      <c r="AE142" s="20">
        <v>0.20745500000000008</v>
      </c>
      <c r="AF142" s="20">
        <v>0.20745500000000008</v>
      </c>
      <c r="AG142" s="20" t="s">
        <v>47</v>
      </c>
      <c r="AH142" s="20" t="s">
        <v>205</v>
      </c>
    </row>
    <row r="143" spans="1:34">
      <c r="A143" s="20"/>
      <c r="B143" s="20"/>
      <c r="C143" s="20"/>
      <c r="D143" s="20"/>
      <c r="E143" s="20"/>
      <c r="G143" s="2"/>
      <c r="P143" t="e">
        <f t="shared" si="5"/>
        <v>#N/A</v>
      </c>
      <c r="Q143" t="e">
        <f>+VLOOKUP(D143&amp;E143,Master!D:H,5,0)</f>
        <v>#N/A</v>
      </c>
      <c r="R143" t="e">
        <f>+VLOOKUP(D143&amp;E143,Master!D:I,6,0)</f>
        <v>#N/A</v>
      </c>
      <c r="S143" t="e">
        <f>+VLOOKUP(Q143,Notes!$A$45:$BZ$50,MATCH(P143,Notes!$2:$2,0),0)</f>
        <v>#N/A</v>
      </c>
      <c r="T143" s="21" t="e">
        <f t="shared" si="4"/>
        <v>#N/A</v>
      </c>
      <c r="AD143" s="20" t="s">
        <v>647</v>
      </c>
      <c r="AE143" s="20">
        <v>15.734137000000006</v>
      </c>
      <c r="AF143" s="20">
        <v>15.734137000000006</v>
      </c>
      <c r="AG143" s="20" t="s">
        <v>15</v>
      </c>
      <c r="AH143" s="20" t="s">
        <v>205</v>
      </c>
    </row>
    <row r="144" spans="1:34">
      <c r="A144" s="20"/>
      <c r="B144" s="20"/>
      <c r="C144" s="20"/>
      <c r="D144" s="20"/>
      <c r="E144" s="20"/>
      <c r="G144" s="2"/>
      <c r="P144" t="e">
        <f t="shared" si="5"/>
        <v>#N/A</v>
      </c>
      <c r="Q144" t="e">
        <f>+VLOOKUP(D144&amp;E144,Master!D:H,5,0)</f>
        <v>#N/A</v>
      </c>
      <c r="R144" t="e">
        <f>+VLOOKUP(D144&amp;E144,Master!D:I,6,0)</f>
        <v>#N/A</v>
      </c>
      <c r="S144" t="e">
        <f>+VLOOKUP(Q144,Notes!$A$45:$BZ$50,MATCH(P144,Notes!$2:$2,0),0)</f>
        <v>#N/A</v>
      </c>
      <c r="T144" s="21" t="e">
        <f t="shared" si="4"/>
        <v>#N/A</v>
      </c>
      <c r="AD144" s="20" t="s">
        <v>642</v>
      </c>
      <c r="AE144" s="20">
        <v>19.30333700000001</v>
      </c>
      <c r="AF144" s="20">
        <v>19.30333700000001</v>
      </c>
      <c r="AG144" s="20" t="s">
        <v>15</v>
      </c>
      <c r="AH144" s="20" t="s">
        <v>204</v>
      </c>
    </row>
    <row r="145" spans="1:34">
      <c r="A145" s="20"/>
      <c r="B145" s="20"/>
      <c r="C145" s="20"/>
      <c r="D145" s="20"/>
      <c r="E145" s="20"/>
      <c r="G145" s="2"/>
      <c r="P145" t="e">
        <f t="shared" si="5"/>
        <v>#N/A</v>
      </c>
      <c r="Q145" t="e">
        <f>+VLOOKUP(D145&amp;E145,Master!D:H,5,0)</f>
        <v>#N/A</v>
      </c>
      <c r="R145" t="e">
        <f>+VLOOKUP(D145&amp;E145,Master!D:I,6,0)</f>
        <v>#N/A</v>
      </c>
      <c r="S145" t="e">
        <f>+VLOOKUP(Q145,Notes!$A$45:$BZ$50,MATCH(P145,Notes!$2:$2,0),0)</f>
        <v>#N/A</v>
      </c>
      <c r="T145" s="21" t="e">
        <f t="shared" si="4"/>
        <v>#N/A</v>
      </c>
      <c r="AD145" s="20" t="s">
        <v>653</v>
      </c>
      <c r="AE145" s="20">
        <v>15.359452999999993</v>
      </c>
      <c r="AF145" s="20">
        <v>15.359452999999993</v>
      </c>
      <c r="AG145" s="20" t="s">
        <v>17</v>
      </c>
      <c r="AH145" s="20" t="s">
        <v>211</v>
      </c>
    </row>
    <row r="146" spans="1:34">
      <c r="A146" s="20"/>
      <c r="B146" s="20"/>
      <c r="C146" s="20"/>
      <c r="D146" s="20"/>
      <c r="E146" s="20"/>
      <c r="G146" s="2"/>
      <c r="P146" t="e">
        <f t="shared" si="5"/>
        <v>#N/A</v>
      </c>
      <c r="Q146" t="e">
        <f>+VLOOKUP(D146&amp;E146,Master!D:H,5,0)</f>
        <v>#N/A</v>
      </c>
      <c r="R146" t="e">
        <f>+VLOOKUP(D146&amp;E146,Master!D:I,6,0)</f>
        <v>#N/A</v>
      </c>
      <c r="S146" t="e">
        <f>+VLOOKUP(Q146,Notes!$A$45:$BZ$50,MATCH(P146,Notes!$2:$2,0),0)</f>
        <v>#N/A</v>
      </c>
      <c r="T146" s="21" t="e">
        <f t="shared" si="4"/>
        <v>#N/A</v>
      </c>
      <c r="AD146" s="20" t="s">
        <v>650</v>
      </c>
      <c r="AE146" s="20">
        <v>15.765048999999996</v>
      </c>
      <c r="AF146" s="20">
        <v>15.765048999999996</v>
      </c>
      <c r="AG146" s="20" t="s">
        <v>17</v>
      </c>
      <c r="AH146" s="20" t="s">
        <v>204</v>
      </c>
    </row>
    <row r="147" spans="1:34">
      <c r="A147" s="20"/>
      <c r="B147" s="20"/>
      <c r="C147" s="20"/>
      <c r="D147" s="20"/>
      <c r="E147" s="20"/>
      <c r="G147" s="2"/>
      <c r="P147" t="e">
        <f t="shared" si="5"/>
        <v>#N/A</v>
      </c>
      <c r="Q147" t="e">
        <f>+VLOOKUP(D147&amp;E147,Master!D:H,5,0)</f>
        <v>#N/A</v>
      </c>
      <c r="R147" t="e">
        <f>+VLOOKUP(D147&amp;E147,Master!D:I,6,0)</f>
        <v>#N/A</v>
      </c>
      <c r="S147" t="e">
        <f>+VLOOKUP(Q147,Notes!$A$45:$BZ$50,MATCH(P147,Notes!$2:$2,0),0)</f>
        <v>#N/A</v>
      </c>
      <c r="T147" s="21" t="e">
        <f t="shared" si="4"/>
        <v>#N/A</v>
      </c>
      <c r="AD147" s="20" t="s">
        <v>763</v>
      </c>
      <c r="AE147" s="20">
        <v>0.21400499999999986</v>
      </c>
      <c r="AF147" s="20">
        <v>0.21400499999999986</v>
      </c>
      <c r="AG147" s="20" t="s">
        <v>16</v>
      </c>
      <c r="AH147" s="20" t="s">
        <v>205</v>
      </c>
    </row>
    <row r="148" spans="1:34">
      <c r="A148" s="20"/>
      <c r="B148" s="20"/>
      <c r="C148" s="20"/>
      <c r="D148" s="20"/>
      <c r="E148" s="20"/>
      <c r="G148" s="2"/>
      <c r="P148" t="e">
        <f t="shared" si="5"/>
        <v>#N/A</v>
      </c>
      <c r="Q148" t="e">
        <f>+VLOOKUP(D148&amp;E148,Master!D:H,5,0)</f>
        <v>#N/A</v>
      </c>
      <c r="R148" t="e">
        <f>+VLOOKUP(D148&amp;E148,Master!D:I,6,0)</f>
        <v>#N/A</v>
      </c>
      <c r="S148" t="e">
        <f>+VLOOKUP(Q148,Notes!$A$45:$BZ$50,MATCH(P148,Notes!$2:$2,0),0)</f>
        <v>#N/A</v>
      </c>
      <c r="T148" s="21" t="e">
        <f t="shared" si="4"/>
        <v>#N/A</v>
      </c>
      <c r="AD148" s="20" t="s">
        <v>761</v>
      </c>
      <c r="AE148" s="20">
        <v>0.25396199999999997</v>
      </c>
      <c r="AF148" s="20">
        <v>0.25396199999999997</v>
      </c>
      <c r="AG148" s="20" t="s">
        <v>16</v>
      </c>
      <c r="AH148" s="20" t="s">
        <v>204</v>
      </c>
    </row>
    <row r="149" spans="1:34">
      <c r="A149" s="20"/>
      <c r="B149" s="20"/>
      <c r="C149" s="20"/>
      <c r="D149" s="20"/>
      <c r="E149" s="20"/>
      <c r="G149" s="2"/>
      <c r="P149" t="e">
        <f t="shared" si="5"/>
        <v>#N/A</v>
      </c>
      <c r="Q149" t="e">
        <f>+VLOOKUP(D149&amp;E149,Master!D:H,5,0)</f>
        <v>#N/A</v>
      </c>
      <c r="R149" t="e">
        <f>+VLOOKUP(D149&amp;E149,Master!D:I,6,0)</f>
        <v>#N/A</v>
      </c>
      <c r="S149" t="e">
        <f>+VLOOKUP(Q149,Notes!$A$45:$BZ$50,MATCH(P149,Notes!$2:$2,0),0)</f>
        <v>#N/A</v>
      </c>
      <c r="T149" s="21" t="e">
        <f t="shared" si="4"/>
        <v>#N/A</v>
      </c>
      <c r="AD149" s="20" t="s">
        <v>640</v>
      </c>
      <c r="AE149" s="20">
        <v>25.088221999999995</v>
      </c>
      <c r="AF149" s="20">
        <v>25.088221999999995</v>
      </c>
      <c r="AG149" s="20" t="s">
        <v>14</v>
      </c>
      <c r="AH149" s="20" t="s">
        <v>211</v>
      </c>
    </row>
    <row r="150" spans="1:34">
      <c r="A150" s="20"/>
      <c r="B150" s="20"/>
      <c r="C150" s="20"/>
      <c r="D150" s="20"/>
      <c r="E150" s="20"/>
      <c r="G150" s="2"/>
      <c r="P150" t="e">
        <f t="shared" si="5"/>
        <v>#N/A</v>
      </c>
      <c r="Q150" t="e">
        <f>+VLOOKUP(D150&amp;E150,Master!D:H,5,0)</f>
        <v>#N/A</v>
      </c>
      <c r="R150" t="e">
        <f>+VLOOKUP(D150&amp;E150,Master!D:I,6,0)</f>
        <v>#N/A</v>
      </c>
      <c r="S150" t="e">
        <f>+VLOOKUP(Q150,Notes!$A$45:$BZ$50,MATCH(P150,Notes!$2:$2,0),0)</f>
        <v>#N/A</v>
      </c>
      <c r="T150" s="21" t="e">
        <f t="shared" si="4"/>
        <v>#N/A</v>
      </c>
      <c r="AD150" s="20" t="s">
        <v>637</v>
      </c>
      <c r="AE150" s="20">
        <v>28.274752000000007</v>
      </c>
      <c r="AF150" s="20">
        <v>28.274752000000007</v>
      </c>
      <c r="AG150" s="20" t="s">
        <v>14</v>
      </c>
      <c r="AH150" s="20" t="s">
        <v>204</v>
      </c>
    </row>
    <row r="151" spans="1:34">
      <c r="A151" s="20"/>
      <c r="B151" s="20"/>
      <c r="C151" s="20"/>
      <c r="D151" s="20"/>
      <c r="E151" s="20"/>
      <c r="G151" s="2"/>
      <c r="P151" t="e">
        <f t="shared" si="5"/>
        <v>#N/A</v>
      </c>
      <c r="Q151" t="e">
        <f>+VLOOKUP(D151&amp;E151,Master!D:H,5,0)</f>
        <v>#N/A</v>
      </c>
      <c r="R151" t="e">
        <f>+VLOOKUP(D151&amp;E151,Master!D:I,6,0)</f>
        <v>#N/A</v>
      </c>
      <c r="S151" t="e">
        <f>+VLOOKUP(Q151,Notes!$A$45:$BZ$50,MATCH(P151,Notes!$2:$2,0),0)</f>
        <v>#N/A</v>
      </c>
      <c r="T151" s="21" t="e">
        <f t="shared" si="4"/>
        <v>#N/A</v>
      </c>
      <c r="AD151" s="20" t="s">
        <v>681</v>
      </c>
      <c r="AE151" s="20">
        <v>15.026921000000005</v>
      </c>
      <c r="AF151" s="20">
        <v>15.026921000000005</v>
      </c>
      <c r="AG151" s="20" t="s">
        <v>190</v>
      </c>
      <c r="AH151" s="20" t="s">
        <v>204</v>
      </c>
    </row>
    <row r="152" spans="1:34">
      <c r="A152" s="20"/>
      <c r="B152" s="20"/>
      <c r="C152" s="20"/>
      <c r="D152" s="20"/>
      <c r="E152" s="20"/>
      <c r="G152" s="2"/>
      <c r="P152" t="e">
        <f t="shared" si="5"/>
        <v>#N/A</v>
      </c>
      <c r="Q152" t="e">
        <f>+VLOOKUP(D152&amp;E152,Master!D:H,5,0)</f>
        <v>#N/A</v>
      </c>
      <c r="R152" t="e">
        <f>+VLOOKUP(D152&amp;E152,Master!D:I,6,0)</f>
        <v>#N/A</v>
      </c>
      <c r="S152" t="e">
        <f>+VLOOKUP(Q152,Notes!$A$45:$BZ$50,MATCH(P152,Notes!$2:$2,0),0)</f>
        <v>#N/A</v>
      </c>
      <c r="T152" s="21" t="e">
        <f t="shared" si="4"/>
        <v>#N/A</v>
      </c>
      <c r="AD152" s="20" t="s">
        <v>683</v>
      </c>
      <c r="AE152" s="20">
        <v>14.618611999999994</v>
      </c>
      <c r="AF152" s="20">
        <v>14.618611999999994</v>
      </c>
      <c r="AG152" s="20" t="s">
        <v>190</v>
      </c>
      <c r="AH152" s="20" t="s">
        <v>205</v>
      </c>
    </row>
    <row r="153" spans="1:34">
      <c r="A153" s="20"/>
      <c r="B153" s="20"/>
      <c r="C153" s="20"/>
      <c r="D153" s="20"/>
      <c r="E153" s="20"/>
      <c r="G153" s="2"/>
      <c r="P153" t="e">
        <f t="shared" si="5"/>
        <v>#N/A</v>
      </c>
      <c r="Q153" t="e">
        <f>+VLOOKUP(D153&amp;E153,Master!D:H,5,0)</f>
        <v>#N/A</v>
      </c>
      <c r="R153" t="e">
        <f>+VLOOKUP(D153&amp;E153,Master!D:I,6,0)</f>
        <v>#N/A</v>
      </c>
      <c r="S153" t="e">
        <f>+VLOOKUP(Q153,Notes!$A$45:$BZ$50,MATCH(P153,Notes!$2:$2,0),0)</f>
        <v>#N/A</v>
      </c>
      <c r="T153" s="21" t="e">
        <f t="shared" si="4"/>
        <v>#N/A</v>
      </c>
      <c r="AD153" s="20" t="s">
        <v>676</v>
      </c>
      <c r="AE153" s="20">
        <v>12.854486999999999</v>
      </c>
      <c r="AF153" s="20">
        <v>12.854486999999999</v>
      </c>
      <c r="AG153" s="20" t="s">
        <v>88</v>
      </c>
      <c r="AH153" s="20" t="s">
        <v>196</v>
      </c>
    </row>
    <row r="154" spans="1:34">
      <c r="A154" s="20"/>
      <c r="B154" s="20"/>
      <c r="C154" s="20"/>
      <c r="D154" s="20"/>
      <c r="E154" s="20"/>
      <c r="G154" s="2"/>
      <c r="P154" t="e">
        <f t="shared" si="5"/>
        <v>#N/A</v>
      </c>
      <c r="Q154" t="e">
        <f>+VLOOKUP(D154&amp;E154,Master!D:H,5,0)</f>
        <v>#N/A</v>
      </c>
      <c r="R154" t="e">
        <f>+VLOOKUP(D154&amp;E154,Master!D:I,6,0)</f>
        <v>#N/A</v>
      </c>
      <c r="S154" t="e">
        <f>+VLOOKUP(Q154,Notes!$A$45:$BZ$50,MATCH(P154,Notes!$2:$2,0),0)</f>
        <v>#N/A</v>
      </c>
      <c r="T154" s="21" t="e">
        <f t="shared" si="4"/>
        <v>#N/A</v>
      </c>
      <c r="AD154" s="20" t="s">
        <v>621</v>
      </c>
      <c r="AE154" s="20">
        <v>0.18816300000000014</v>
      </c>
      <c r="AF154" s="20">
        <v>0.18816300000000014</v>
      </c>
      <c r="AG154" s="20" t="s">
        <v>20</v>
      </c>
      <c r="AH154" s="20" t="s">
        <v>204</v>
      </c>
    </row>
    <row r="155" spans="1:34">
      <c r="A155" s="20"/>
      <c r="B155" s="20"/>
      <c r="C155" s="20"/>
      <c r="D155" s="20"/>
      <c r="E155" s="20"/>
      <c r="G155" s="2"/>
      <c r="P155" t="e">
        <f t="shared" si="5"/>
        <v>#N/A</v>
      </c>
      <c r="Q155" t="e">
        <f>+VLOOKUP(D155&amp;E155,Master!D:H,5,0)</f>
        <v>#N/A</v>
      </c>
      <c r="R155" t="e">
        <f>+VLOOKUP(D155&amp;E155,Master!D:I,6,0)</f>
        <v>#N/A</v>
      </c>
      <c r="S155" t="e">
        <f>+VLOOKUP(Q155,Notes!$A$45:$BZ$50,MATCH(P155,Notes!$2:$2,0),0)</f>
        <v>#N/A</v>
      </c>
      <c r="T155" s="21" t="e">
        <f t="shared" si="4"/>
        <v>#N/A</v>
      </c>
      <c r="AD155" s="20" t="s">
        <v>625</v>
      </c>
      <c r="AE155" s="20">
        <v>0.17584399999999997</v>
      </c>
      <c r="AF155" s="20">
        <v>0.17584399999999997</v>
      </c>
      <c r="AG155" s="20" t="s">
        <v>20</v>
      </c>
      <c r="AH155" s="20" t="s">
        <v>205</v>
      </c>
    </row>
    <row r="156" spans="1:34">
      <c r="A156" s="20"/>
      <c r="B156" s="20"/>
      <c r="C156" s="20"/>
      <c r="D156" s="20"/>
      <c r="E156" s="20"/>
      <c r="G156" s="2"/>
      <c r="P156" t="e">
        <f t="shared" si="5"/>
        <v>#N/A</v>
      </c>
      <c r="Q156" t="e">
        <f>+VLOOKUP(D156&amp;E156,Master!D:H,5,0)</f>
        <v>#N/A</v>
      </c>
      <c r="R156" t="e">
        <f>+VLOOKUP(D156&amp;E156,Master!D:I,6,0)</f>
        <v>#N/A</v>
      </c>
      <c r="S156" t="e">
        <f>+VLOOKUP(Q156,Notes!$A$45:$BZ$50,MATCH(P156,Notes!$2:$2,0),0)</f>
        <v>#N/A</v>
      </c>
      <c r="T156" s="21" t="e">
        <f t="shared" si="4"/>
        <v>#N/A</v>
      </c>
      <c r="AD156" s="20" t="s">
        <v>654</v>
      </c>
      <c r="AE156" s="20">
        <v>0.27030399999999993</v>
      </c>
      <c r="AF156" s="20">
        <v>0.27030399999999993</v>
      </c>
      <c r="AG156" s="20" t="s">
        <v>40</v>
      </c>
      <c r="AH156" s="20" t="s">
        <v>204</v>
      </c>
    </row>
    <row r="157" spans="1:34">
      <c r="A157" s="20"/>
      <c r="B157" s="20"/>
      <c r="C157" s="20"/>
      <c r="D157" s="20"/>
      <c r="E157" s="20"/>
      <c r="G157" s="2"/>
      <c r="P157" t="e">
        <f t="shared" si="5"/>
        <v>#N/A</v>
      </c>
      <c r="Q157" t="e">
        <f>+VLOOKUP(D157&amp;E157,Master!D:H,5,0)</f>
        <v>#N/A</v>
      </c>
      <c r="R157" t="e">
        <f>+VLOOKUP(D157&amp;E157,Master!D:I,6,0)</f>
        <v>#N/A</v>
      </c>
      <c r="S157" t="e">
        <f>+VLOOKUP(Q157,Notes!$A$45:$BZ$50,MATCH(P157,Notes!$2:$2,0),0)</f>
        <v>#N/A</v>
      </c>
      <c r="T157" s="21" t="e">
        <f t="shared" si="4"/>
        <v>#N/A</v>
      </c>
      <c r="AD157" s="20" t="s">
        <v>658</v>
      </c>
      <c r="AE157" s="20">
        <v>0.26180000000000003</v>
      </c>
      <c r="AF157" s="20">
        <v>0.26180000000000003</v>
      </c>
      <c r="AG157" s="20" t="s">
        <v>40</v>
      </c>
      <c r="AH157" s="20" t="s">
        <v>205</v>
      </c>
    </row>
    <row r="158" spans="1:34">
      <c r="A158" s="20"/>
      <c r="B158" s="20"/>
      <c r="C158" s="20"/>
      <c r="D158" s="20"/>
      <c r="E158" s="20"/>
      <c r="G158" s="2"/>
      <c r="P158" t="e">
        <f t="shared" si="5"/>
        <v>#N/A</v>
      </c>
      <c r="Q158" t="e">
        <f>+VLOOKUP(D158&amp;E158,Master!D:H,5,0)</f>
        <v>#N/A</v>
      </c>
      <c r="R158" t="e">
        <f>+VLOOKUP(D158&amp;E158,Master!D:I,6,0)</f>
        <v>#N/A</v>
      </c>
      <c r="S158" t="e">
        <f>+VLOOKUP(Q158,Notes!$A$45:$BZ$50,MATCH(P158,Notes!$2:$2,0),0)</f>
        <v>#N/A</v>
      </c>
      <c r="T158" s="21" t="e">
        <f t="shared" si="4"/>
        <v>#N/A</v>
      </c>
      <c r="AD158" s="20" t="s">
        <v>668</v>
      </c>
      <c r="AE158" s="20">
        <v>0.21977199999999994</v>
      </c>
      <c r="AF158" s="20">
        <v>0.21977199999999994</v>
      </c>
      <c r="AG158" s="20" t="s">
        <v>47</v>
      </c>
      <c r="AH158" s="20" t="s">
        <v>204</v>
      </c>
    </row>
    <row r="159" spans="1:34">
      <c r="A159" s="20"/>
      <c r="B159" s="20"/>
      <c r="C159" s="20"/>
      <c r="D159" s="20"/>
      <c r="E159" s="20"/>
      <c r="G159" s="2"/>
      <c r="P159" t="e">
        <f t="shared" si="5"/>
        <v>#N/A</v>
      </c>
      <c r="Q159" t="e">
        <f>+VLOOKUP(D159&amp;E159,Master!D:H,5,0)</f>
        <v>#N/A</v>
      </c>
      <c r="R159" t="e">
        <f>+VLOOKUP(D159&amp;E159,Master!D:I,6,0)</f>
        <v>#N/A</v>
      </c>
      <c r="S159" t="e">
        <f>+VLOOKUP(Q159,Notes!$A$45:$BZ$50,MATCH(P159,Notes!$2:$2,0),0)</f>
        <v>#N/A</v>
      </c>
      <c r="T159" s="21" t="e">
        <f t="shared" si="4"/>
        <v>#N/A</v>
      </c>
      <c r="AD159" s="20" t="s">
        <v>672</v>
      </c>
      <c r="AE159" s="20">
        <v>0.20745500000000008</v>
      </c>
      <c r="AF159" s="20">
        <v>0.20745500000000008</v>
      </c>
      <c r="AG159" s="20" t="s">
        <v>47</v>
      </c>
      <c r="AH159" s="20" t="s">
        <v>205</v>
      </c>
    </row>
    <row r="160" spans="1:34">
      <c r="A160" s="20"/>
      <c r="B160" s="20"/>
      <c r="C160" s="20"/>
      <c r="D160" s="20"/>
      <c r="E160" s="20"/>
      <c r="G160" s="2"/>
      <c r="P160" t="e">
        <f t="shared" si="5"/>
        <v>#N/A</v>
      </c>
      <c r="Q160" t="e">
        <f>+VLOOKUP(D160&amp;E160,Master!D:H,5,0)</f>
        <v>#N/A</v>
      </c>
      <c r="R160" t="e">
        <f>+VLOOKUP(D160&amp;E160,Master!D:I,6,0)</f>
        <v>#N/A</v>
      </c>
      <c r="S160" t="e">
        <f>+VLOOKUP(Q160,Notes!$A$45:$BZ$50,MATCH(P160,Notes!$2:$2,0),0)</f>
        <v>#N/A</v>
      </c>
      <c r="T160" s="21" t="e">
        <f t="shared" si="4"/>
        <v>#N/A</v>
      </c>
      <c r="AD160" s="20" t="s">
        <v>647</v>
      </c>
      <c r="AE160" s="20">
        <v>15.734137000000006</v>
      </c>
      <c r="AF160" s="20">
        <v>15.734137000000006</v>
      </c>
      <c r="AG160" s="20" t="s">
        <v>15</v>
      </c>
      <c r="AH160" s="20" t="s">
        <v>205</v>
      </c>
    </row>
    <row r="161" spans="1:34">
      <c r="A161" s="20"/>
      <c r="B161" s="20"/>
      <c r="C161" s="20"/>
      <c r="D161" s="20"/>
      <c r="E161" s="20"/>
      <c r="G161" s="2"/>
      <c r="P161" t="e">
        <f t="shared" si="5"/>
        <v>#N/A</v>
      </c>
      <c r="Q161" t="e">
        <f>+VLOOKUP(D161&amp;E161,Master!D:H,5,0)</f>
        <v>#N/A</v>
      </c>
      <c r="R161" t="e">
        <f>+VLOOKUP(D161&amp;E161,Master!D:I,6,0)</f>
        <v>#N/A</v>
      </c>
      <c r="S161" t="e">
        <f>+VLOOKUP(Q161,Notes!$A$45:$BZ$50,MATCH(P161,Notes!$2:$2,0),0)</f>
        <v>#N/A</v>
      </c>
      <c r="T161" s="21" t="e">
        <f t="shared" si="4"/>
        <v>#N/A</v>
      </c>
      <c r="AD161" s="20" t="s">
        <v>642</v>
      </c>
      <c r="AE161" s="20">
        <v>19.30333700000001</v>
      </c>
      <c r="AF161" s="20">
        <v>19.30333700000001</v>
      </c>
      <c r="AG161" s="20" t="s">
        <v>15</v>
      </c>
      <c r="AH161" s="20" t="s">
        <v>204</v>
      </c>
    </row>
    <row r="162" spans="1:34">
      <c r="A162" s="20"/>
      <c r="B162" s="20"/>
      <c r="C162" s="20"/>
      <c r="D162" s="20"/>
      <c r="E162" s="20"/>
      <c r="G162" s="2"/>
      <c r="P162" t="e">
        <f t="shared" si="5"/>
        <v>#N/A</v>
      </c>
      <c r="Q162" t="e">
        <f>+VLOOKUP(D162&amp;E162,Master!D:H,5,0)</f>
        <v>#N/A</v>
      </c>
      <c r="R162" t="e">
        <f>+VLOOKUP(D162&amp;E162,Master!D:I,6,0)</f>
        <v>#N/A</v>
      </c>
      <c r="S162" t="e">
        <f>+VLOOKUP(Q162,Notes!$A$45:$BZ$50,MATCH(P162,Notes!$2:$2,0),0)</f>
        <v>#N/A</v>
      </c>
      <c r="T162" s="21" t="e">
        <f t="shared" si="4"/>
        <v>#N/A</v>
      </c>
      <c r="AD162" s="20" t="s">
        <v>653</v>
      </c>
      <c r="AE162" s="20">
        <v>15.359452999999993</v>
      </c>
      <c r="AF162" s="20">
        <v>15.359452999999993</v>
      </c>
      <c r="AG162" s="20" t="s">
        <v>17</v>
      </c>
      <c r="AH162" s="20" t="s">
        <v>211</v>
      </c>
    </row>
    <row r="163" spans="1:34">
      <c r="A163" s="20"/>
      <c r="B163" s="20"/>
      <c r="C163" s="20"/>
      <c r="D163" s="20"/>
      <c r="E163" s="20"/>
      <c r="G163" s="2"/>
      <c r="P163" t="e">
        <f t="shared" si="5"/>
        <v>#N/A</v>
      </c>
      <c r="Q163" t="e">
        <f>+VLOOKUP(D163&amp;E163,Master!D:H,5,0)</f>
        <v>#N/A</v>
      </c>
      <c r="R163" t="e">
        <f>+VLOOKUP(D163&amp;E163,Master!D:I,6,0)</f>
        <v>#N/A</v>
      </c>
      <c r="S163" t="e">
        <f>+VLOOKUP(Q163,Notes!$A$45:$BZ$50,MATCH(P163,Notes!$2:$2,0),0)</f>
        <v>#N/A</v>
      </c>
      <c r="T163" s="21" t="e">
        <f t="shared" si="4"/>
        <v>#N/A</v>
      </c>
      <c r="AD163" s="20" t="s">
        <v>650</v>
      </c>
      <c r="AE163" s="20">
        <v>15.765048999999996</v>
      </c>
      <c r="AF163" s="20">
        <v>15.765048999999996</v>
      </c>
      <c r="AG163" s="20" t="s">
        <v>17</v>
      </c>
      <c r="AH163" s="20" t="s">
        <v>204</v>
      </c>
    </row>
    <row r="164" spans="1:34">
      <c r="A164" s="20"/>
      <c r="B164" s="20"/>
      <c r="C164" s="20"/>
      <c r="D164" s="20"/>
      <c r="E164" s="20"/>
      <c r="G164" s="2"/>
      <c r="P164" t="e">
        <f t="shared" si="5"/>
        <v>#N/A</v>
      </c>
      <c r="Q164" t="e">
        <f>+VLOOKUP(D164&amp;E164,Master!D:H,5,0)</f>
        <v>#N/A</v>
      </c>
      <c r="R164" t="e">
        <f>+VLOOKUP(D164&amp;E164,Master!D:I,6,0)</f>
        <v>#N/A</v>
      </c>
      <c r="S164" t="e">
        <f>+VLOOKUP(Q164,Notes!$A$45:$BZ$50,MATCH(P164,Notes!$2:$2,0),0)</f>
        <v>#N/A</v>
      </c>
      <c r="T164" s="21" t="e">
        <f t="shared" si="4"/>
        <v>#N/A</v>
      </c>
      <c r="AD164" s="20" t="s">
        <v>763</v>
      </c>
      <c r="AE164" s="20">
        <v>0.21400499999999986</v>
      </c>
      <c r="AF164" s="20">
        <v>0.21400499999999986</v>
      </c>
      <c r="AG164" s="20" t="s">
        <v>16</v>
      </c>
      <c r="AH164" s="20" t="s">
        <v>205</v>
      </c>
    </row>
    <row r="165" spans="1:34">
      <c r="A165" s="20"/>
      <c r="B165" s="20"/>
      <c r="C165" s="20"/>
      <c r="D165" s="20"/>
      <c r="E165" s="20"/>
      <c r="G165" s="2"/>
      <c r="P165" t="e">
        <f t="shared" si="5"/>
        <v>#N/A</v>
      </c>
      <c r="Q165" t="e">
        <f>+VLOOKUP(D165&amp;E165,Master!D:H,5,0)</f>
        <v>#N/A</v>
      </c>
      <c r="R165" t="e">
        <f>+VLOOKUP(D165&amp;E165,Master!D:I,6,0)</f>
        <v>#N/A</v>
      </c>
      <c r="S165" t="e">
        <f>+VLOOKUP(Q165,Notes!$A$45:$BZ$50,MATCH(P165,Notes!$2:$2,0),0)</f>
        <v>#N/A</v>
      </c>
      <c r="T165" s="21" t="e">
        <f t="shared" si="4"/>
        <v>#N/A</v>
      </c>
      <c r="AD165" s="20" t="s">
        <v>761</v>
      </c>
      <c r="AE165" s="20">
        <v>0.25396199999999997</v>
      </c>
      <c r="AF165" s="20">
        <v>0.25396199999999997</v>
      </c>
      <c r="AG165" s="20" t="s">
        <v>16</v>
      </c>
      <c r="AH165" s="20" t="s">
        <v>204</v>
      </c>
    </row>
    <row r="166" spans="1:34">
      <c r="A166" s="20"/>
      <c r="B166" s="20"/>
      <c r="C166" s="20"/>
      <c r="D166" s="20"/>
      <c r="E166" s="20"/>
      <c r="G166" s="2"/>
      <c r="P166" t="e">
        <f t="shared" si="5"/>
        <v>#N/A</v>
      </c>
      <c r="Q166" t="e">
        <f>+VLOOKUP(D166&amp;E166,Master!D:H,5,0)</f>
        <v>#N/A</v>
      </c>
      <c r="R166" t="e">
        <f>+VLOOKUP(D166&amp;E166,Master!D:I,6,0)</f>
        <v>#N/A</v>
      </c>
      <c r="S166" t="e">
        <f>+VLOOKUP(Q166,Notes!$A$45:$BZ$50,MATCH(P166,Notes!$2:$2,0),0)</f>
        <v>#N/A</v>
      </c>
      <c r="T166" s="21" t="e">
        <f t="shared" si="4"/>
        <v>#N/A</v>
      </c>
      <c r="AD166" s="20" t="s">
        <v>640</v>
      </c>
      <c r="AE166" s="20">
        <v>25.088221999999995</v>
      </c>
      <c r="AF166" s="20">
        <v>25.088221999999995</v>
      </c>
      <c r="AG166" s="20" t="s">
        <v>14</v>
      </c>
      <c r="AH166" s="20" t="s">
        <v>211</v>
      </c>
    </row>
    <row r="167" spans="1:34">
      <c r="A167" s="20"/>
      <c r="B167" s="20"/>
      <c r="C167" s="20"/>
      <c r="D167" s="20"/>
      <c r="E167" s="20"/>
      <c r="G167" s="2"/>
      <c r="P167" t="e">
        <f t="shared" si="5"/>
        <v>#N/A</v>
      </c>
      <c r="Q167" t="e">
        <f>+VLOOKUP(D167&amp;E167,Master!D:H,5,0)</f>
        <v>#N/A</v>
      </c>
      <c r="R167" t="e">
        <f>+VLOOKUP(D167&amp;E167,Master!D:I,6,0)</f>
        <v>#N/A</v>
      </c>
      <c r="S167" t="e">
        <f>+VLOOKUP(Q167,Notes!$A$45:$BZ$50,MATCH(P167,Notes!$2:$2,0),0)</f>
        <v>#N/A</v>
      </c>
      <c r="T167" s="21" t="e">
        <f t="shared" si="4"/>
        <v>#N/A</v>
      </c>
      <c r="AD167" s="20" t="s">
        <v>637</v>
      </c>
      <c r="AE167" s="20">
        <v>28.274752000000007</v>
      </c>
      <c r="AF167" s="20">
        <v>28.274752000000007</v>
      </c>
      <c r="AG167" s="20" t="s">
        <v>14</v>
      </c>
      <c r="AH167" s="20" t="s">
        <v>204</v>
      </c>
    </row>
    <row r="168" spans="1:34">
      <c r="A168" s="20"/>
      <c r="B168" s="20"/>
      <c r="C168" s="20"/>
      <c r="D168" s="20"/>
      <c r="E168" s="20"/>
      <c r="G168" s="2"/>
      <c r="P168" t="e">
        <f t="shared" si="5"/>
        <v>#N/A</v>
      </c>
      <c r="Q168" t="e">
        <f>+VLOOKUP(D168&amp;E168,Master!D:H,5,0)</f>
        <v>#N/A</v>
      </c>
      <c r="R168" t="e">
        <f>+VLOOKUP(D168&amp;E168,Master!D:I,6,0)</f>
        <v>#N/A</v>
      </c>
      <c r="S168" t="e">
        <f>+VLOOKUP(Q168,Notes!$A$45:$BZ$50,MATCH(P168,Notes!$2:$2,0),0)</f>
        <v>#N/A</v>
      </c>
      <c r="T168" s="21" t="e">
        <f t="shared" si="4"/>
        <v>#N/A</v>
      </c>
      <c r="AD168" s="20" t="s">
        <v>649</v>
      </c>
      <c r="AE168" s="20">
        <v>15.443956999999999</v>
      </c>
      <c r="AF168" s="20">
        <v>15.443956999999999</v>
      </c>
      <c r="AG168" s="20" t="s">
        <v>15</v>
      </c>
      <c r="AH168" s="20" t="s">
        <v>209</v>
      </c>
    </row>
    <row r="169" spans="1:34">
      <c r="A169" s="20"/>
      <c r="B169" s="20"/>
      <c r="C169" s="20"/>
      <c r="D169" s="20"/>
      <c r="E169" s="20"/>
      <c r="G169" s="2"/>
      <c r="P169" t="e">
        <f t="shared" si="5"/>
        <v>#N/A</v>
      </c>
      <c r="Q169" t="e">
        <f>+VLOOKUP(D169&amp;E169,Master!D:H,5,0)</f>
        <v>#N/A</v>
      </c>
      <c r="R169" t="e">
        <f>+VLOOKUP(D169&amp;E169,Master!D:I,6,0)</f>
        <v>#N/A</v>
      </c>
      <c r="S169" t="e">
        <f>+VLOOKUP(Q169,Notes!$A$45:$BZ$50,MATCH(P169,Notes!$2:$2,0),0)</f>
        <v>#N/A</v>
      </c>
      <c r="T169" s="21" t="e">
        <f t="shared" si="4"/>
        <v>#N/A</v>
      </c>
      <c r="AD169" s="20" t="s">
        <v>645</v>
      </c>
      <c r="AE169" s="20">
        <v>19.012426999999999</v>
      </c>
      <c r="AF169" s="20">
        <v>19.012426999999999</v>
      </c>
      <c r="AG169" s="20" t="s">
        <v>15</v>
      </c>
      <c r="AH169" s="20" t="s">
        <v>208</v>
      </c>
    </row>
    <row r="170" spans="1:34">
      <c r="A170" s="20"/>
      <c r="B170" s="20"/>
      <c r="C170" s="20"/>
      <c r="D170" s="20"/>
      <c r="E170" s="20"/>
      <c r="G170" s="2"/>
      <c r="P170" t="e">
        <f t="shared" si="5"/>
        <v>#N/A</v>
      </c>
      <c r="Q170" t="e">
        <f>+VLOOKUP(D170&amp;E170,Master!D:H,5,0)</f>
        <v>#N/A</v>
      </c>
      <c r="R170" t="e">
        <f>+VLOOKUP(D170&amp;E170,Master!D:I,6,0)</f>
        <v>#N/A</v>
      </c>
      <c r="S170" t="e">
        <f>+VLOOKUP(Q170,Notes!$A$45:$BZ$50,MATCH(P170,Notes!$2:$2,0),0)</f>
        <v>#N/A</v>
      </c>
      <c r="T170" s="21" t="e">
        <f t="shared" si="4"/>
        <v>#N/A</v>
      </c>
      <c r="AD170" s="20" t="s">
        <v>657</v>
      </c>
      <c r="AE170" s="20">
        <v>0.27028100000000005</v>
      </c>
      <c r="AF170" s="20">
        <v>0.27028100000000005</v>
      </c>
      <c r="AG170" s="20" t="s">
        <v>40</v>
      </c>
      <c r="AH170" s="20" t="s">
        <v>208</v>
      </c>
    </row>
    <row r="171" spans="1:34">
      <c r="A171" s="20"/>
      <c r="B171" s="20"/>
      <c r="C171" s="20"/>
      <c r="D171" s="20"/>
      <c r="E171" s="20"/>
      <c r="G171" s="2"/>
      <c r="P171" t="e">
        <f t="shared" si="5"/>
        <v>#N/A</v>
      </c>
      <c r="Q171" t="e">
        <f>+VLOOKUP(D171&amp;E171,Master!D:H,5,0)</f>
        <v>#N/A</v>
      </c>
      <c r="R171" t="e">
        <f>+VLOOKUP(D171&amp;E171,Master!D:I,6,0)</f>
        <v>#N/A</v>
      </c>
      <c r="S171" t="e">
        <f>+VLOOKUP(Q171,Notes!$A$45:$BZ$50,MATCH(P171,Notes!$2:$2,0),0)</f>
        <v>#N/A</v>
      </c>
      <c r="T171" s="21" t="e">
        <f t="shared" si="4"/>
        <v>#N/A</v>
      </c>
      <c r="AD171" s="20" t="s">
        <v>661</v>
      </c>
      <c r="AE171" s="20">
        <v>0.26152199999999998</v>
      </c>
      <c r="AF171" s="20">
        <v>0.26152199999999998</v>
      </c>
      <c r="AG171" s="20" t="s">
        <v>40</v>
      </c>
      <c r="AH171" s="20" t="s">
        <v>209</v>
      </c>
    </row>
    <row r="172" spans="1:34">
      <c r="A172" s="20"/>
      <c r="B172" s="20"/>
      <c r="C172" s="20"/>
      <c r="D172" s="20"/>
      <c r="E172" s="20"/>
      <c r="G172" s="2"/>
      <c r="P172" t="e">
        <f t="shared" si="5"/>
        <v>#N/A</v>
      </c>
      <c r="Q172" t="e">
        <f>+VLOOKUP(D172&amp;E172,Master!D:H,5,0)</f>
        <v>#N/A</v>
      </c>
      <c r="R172" t="e">
        <f>+VLOOKUP(D172&amp;E172,Master!D:I,6,0)</f>
        <v>#N/A</v>
      </c>
      <c r="S172" t="e">
        <f>+VLOOKUP(Q172,Notes!$A$45:$BZ$50,MATCH(P172,Notes!$2:$2,0),0)</f>
        <v>#N/A</v>
      </c>
      <c r="T172" s="21" t="e">
        <f t="shared" si="4"/>
        <v>#N/A</v>
      </c>
      <c r="AD172" s="20" t="s">
        <v>671</v>
      </c>
      <c r="AE172" s="20">
        <v>0.21431500000000001</v>
      </c>
      <c r="AF172" s="20">
        <v>0.21431500000000001</v>
      </c>
      <c r="AG172" s="20" t="s">
        <v>47</v>
      </c>
      <c r="AH172" s="20" t="s">
        <v>208</v>
      </c>
    </row>
    <row r="173" spans="1:34">
      <c r="A173" s="20"/>
      <c r="B173" s="20"/>
      <c r="C173" s="20"/>
      <c r="D173" s="20"/>
      <c r="E173" s="20"/>
      <c r="G173" s="2"/>
      <c r="P173" t="e">
        <f t="shared" si="5"/>
        <v>#N/A</v>
      </c>
      <c r="Q173" t="e">
        <f>+VLOOKUP(D173&amp;E173,Master!D:H,5,0)</f>
        <v>#N/A</v>
      </c>
      <c r="R173" t="e">
        <f>+VLOOKUP(D173&amp;E173,Master!D:I,6,0)</f>
        <v>#N/A</v>
      </c>
      <c r="S173" t="e">
        <f>+VLOOKUP(Q173,Notes!$A$45:$BZ$50,MATCH(P173,Notes!$2:$2,0),0)</f>
        <v>#N/A</v>
      </c>
      <c r="T173" s="21" t="e">
        <f t="shared" si="4"/>
        <v>#N/A</v>
      </c>
      <c r="AD173" s="20" t="s">
        <v>675</v>
      </c>
      <c r="AE173" s="20">
        <v>0.20093800000000001</v>
      </c>
      <c r="AF173" s="20">
        <v>0.20093800000000001</v>
      </c>
      <c r="AG173" s="20" t="s">
        <v>47</v>
      </c>
      <c r="AH173" s="20" t="s">
        <v>209</v>
      </c>
    </row>
    <row r="174" spans="1:34">
      <c r="A174" s="20"/>
      <c r="B174" s="20"/>
      <c r="C174" s="20"/>
      <c r="D174" s="20"/>
      <c r="E174" s="20"/>
      <c r="G174" s="2"/>
      <c r="P174" t="e">
        <f t="shared" si="5"/>
        <v>#N/A</v>
      </c>
      <c r="Q174" t="e">
        <f>+VLOOKUP(D174&amp;E174,Master!D:H,5,0)</f>
        <v>#N/A</v>
      </c>
      <c r="R174" t="e">
        <f>+VLOOKUP(D174&amp;E174,Master!D:I,6,0)</f>
        <v>#N/A</v>
      </c>
      <c r="S174" t="e">
        <f>+VLOOKUP(Q174,Notes!$A$45:$BZ$50,MATCH(P174,Notes!$2:$2,0),0)</f>
        <v>#N/A</v>
      </c>
      <c r="T174" s="21" t="e">
        <f t="shared" si="4"/>
        <v>#N/A</v>
      </c>
      <c r="AD174" s="20" t="s">
        <v>764</v>
      </c>
      <c r="AE174" s="20">
        <v>0.21088700000000002</v>
      </c>
      <c r="AF174" s="20">
        <v>0.21088700000000002</v>
      </c>
      <c r="AG174" s="20" t="s">
        <v>16</v>
      </c>
      <c r="AH174" s="20" t="s">
        <v>209</v>
      </c>
    </row>
    <row r="175" spans="1:34">
      <c r="A175" s="20"/>
      <c r="B175" s="20"/>
      <c r="C175" s="20"/>
      <c r="D175" s="20"/>
      <c r="E175" s="20"/>
      <c r="G175" s="2"/>
      <c r="P175" t="e">
        <f t="shared" si="5"/>
        <v>#N/A</v>
      </c>
      <c r="Q175" t="e">
        <f>+VLOOKUP(D175&amp;E175,Master!D:H,5,0)</f>
        <v>#N/A</v>
      </c>
      <c r="R175" t="e">
        <f>+VLOOKUP(D175&amp;E175,Master!D:I,6,0)</f>
        <v>#N/A</v>
      </c>
      <c r="S175" t="e">
        <f>+VLOOKUP(Q175,Notes!$A$45:$BZ$50,MATCH(P175,Notes!$2:$2,0),0)</f>
        <v>#N/A</v>
      </c>
      <c r="T175" s="21" t="e">
        <f t="shared" si="4"/>
        <v>#N/A</v>
      </c>
      <c r="AD175" s="20" t="s">
        <v>762</v>
      </c>
      <c r="AE175" s="20">
        <v>0.25118299999999999</v>
      </c>
      <c r="AF175" s="20">
        <v>0.25118299999999999</v>
      </c>
      <c r="AG175" s="20" t="s">
        <v>16</v>
      </c>
      <c r="AH175" s="20" t="s">
        <v>208</v>
      </c>
    </row>
    <row r="176" spans="1:34">
      <c r="A176" s="20"/>
      <c r="B176" s="20"/>
      <c r="C176" s="20"/>
      <c r="D176" s="20"/>
      <c r="E176" s="20"/>
      <c r="G176" s="2"/>
      <c r="P176" t="e">
        <f t="shared" si="5"/>
        <v>#N/A</v>
      </c>
      <c r="Q176" t="e">
        <f>+VLOOKUP(D176&amp;E176,Master!D:H,5,0)</f>
        <v>#N/A</v>
      </c>
      <c r="R176" t="e">
        <f>+VLOOKUP(D176&amp;E176,Master!D:I,6,0)</f>
        <v>#N/A</v>
      </c>
      <c r="S176" t="e">
        <f>+VLOOKUP(Q176,Notes!$A$45:$BZ$50,MATCH(P176,Notes!$2:$2,0),0)</f>
        <v>#N/A</v>
      </c>
      <c r="T176" s="21" t="e">
        <f t="shared" si="4"/>
        <v>#N/A</v>
      </c>
      <c r="AD176" s="20" t="s">
        <v>652</v>
      </c>
      <c r="AE176" s="20">
        <v>15.424535000000001</v>
      </c>
      <c r="AF176" s="20">
        <v>15.424535000000001</v>
      </c>
      <c r="AG176" s="20" t="s">
        <v>17</v>
      </c>
      <c r="AH176" s="20" t="s">
        <v>210</v>
      </c>
    </row>
    <row r="177" spans="1:34">
      <c r="A177" s="20"/>
      <c r="B177" s="20"/>
      <c r="C177" s="20"/>
      <c r="D177" s="20"/>
      <c r="E177" s="20"/>
      <c r="G177" s="2"/>
      <c r="P177" t="e">
        <f t="shared" si="5"/>
        <v>#N/A</v>
      </c>
      <c r="Q177" t="e">
        <f>+VLOOKUP(D177&amp;E177,Master!D:H,5,0)</f>
        <v>#N/A</v>
      </c>
      <c r="R177" t="e">
        <f>+VLOOKUP(D177&amp;E177,Master!D:I,6,0)</f>
        <v>#N/A</v>
      </c>
      <c r="S177" t="e">
        <f>+VLOOKUP(Q177,Notes!$A$45:$BZ$50,MATCH(P177,Notes!$2:$2,0),0)</f>
        <v>#N/A</v>
      </c>
      <c r="T177" s="21" t="e">
        <f t="shared" si="4"/>
        <v>#N/A</v>
      </c>
      <c r="AD177" s="20" t="s">
        <v>651</v>
      </c>
      <c r="AE177" s="20">
        <v>15.827437999999999</v>
      </c>
      <c r="AF177" s="20">
        <v>15.827437999999999</v>
      </c>
      <c r="AG177" s="20" t="s">
        <v>17</v>
      </c>
      <c r="AH177" s="20" t="s">
        <v>196</v>
      </c>
    </row>
    <row r="178" spans="1:34">
      <c r="A178" s="20"/>
      <c r="B178" s="20"/>
      <c r="C178" s="20"/>
      <c r="D178" s="20"/>
      <c r="E178" s="20"/>
      <c r="G178" s="2"/>
      <c r="P178" t="e">
        <f t="shared" si="5"/>
        <v>#N/A</v>
      </c>
      <c r="Q178" t="e">
        <f>+VLOOKUP(D178&amp;E178,Master!D:H,5,0)</f>
        <v>#N/A</v>
      </c>
      <c r="R178" t="e">
        <f>+VLOOKUP(D178&amp;E178,Master!D:I,6,0)</f>
        <v>#N/A</v>
      </c>
      <c r="S178" t="e">
        <f>+VLOOKUP(Q178,Notes!$A$45:$BZ$50,MATCH(P178,Notes!$2:$2,0),0)</f>
        <v>#N/A</v>
      </c>
      <c r="T178" s="21" t="e">
        <f t="shared" si="4"/>
        <v>#N/A</v>
      </c>
      <c r="AD178" s="20" t="s">
        <v>636</v>
      </c>
      <c r="AE178" s="20">
        <v>0.24638599999999999</v>
      </c>
      <c r="AF178" s="20">
        <v>0.24638599999999999</v>
      </c>
      <c r="AG178" s="20" t="s">
        <v>13</v>
      </c>
      <c r="AH178" s="20" t="s">
        <v>209</v>
      </c>
    </row>
    <row r="179" spans="1:34">
      <c r="A179" s="20"/>
      <c r="B179" s="20"/>
      <c r="C179" s="20"/>
      <c r="D179" s="20"/>
      <c r="E179" s="20"/>
      <c r="G179" s="2"/>
      <c r="P179" t="e">
        <f t="shared" si="5"/>
        <v>#N/A</v>
      </c>
      <c r="Q179" t="e">
        <f>+VLOOKUP(D179&amp;E179,Master!D:H,5,0)</f>
        <v>#N/A</v>
      </c>
      <c r="R179" t="e">
        <f>+VLOOKUP(D179&amp;E179,Master!D:I,6,0)</f>
        <v>#N/A</v>
      </c>
      <c r="S179" t="e">
        <f>+VLOOKUP(Q179,Notes!$A$45:$BZ$50,MATCH(P179,Notes!$2:$2,0),0)</f>
        <v>#N/A</v>
      </c>
      <c r="T179" s="21" t="e">
        <f t="shared" si="4"/>
        <v>#N/A</v>
      </c>
      <c r="AD179" s="20" t="s">
        <v>634</v>
      </c>
      <c r="AE179" s="20">
        <v>0.26860300000000004</v>
      </c>
      <c r="AF179" s="20">
        <v>0.26860300000000004</v>
      </c>
      <c r="AG179" s="20" t="s">
        <v>13</v>
      </c>
      <c r="AH179" s="20" t="s">
        <v>208</v>
      </c>
    </row>
    <row r="180" spans="1:34">
      <c r="A180" s="20"/>
      <c r="B180" s="20"/>
      <c r="C180" s="20"/>
      <c r="D180" s="20"/>
      <c r="E180" s="20"/>
      <c r="G180" s="2"/>
      <c r="P180" t="e">
        <f t="shared" si="5"/>
        <v>#N/A</v>
      </c>
      <c r="Q180" t="e">
        <f>+VLOOKUP(D180&amp;E180,Master!D:H,5,0)</f>
        <v>#N/A</v>
      </c>
      <c r="R180" t="e">
        <f>+VLOOKUP(D180&amp;E180,Master!D:I,6,0)</f>
        <v>#N/A</v>
      </c>
      <c r="S180" t="e">
        <f>+VLOOKUP(Q180,Notes!$A$45:$BZ$50,MATCH(P180,Notes!$2:$2,0),0)</f>
        <v>#N/A</v>
      </c>
      <c r="T180" s="21" t="e">
        <f t="shared" si="4"/>
        <v>#N/A</v>
      </c>
      <c r="AD180" s="20" t="s">
        <v>641</v>
      </c>
      <c r="AE180" s="20">
        <v>23.365993</v>
      </c>
      <c r="AF180" s="20">
        <v>23.365993</v>
      </c>
      <c r="AG180" s="20" t="s">
        <v>14</v>
      </c>
      <c r="AH180" s="20" t="s">
        <v>214</v>
      </c>
    </row>
    <row r="181" spans="1:34">
      <c r="A181" s="20"/>
      <c r="B181" s="20"/>
      <c r="C181" s="20"/>
      <c r="D181" s="20"/>
      <c r="E181" s="20"/>
      <c r="G181" s="2"/>
      <c r="P181" t="e">
        <f t="shared" si="5"/>
        <v>#N/A</v>
      </c>
      <c r="Q181" t="e">
        <f>+VLOOKUP(D181&amp;E181,Master!D:H,5,0)</f>
        <v>#N/A</v>
      </c>
      <c r="R181" t="e">
        <f>+VLOOKUP(D181&amp;E181,Master!D:I,6,0)</f>
        <v>#N/A</v>
      </c>
      <c r="S181" t="e">
        <f>+VLOOKUP(Q181,Notes!$A$45:$BZ$50,MATCH(P181,Notes!$2:$2,0),0)</f>
        <v>#N/A</v>
      </c>
      <c r="T181" s="21" t="e">
        <f t="shared" si="4"/>
        <v>#N/A</v>
      </c>
      <c r="AD181" s="20" t="s">
        <v>639</v>
      </c>
      <c r="AE181" s="20">
        <v>26.518725000000003</v>
      </c>
      <c r="AF181" s="20">
        <v>26.518725000000003</v>
      </c>
      <c r="AG181" s="20" t="s">
        <v>14</v>
      </c>
      <c r="AH181" s="20" t="s">
        <v>208</v>
      </c>
    </row>
    <row r="182" spans="1:34">
      <c r="A182" s="20"/>
      <c r="B182" s="20"/>
      <c r="C182" s="20"/>
      <c r="D182" s="20"/>
      <c r="E182" s="20"/>
      <c r="G182" s="2"/>
      <c r="P182" t="e">
        <f t="shared" si="5"/>
        <v>#N/A</v>
      </c>
      <c r="Q182" t="e">
        <f>+VLOOKUP(D182&amp;E182,Master!D:H,5,0)</f>
        <v>#N/A</v>
      </c>
      <c r="R182" t="e">
        <f>+VLOOKUP(D182&amp;E182,Master!D:I,6,0)</f>
        <v>#N/A</v>
      </c>
      <c r="S182" t="e">
        <f>+VLOOKUP(Q182,Notes!$A$45:$BZ$50,MATCH(P182,Notes!$2:$2,0),0)</f>
        <v>#N/A</v>
      </c>
      <c r="T182" s="21" t="e">
        <f t="shared" si="4"/>
        <v>#N/A</v>
      </c>
      <c r="AD182" s="20" t="s">
        <v>681</v>
      </c>
      <c r="AE182" s="20">
        <v>15.026921000000005</v>
      </c>
      <c r="AF182" s="20">
        <v>15.026921000000005</v>
      </c>
      <c r="AG182" s="20" t="s">
        <v>190</v>
      </c>
      <c r="AH182" s="20" t="s">
        <v>204</v>
      </c>
    </row>
    <row r="183" spans="1:34">
      <c r="A183" s="20"/>
      <c r="B183" s="20"/>
      <c r="C183" s="20"/>
      <c r="D183" s="20"/>
      <c r="E183" s="20"/>
      <c r="G183" s="2"/>
      <c r="P183" t="e">
        <f t="shared" si="5"/>
        <v>#N/A</v>
      </c>
      <c r="Q183" t="e">
        <f>+VLOOKUP(D183&amp;E183,Master!D:H,5,0)</f>
        <v>#N/A</v>
      </c>
      <c r="R183" t="e">
        <f>+VLOOKUP(D183&amp;E183,Master!D:I,6,0)</f>
        <v>#N/A</v>
      </c>
      <c r="S183" t="e">
        <f>+VLOOKUP(Q183,Notes!$A$45:$BZ$50,MATCH(P183,Notes!$2:$2,0),0)</f>
        <v>#N/A</v>
      </c>
      <c r="T183" s="21" t="e">
        <f t="shared" si="4"/>
        <v>#N/A</v>
      </c>
      <c r="AD183" s="20" t="s">
        <v>682</v>
      </c>
      <c r="AE183" s="20">
        <v>15.063449999999996</v>
      </c>
      <c r="AF183" s="20">
        <v>15.063449999999996</v>
      </c>
      <c r="AG183" s="20" t="s">
        <v>190</v>
      </c>
      <c r="AH183" s="20" t="s">
        <v>208</v>
      </c>
    </row>
    <row r="184" spans="1:34">
      <c r="A184" s="20"/>
      <c r="B184" s="20"/>
      <c r="C184" s="20"/>
      <c r="D184" s="20"/>
      <c r="E184" s="20"/>
      <c r="G184" s="2"/>
      <c r="P184" t="e">
        <f t="shared" si="5"/>
        <v>#N/A</v>
      </c>
      <c r="Q184" t="e">
        <f>+VLOOKUP(D184&amp;E184,Master!D:H,5,0)</f>
        <v>#N/A</v>
      </c>
      <c r="R184" t="e">
        <f>+VLOOKUP(D184&amp;E184,Master!D:I,6,0)</f>
        <v>#N/A</v>
      </c>
      <c r="S184" t="e">
        <f>+VLOOKUP(Q184,Notes!$A$45:$BZ$50,MATCH(P184,Notes!$2:$2,0),0)</f>
        <v>#N/A</v>
      </c>
      <c r="T184" s="21" t="e">
        <f t="shared" si="4"/>
        <v>#N/A</v>
      </c>
      <c r="AD184" s="20" t="s">
        <v>683</v>
      </c>
      <c r="AE184" s="20">
        <v>14.618611999999994</v>
      </c>
      <c r="AF184" s="20">
        <v>14.618611999999994</v>
      </c>
      <c r="AG184" s="20" t="s">
        <v>190</v>
      </c>
      <c r="AH184" s="20" t="s">
        <v>205</v>
      </c>
    </row>
    <row r="185" spans="1:34">
      <c r="A185" s="20"/>
      <c r="B185" s="20"/>
      <c r="C185" s="20"/>
      <c r="D185" s="20"/>
      <c r="E185" s="20"/>
      <c r="G185" s="2"/>
      <c r="P185" t="e">
        <f t="shared" si="5"/>
        <v>#N/A</v>
      </c>
      <c r="Q185" t="e">
        <f>+VLOOKUP(D185&amp;E185,Master!D:H,5,0)</f>
        <v>#N/A</v>
      </c>
      <c r="R185" t="e">
        <f>+VLOOKUP(D185&amp;E185,Master!D:I,6,0)</f>
        <v>#N/A</v>
      </c>
      <c r="S185" t="e">
        <f>+VLOOKUP(Q185,Notes!$A$45:$BZ$50,MATCH(P185,Notes!$2:$2,0),0)</f>
        <v>#N/A</v>
      </c>
      <c r="T185" s="21" t="e">
        <f t="shared" si="4"/>
        <v>#N/A</v>
      </c>
      <c r="AD185" s="20" t="s">
        <v>684</v>
      </c>
      <c r="AE185" s="20">
        <v>14.634362000000001</v>
      </c>
      <c r="AF185" s="20">
        <v>14.634362000000001</v>
      </c>
      <c r="AG185" s="20" t="s">
        <v>190</v>
      </c>
      <c r="AH185" s="20" t="s">
        <v>209</v>
      </c>
    </row>
    <row r="186" spans="1:34">
      <c r="A186" s="20"/>
      <c r="B186" s="20"/>
      <c r="C186" s="20"/>
      <c r="D186" s="20"/>
      <c r="E186" s="20"/>
      <c r="G186" s="2"/>
      <c r="P186" t="e">
        <f t="shared" si="5"/>
        <v>#N/A</v>
      </c>
      <c r="Q186" t="e">
        <f>+VLOOKUP(D186&amp;E186,Master!D:H,5,0)</f>
        <v>#N/A</v>
      </c>
      <c r="R186" t="e">
        <f>+VLOOKUP(D186&amp;E186,Master!D:I,6,0)</f>
        <v>#N/A</v>
      </c>
      <c r="S186" t="e">
        <f>+VLOOKUP(Q186,Notes!$A$45:$BZ$50,MATCH(P186,Notes!$2:$2,0),0)</f>
        <v>#N/A</v>
      </c>
      <c r="T186" s="21" t="e">
        <f t="shared" si="4"/>
        <v>#N/A</v>
      </c>
      <c r="AD186" s="20" t="s">
        <v>676</v>
      </c>
      <c r="AE186" s="20">
        <v>12.854486999999999</v>
      </c>
      <c r="AF186" s="20">
        <v>12.854486999999999</v>
      </c>
      <c r="AG186" s="20" t="s">
        <v>88</v>
      </c>
      <c r="AH186" s="20" t="s">
        <v>196</v>
      </c>
    </row>
    <row r="187" spans="1:34">
      <c r="A187" s="20"/>
      <c r="B187" s="20"/>
      <c r="C187" s="20"/>
      <c r="D187" s="20"/>
      <c r="E187" s="20"/>
      <c r="G187" s="2"/>
      <c r="P187" t="e">
        <f t="shared" si="5"/>
        <v>#N/A</v>
      </c>
      <c r="Q187" t="e">
        <f>+VLOOKUP(D187&amp;E187,Master!D:H,5,0)</f>
        <v>#N/A</v>
      </c>
      <c r="R187" t="e">
        <f>+VLOOKUP(D187&amp;E187,Master!D:I,6,0)</f>
        <v>#N/A</v>
      </c>
      <c r="S187" t="e">
        <f>+VLOOKUP(Q187,Notes!$A$45:$BZ$50,MATCH(P187,Notes!$2:$2,0),0)</f>
        <v>#N/A</v>
      </c>
      <c r="T187" s="21" t="e">
        <f t="shared" si="4"/>
        <v>#N/A</v>
      </c>
      <c r="AD187" s="20" t="s">
        <v>676</v>
      </c>
      <c r="AE187" s="20">
        <v>12.854486999999999</v>
      </c>
      <c r="AF187" s="20">
        <v>12.854486999999999</v>
      </c>
      <c r="AG187" s="20" t="s">
        <v>88</v>
      </c>
      <c r="AH187" s="20" t="s">
        <v>196</v>
      </c>
    </row>
    <row r="188" spans="1:34">
      <c r="A188" s="20"/>
      <c r="B188" s="20"/>
      <c r="C188" s="20"/>
      <c r="D188" s="20"/>
      <c r="E188" s="20"/>
      <c r="G188" s="2"/>
      <c r="P188" t="e">
        <f t="shared" si="5"/>
        <v>#N/A</v>
      </c>
      <c r="Q188" t="e">
        <f>+VLOOKUP(D188&amp;E188,Master!D:H,5,0)</f>
        <v>#N/A</v>
      </c>
      <c r="R188" t="e">
        <f>+VLOOKUP(D188&amp;E188,Master!D:I,6,0)</f>
        <v>#N/A</v>
      </c>
      <c r="S188" t="e">
        <f>+VLOOKUP(Q188,Notes!$A$45:$BZ$50,MATCH(P188,Notes!$2:$2,0),0)</f>
        <v>#N/A</v>
      </c>
      <c r="T188" s="21" t="e">
        <f t="shared" si="4"/>
        <v>#N/A</v>
      </c>
      <c r="AD188" s="20" t="s">
        <v>621</v>
      </c>
      <c r="AE188" s="20">
        <v>0.18816300000000014</v>
      </c>
      <c r="AF188" s="20">
        <v>0.18816300000000014</v>
      </c>
      <c r="AG188" s="20" t="s">
        <v>20</v>
      </c>
      <c r="AH188" s="20" t="s">
        <v>204</v>
      </c>
    </row>
    <row r="189" spans="1:34">
      <c r="A189" s="20"/>
      <c r="B189" s="20"/>
      <c r="C189" s="20"/>
      <c r="D189" s="20"/>
      <c r="E189" s="20"/>
      <c r="G189" s="2"/>
      <c r="P189" t="e">
        <f t="shared" si="5"/>
        <v>#N/A</v>
      </c>
      <c r="Q189" t="e">
        <f>+VLOOKUP(D189&amp;E189,Master!D:H,5,0)</f>
        <v>#N/A</v>
      </c>
      <c r="R189" t="e">
        <f>+VLOOKUP(D189&amp;E189,Master!D:I,6,0)</f>
        <v>#N/A</v>
      </c>
      <c r="S189" t="e">
        <f>+VLOOKUP(Q189,Notes!$A$45:$BZ$50,MATCH(P189,Notes!$2:$2,0),0)</f>
        <v>#N/A</v>
      </c>
      <c r="T189" s="21" t="e">
        <f t="shared" si="4"/>
        <v>#N/A</v>
      </c>
      <c r="AD189" s="20" t="s">
        <v>625</v>
      </c>
      <c r="AE189" s="20">
        <v>0.17584399999999997</v>
      </c>
      <c r="AF189" s="20">
        <v>0.17584399999999997</v>
      </c>
      <c r="AG189" s="20" t="s">
        <v>20</v>
      </c>
      <c r="AH189" s="20" t="s">
        <v>205</v>
      </c>
    </row>
    <row r="190" spans="1:34">
      <c r="A190" s="20"/>
      <c r="B190" s="20"/>
      <c r="C190" s="20"/>
      <c r="D190" s="20"/>
      <c r="E190" s="20"/>
      <c r="G190" s="2"/>
      <c r="P190" t="e">
        <f t="shared" si="5"/>
        <v>#N/A</v>
      </c>
      <c r="Q190" t="e">
        <f>+VLOOKUP(D190&amp;E190,Master!D:H,5,0)</f>
        <v>#N/A</v>
      </c>
      <c r="R190" t="e">
        <f>+VLOOKUP(D190&amp;E190,Master!D:I,6,0)</f>
        <v>#N/A</v>
      </c>
      <c r="S190" t="e">
        <f>+VLOOKUP(Q190,Notes!$A$45:$BZ$50,MATCH(P190,Notes!$2:$2,0),0)</f>
        <v>#N/A</v>
      </c>
      <c r="T190" s="21" t="e">
        <f t="shared" si="4"/>
        <v>#N/A</v>
      </c>
      <c r="AD190" s="20" t="s">
        <v>668</v>
      </c>
      <c r="AE190" s="20">
        <v>0.21977199999999994</v>
      </c>
      <c r="AF190" s="20">
        <v>0.21977199999999994</v>
      </c>
      <c r="AG190" s="20" t="s">
        <v>47</v>
      </c>
      <c r="AH190" s="20" t="s">
        <v>204</v>
      </c>
    </row>
    <row r="191" spans="1:34">
      <c r="A191" s="20"/>
      <c r="B191" s="20"/>
      <c r="C191" s="20"/>
      <c r="D191" s="20"/>
      <c r="E191" s="20"/>
      <c r="G191" s="2"/>
      <c r="P191" t="e">
        <f t="shared" si="5"/>
        <v>#N/A</v>
      </c>
      <c r="Q191" t="e">
        <f>+VLOOKUP(D191&amp;E191,Master!D:H,5,0)</f>
        <v>#N/A</v>
      </c>
      <c r="R191" t="e">
        <f>+VLOOKUP(D191&amp;E191,Master!D:I,6,0)</f>
        <v>#N/A</v>
      </c>
      <c r="S191" t="e">
        <f>+VLOOKUP(Q191,Notes!$A$45:$BZ$50,MATCH(P191,Notes!$2:$2,0),0)</f>
        <v>#N/A</v>
      </c>
      <c r="T191" s="21" t="e">
        <f t="shared" si="4"/>
        <v>#N/A</v>
      </c>
      <c r="AD191" s="20" t="s">
        <v>672</v>
      </c>
      <c r="AE191" s="20">
        <v>0.20745500000000008</v>
      </c>
      <c r="AF191" s="20">
        <v>0.20745500000000008</v>
      </c>
      <c r="AG191" s="20" t="s">
        <v>47</v>
      </c>
      <c r="AH191" s="20" t="s">
        <v>205</v>
      </c>
    </row>
    <row r="192" spans="1:34">
      <c r="A192" s="20"/>
      <c r="B192" s="20"/>
      <c r="C192" s="20"/>
      <c r="D192" s="20"/>
      <c r="E192" s="20"/>
      <c r="G192" s="2"/>
      <c r="P192" t="e">
        <f t="shared" si="5"/>
        <v>#N/A</v>
      </c>
      <c r="Q192" t="e">
        <f>+VLOOKUP(D192&amp;E192,Master!D:H,5,0)</f>
        <v>#N/A</v>
      </c>
      <c r="R192" t="e">
        <f>+VLOOKUP(D192&amp;E192,Master!D:I,6,0)</f>
        <v>#N/A</v>
      </c>
      <c r="S192" t="e">
        <f>+VLOOKUP(Q192,Notes!$A$45:$BZ$50,MATCH(P192,Notes!$2:$2,0),0)</f>
        <v>#N/A</v>
      </c>
      <c r="T192" s="21" t="e">
        <f t="shared" si="4"/>
        <v>#N/A</v>
      </c>
      <c r="AD192" s="20" t="s">
        <v>647</v>
      </c>
      <c r="AE192" s="20">
        <v>15.734137000000006</v>
      </c>
      <c r="AF192" s="20">
        <v>15.734137000000006</v>
      </c>
      <c r="AG192" s="20" t="s">
        <v>15</v>
      </c>
      <c r="AH192" s="20" t="s">
        <v>205</v>
      </c>
    </row>
    <row r="193" spans="1:34">
      <c r="A193" s="20"/>
      <c r="B193" s="20"/>
      <c r="C193" s="20"/>
      <c r="D193" s="20"/>
      <c r="E193" s="20"/>
      <c r="G193" s="2"/>
      <c r="P193" t="e">
        <f t="shared" si="5"/>
        <v>#N/A</v>
      </c>
      <c r="Q193" t="e">
        <f>+VLOOKUP(D193&amp;E193,Master!D:H,5,0)</f>
        <v>#N/A</v>
      </c>
      <c r="R193" t="e">
        <f>+VLOOKUP(D193&amp;E193,Master!D:I,6,0)</f>
        <v>#N/A</v>
      </c>
      <c r="S193" t="e">
        <f>+VLOOKUP(Q193,Notes!$A$45:$BZ$50,MATCH(P193,Notes!$2:$2,0),0)</f>
        <v>#N/A</v>
      </c>
      <c r="T193" s="21" t="e">
        <f t="shared" si="4"/>
        <v>#N/A</v>
      </c>
      <c r="AD193" s="20" t="s">
        <v>642</v>
      </c>
      <c r="AE193" s="20">
        <v>19.30333700000001</v>
      </c>
      <c r="AF193" s="20">
        <v>19.30333700000001</v>
      </c>
      <c r="AG193" s="20" t="s">
        <v>15</v>
      </c>
      <c r="AH193" s="20" t="s">
        <v>204</v>
      </c>
    </row>
    <row r="194" spans="1:34">
      <c r="A194" s="20"/>
      <c r="B194" s="20"/>
      <c r="C194" s="20"/>
      <c r="D194" s="20"/>
      <c r="E194" s="20"/>
      <c r="G194" s="2"/>
      <c r="P194" t="e">
        <f t="shared" si="5"/>
        <v>#N/A</v>
      </c>
      <c r="Q194" t="e">
        <f>+VLOOKUP(D194&amp;E194,Master!D:H,5,0)</f>
        <v>#N/A</v>
      </c>
      <c r="R194" t="e">
        <f>+VLOOKUP(D194&amp;E194,Master!D:I,6,0)</f>
        <v>#N/A</v>
      </c>
      <c r="S194" t="e">
        <f>+VLOOKUP(Q194,Notes!$A$45:$BZ$50,MATCH(P194,Notes!$2:$2,0),0)</f>
        <v>#N/A</v>
      </c>
      <c r="T194" s="21" t="e">
        <f t="shared" ref="T194:T257" si="6">+S194-B194</f>
        <v>#N/A</v>
      </c>
      <c r="AD194" s="20" t="s">
        <v>653</v>
      </c>
      <c r="AE194" s="20">
        <v>15.359452999999993</v>
      </c>
      <c r="AF194" s="20">
        <v>15.359452999999993</v>
      </c>
      <c r="AG194" s="20" t="s">
        <v>17</v>
      </c>
      <c r="AH194" s="20" t="s">
        <v>211</v>
      </c>
    </row>
    <row r="195" spans="1:34">
      <c r="A195" s="20"/>
      <c r="B195" s="20"/>
      <c r="C195" s="20"/>
      <c r="D195" s="20"/>
      <c r="E195" s="20"/>
      <c r="G195" s="2"/>
      <c r="P195" t="e">
        <f t="shared" ref="P195:P258" si="7">+D195&amp;R195</f>
        <v>#N/A</v>
      </c>
      <c r="Q195" t="e">
        <f>+VLOOKUP(D195&amp;E195,Master!D:H,5,0)</f>
        <v>#N/A</v>
      </c>
      <c r="R195" t="e">
        <f>+VLOOKUP(D195&amp;E195,Master!D:I,6,0)</f>
        <v>#N/A</v>
      </c>
      <c r="S195" t="e">
        <f>+VLOOKUP(Q195,Notes!$A$45:$BZ$50,MATCH(P195,Notes!$2:$2,0),0)</f>
        <v>#N/A</v>
      </c>
      <c r="T195" s="21" t="e">
        <f t="shared" si="6"/>
        <v>#N/A</v>
      </c>
      <c r="AD195" s="20" t="s">
        <v>650</v>
      </c>
      <c r="AE195" s="20">
        <v>15.765048999999996</v>
      </c>
      <c r="AF195" s="20">
        <v>15.765048999999996</v>
      </c>
      <c r="AG195" s="20" t="s">
        <v>17</v>
      </c>
      <c r="AH195" s="20" t="s">
        <v>204</v>
      </c>
    </row>
    <row r="196" spans="1:34">
      <c r="A196" s="20"/>
      <c r="B196" s="20"/>
      <c r="C196" s="20"/>
      <c r="D196" s="20"/>
      <c r="E196" s="20"/>
      <c r="G196" s="2"/>
      <c r="P196" t="e">
        <f t="shared" si="7"/>
        <v>#N/A</v>
      </c>
      <c r="Q196" t="e">
        <f>+VLOOKUP(D196&amp;E196,Master!D:H,5,0)</f>
        <v>#N/A</v>
      </c>
      <c r="R196" t="e">
        <f>+VLOOKUP(D196&amp;E196,Master!D:I,6,0)</f>
        <v>#N/A</v>
      </c>
      <c r="S196" t="e">
        <f>+VLOOKUP(Q196,Notes!$A$45:$BZ$50,MATCH(P196,Notes!$2:$2,0),0)</f>
        <v>#N/A</v>
      </c>
      <c r="T196" s="21" t="e">
        <f t="shared" si="6"/>
        <v>#N/A</v>
      </c>
      <c r="AD196" s="20" t="s">
        <v>763</v>
      </c>
      <c r="AE196" s="20">
        <v>0.21400499999999986</v>
      </c>
      <c r="AF196" s="20">
        <v>0.21400499999999986</v>
      </c>
      <c r="AG196" s="20" t="s">
        <v>16</v>
      </c>
      <c r="AH196" s="20" t="s">
        <v>205</v>
      </c>
    </row>
    <row r="197" spans="1:34">
      <c r="A197" s="20"/>
      <c r="B197" s="20"/>
      <c r="C197" s="20"/>
      <c r="D197" s="20"/>
      <c r="E197" s="20"/>
      <c r="G197" s="2"/>
      <c r="P197" t="e">
        <f t="shared" si="7"/>
        <v>#N/A</v>
      </c>
      <c r="Q197" t="e">
        <f>+VLOOKUP(D197&amp;E197,Master!D:H,5,0)</f>
        <v>#N/A</v>
      </c>
      <c r="R197" t="e">
        <f>+VLOOKUP(D197&amp;E197,Master!D:I,6,0)</f>
        <v>#N/A</v>
      </c>
      <c r="S197" t="e">
        <f>+VLOOKUP(Q197,Notes!$A$45:$BZ$50,MATCH(P197,Notes!$2:$2,0),0)</f>
        <v>#N/A</v>
      </c>
      <c r="T197" s="21" t="e">
        <f t="shared" si="6"/>
        <v>#N/A</v>
      </c>
      <c r="AD197" s="20" t="s">
        <v>761</v>
      </c>
      <c r="AE197" s="20">
        <v>0.25396199999999997</v>
      </c>
      <c r="AF197" s="20">
        <v>0.25396199999999997</v>
      </c>
      <c r="AG197" s="20" t="s">
        <v>16</v>
      </c>
      <c r="AH197" s="20" t="s">
        <v>204</v>
      </c>
    </row>
    <row r="198" spans="1:34">
      <c r="A198" s="20"/>
      <c r="B198" s="20"/>
      <c r="C198" s="20"/>
      <c r="D198" s="20"/>
      <c r="E198" s="20"/>
      <c r="G198" s="2"/>
      <c r="P198" t="e">
        <f t="shared" si="7"/>
        <v>#N/A</v>
      </c>
      <c r="Q198" t="e">
        <f>+VLOOKUP(D198&amp;E198,Master!D:H,5,0)</f>
        <v>#N/A</v>
      </c>
      <c r="R198" t="e">
        <f>+VLOOKUP(D198&amp;E198,Master!D:I,6,0)</f>
        <v>#N/A</v>
      </c>
      <c r="S198" t="e">
        <f>+VLOOKUP(Q198,Notes!$A$45:$BZ$50,MATCH(P198,Notes!$2:$2,0),0)</f>
        <v>#N/A</v>
      </c>
      <c r="T198" s="21" t="e">
        <f t="shared" si="6"/>
        <v>#N/A</v>
      </c>
      <c r="AD198" s="20" t="s">
        <v>681</v>
      </c>
      <c r="AE198" s="20">
        <v>15.026921000000005</v>
      </c>
      <c r="AF198" s="20">
        <v>15.026921000000005</v>
      </c>
      <c r="AG198" s="20" t="s">
        <v>190</v>
      </c>
      <c r="AH198" s="20" t="s">
        <v>204</v>
      </c>
    </row>
    <row r="199" spans="1:34">
      <c r="A199" s="20"/>
      <c r="B199" s="20"/>
      <c r="C199" s="20"/>
      <c r="D199" s="20"/>
      <c r="E199" s="20"/>
      <c r="G199" s="2"/>
      <c r="P199" t="e">
        <f t="shared" si="7"/>
        <v>#N/A</v>
      </c>
      <c r="Q199" t="e">
        <f>+VLOOKUP(D199&amp;E199,Master!D:H,5,0)</f>
        <v>#N/A</v>
      </c>
      <c r="R199" t="e">
        <f>+VLOOKUP(D199&amp;E199,Master!D:I,6,0)</f>
        <v>#N/A</v>
      </c>
      <c r="S199" t="e">
        <f>+VLOOKUP(Q199,Notes!$A$45:$BZ$50,MATCH(P199,Notes!$2:$2,0),0)</f>
        <v>#N/A</v>
      </c>
      <c r="T199" s="21" t="e">
        <f t="shared" si="6"/>
        <v>#N/A</v>
      </c>
      <c r="AD199" s="20" t="s">
        <v>683</v>
      </c>
      <c r="AE199" s="20">
        <v>14.618611999999994</v>
      </c>
      <c r="AF199" s="20">
        <v>14.618611999999994</v>
      </c>
      <c r="AG199" s="20" t="s">
        <v>190</v>
      </c>
      <c r="AH199" s="20" t="s">
        <v>205</v>
      </c>
    </row>
    <row r="200" spans="1:34">
      <c r="A200" s="20"/>
      <c r="B200" s="20"/>
      <c r="C200" s="20"/>
      <c r="D200" s="20"/>
      <c r="E200" s="20"/>
      <c r="G200" s="2"/>
      <c r="P200" t="e">
        <f t="shared" si="7"/>
        <v>#N/A</v>
      </c>
      <c r="Q200" t="e">
        <f>+VLOOKUP(D200&amp;E200,Master!D:H,5,0)</f>
        <v>#N/A</v>
      </c>
      <c r="R200" t="e">
        <f>+VLOOKUP(D200&amp;E200,Master!D:I,6,0)</f>
        <v>#N/A</v>
      </c>
      <c r="S200" t="e">
        <f>+VLOOKUP(Q200,Notes!$A$45:$BZ$50,MATCH(P200,Notes!$2:$2,0),0)</f>
        <v>#N/A</v>
      </c>
      <c r="T200" s="21" t="e">
        <f t="shared" si="6"/>
        <v>#N/A</v>
      </c>
      <c r="AD200" s="20" t="s">
        <v>653</v>
      </c>
      <c r="AE200" s="20">
        <v>15.359452999999993</v>
      </c>
      <c r="AF200" s="20">
        <v>15.359452999999993</v>
      </c>
      <c r="AG200" s="20" t="s">
        <v>17</v>
      </c>
      <c r="AH200" s="20" t="s">
        <v>211</v>
      </c>
    </row>
    <row r="201" spans="1:34">
      <c r="A201" s="20"/>
      <c r="B201" s="20"/>
      <c r="C201" s="20"/>
      <c r="D201" s="20"/>
      <c r="E201" s="20"/>
      <c r="G201" s="2"/>
      <c r="P201" t="e">
        <f t="shared" si="7"/>
        <v>#N/A</v>
      </c>
      <c r="Q201" t="e">
        <f>+VLOOKUP(D201&amp;E201,Master!D:H,5,0)</f>
        <v>#N/A</v>
      </c>
      <c r="R201" t="e">
        <f>+VLOOKUP(D201&amp;E201,Master!D:I,6,0)</f>
        <v>#N/A</v>
      </c>
      <c r="S201" t="e">
        <f>+VLOOKUP(Q201,Notes!$A$45:$BZ$50,MATCH(P201,Notes!$2:$2,0),0)</f>
        <v>#N/A</v>
      </c>
      <c r="T201" s="21" t="e">
        <f t="shared" si="6"/>
        <v>#N/A</v>
      </c>
      <c r="AD201" s="20" t="s">
        <v>650</v>
      </c>
      <c r="AE201" s="20">
        <v>15.765048999999996</v>
      </c>
      <c r="AF201" s="20">
        <v>15.765048999999996</v>
      </c>
      <c r="AG201" s="20" t="s">
        <v>17</v>
      </c>
      <c r="AH201" s="20" t="s">
        <v>204</v>
      </c>
    </row>
    <row r="202" spans="1:34">
      <c r="A202" s="20"/>
      <c r="B202" s="20"/>
      <c r="C202" s="20"/>
      <c r="D202" s="20"/>
      <c r="E202" s="20"/>
      <c r="G202" s="2"/>
      <c r="P202" t="e">
        <f t="shared" si="7"/>
        <v>#N/A</v>
      </c>
      <c r="Q202" t="e">
        <f>+VLOOKUP(D202&amp;E202,Master!D:H,5,0)</f>
        <v>#N/A</v>
      </c>
      <c r="R202" t="e">
        <f>+VLOOKUP(D202&amp;E202,Master!D:I,6,0)</f>
        <v>#N/A</v>
      </c>
      <c r="S202" t="e">
        <f>+VLOOKUP(Q202,Notes!$A$45:$BZ$50,MATCH(P202,Notes!$2:$2,0),0)</f>
        <v>#N/A</v>
      </c>
      <c r="T202" s="21" t="e">
        <f t="shared" si="6"/>
        <v>#N/A</v>
      </c>
      <c r="AD202" s="20" t="s">
        <v>681</v>
      </c>
      <c r="AE202" s="20">
        <v>15.026921000000005</v>
      </c>
      <c r="AF202" s="20">
        <v>15.026921000000005</v>
      </c>
      <c r="AG202" s="20" t="s">
        <v>190</v>
      </c>
      <c r="AH202" s="20" t="s">
        <v>204</v>
      </c>
    </row>
    <row r="203" spans="1:34">
      <c r="A203" s="20"/>
      <c r="B203" s="20"/>
      <c r="C203" s="20"/>
      <c r="D203" s="20"/>
      <c r="E203" s="20"/>
      <c r="G203" s="2"/>
      <c r="P203" t="e">
        <f t="shared" si="7"/>
        <v>#N/A</v>
      </c>
      <c r="Q203" t="e">
        <f>+VLOOKUP(D203&amp;E203,Master!D:H,5,0)</f>
        <v>#N/A</v>
      </c>
      <c r="R203" t="e">
        <f>+VLOOKUP(D203&amp;E203,Master!D:I,6,0)</f>
        <v>#N/A</v>
      </c>
      <c r="S203" t="e">
        <f>+VLOOKUP(Q203,Notes!$A$45:$BZ$50,MATCH(P203,Notes!$2:$2,0),0)</f>
        <v>#N/A</v>
      </c>
      <c r="T203" s="21" t="e">
        <f t="shared" si="6"/>
        <v>#N/A</v>
      </c>
      <c r="AD203" s="20" t="s">
        <v>683</v>
      </c>
      <c r="AE203" s="20">
        <v>14.618611999999994</v>
      </c>
      <c r="AF203" s="20">
        <v>14.618611999999994</v>
      </c>
      <c r="AG203" s="20" t="s">
        <v>190</v>
      </c>
      <c r="AH203" s="20" t="s">
        <v>205</v>
      </c>
    </row>
    <row r="204" spans="1:34">
      <c r="A204" s="20"/>
      <c r="B204" s="20"/>
      <c r="C204" s="20"/>
      <c r="D204" s="20"/>
      <c r="E204" s="20"/>
      <c r="G204" s="2"/>
      <c r="P204" t="e">
        <f t="shared" si="7"/>
        <v>#N/A</v>
      </c>
      <c r="Q204" t="e">
        <f>+VLOOKUP(D204&amp;E204,Master!D:H,5,0)</f>
        <v>#N/A</v>
      </c>
      <c r="R204" t="e">
        <f>+VLOOKUP(D204&amp;E204,Master!D:I,6,0)</f>
        <v>#N/A</v>
      </c>
      <c r="S204" t="e">
        <f>+VLOOKUP(Q204,Notes!$A$45:$BZ$50,MATCH(P204,Notes!$2:$2,0),0)</f>
        <v>#N/A</v>
      </c>
      <c r="T204" s="21" t="e">
        <f t="shared" si="6"/>
        <v>#N/A</v>
      </c>
      <c r="AD204" s="20" t="s">
        <v>676</v>
      </c>
      <c r="AE204" s="20">
        <v>12.854486999999999</v>
      </c>
      <c r="AF204" s="20">
        <v>12.854486999999999</v>
      </c>
      <c r="AG204" s="20" t="s">
        <v>88</v>
      </c>
      <c r="AH204" s="20" t="s">
        <v>196</v>
      </c>
    </row>
    <row r="205" spans="1:34">
      <c r="A205" s="20"/>
      <c r="B205" s="20"/>
      <c r="C205" s="20"/>
      <c r="D205" s="20"/>
      <c r="E205" s="20"/>
      <c r="G205" s="2"/>
      <c r="P205" t="e">
        <f t="shared" si="7"/>
        <v>#N/A</v>
      </c>
      <c r="Q205" t="e">
        <f>+VLOOKUP(D205&amp;E205,Master!D:H,5,0)</f>
        <v>#N/A</v>
      </c>
      <c r="R205" t="e">
        <f>+VLOOKUP(D205&amp;E205,Master!D:I,6,0)</f>
        <v>#N/A</v>
      </c>
      <c r="S205" t="e">
        <f>+VLOOKUP(Q205,Notes!$A$45:$BZ$50,MATCH(P205,Notes!$2:$2,0),0)</f>
        <v>#N/A</v>
      </c>
      <c r="T205" s="21" t="e">
        <f t="shared" si="6"/>
        <v>#N/A</v>
      </c>
      <c r="AD205" s="20" t="s">
        <v>621</v>
      </c>
      <c r="AE205" s="20">
        <v>0.18816300000000014</v>
      </c>
      <c r="AF205" s="20">
        <v>0.18816300000000014</v>
      </c>
      <c r="AG205" s="20" t="s">
        <v>20</v>
      </c>
      <c r="AH205" s="20" t="s">
        <v>204</v>
      </c>
    </row>
    <row r="206" spans="1:34">
      <c r="A206" s="20"/>
      <c r="B206" s="20"/>
      <c r="C206" s="20"/>
      <c r="D206" s="20"/>
      <c r="E206" s="20"/>
      <c r="G206" s="2"/>
      <c r="P206" t="e">
        <f t="shared" si="7"/>
        <v>#N/A</v>
      </c>
      <c r="Q206" t="e">
        <f>+VLOOKUP(D206&amp;E206,Master!D:H,5,0)</f>
        <v>#N/A</v>
      </c>
      <c r="R206" t="e">
        <f>+VLOOKUP(D206&amp;E206,Master!D:I,6,0)</f>
        <v>#N/A</v>
      </c>
      <c r="S206" t="e">
        <f>+VLOOKUP(Q206,Notes!$A$45:$BZ$50,MATCH(P206,Notes!$2:$2,0),0)</f>
        <v>#N/A</v>
      </c>
      <c r="T206" s="21" t="e">
        <f t="shared" si="6"/>
        <v>#N/A</v>
      </c>
      <c r="AD206" s="20" t="s">
        <v>625</v>
      </c>
      <c r="AE206" s="20">
        <v>0.17584399999999997</v>
      </c>
      <c r="AF206" s="20">
        <v>0.17584399999999997</v>
      </c>
      <c r="AG206" s="20" t="s">
        <v>20</v>
      </c>
      <c r="AH206" s="20" t="s">
        <v>205</v>
      </c>
    </row>
    <row r="207" spans="1:34">
      <c r="A207" s="20"/>
      <c r="B207" s="20"/>
      <c r="C207" s="20"/>
      <c r="D207" s="20"/>
      <c r="E207" s="20"/>
      <c r="G207" s="2"/>
      <c r="P207" t="e">
        <f t="shared" si="7"/>
        <v>#N/A</v>
      </c>
      <c r="Q207" t="e">
        <f>+VLOOKUP(D207&amp;E207,Master!D:H,5,0)</f>
        <v>#N/A</v>
      </c>
      <c r="R207" t="e">
        <f>+VLOOKUP(D207&amp;E207,Master!D:I,6,0)</f>
        <v>#N/A</v>
      </c>
      <c r="S207" t="e">
        <f>+VLOOKUP(Q207,Notes!$A$45:$BZ$50,MATCH(P207,Notes!$2:$2,0),0)</f>
        <v>#N/A</v>
      </c>
      <c r="T207" s="21" t="e">
        <f t="shared" si="6"/>
        <v>#N/A</v>
      </c>
      <c r="AD207" s="20" t="s">
        <v>654</v>
      </c>
      <c r="AE207" s="20">
        <v>0.27030399999999993</v>
      </c>
      <c r="AF207" s="20">
        <v>0.27030399999999993</v>
      </c>
      <c r="AG207" s="20" t="s">
        <v>40</v>
      </c>
      <c r="AH207" s="20" t="s">
        <v>204</v>
      </c>
    </row>
    <row r="208" spans="1:34">
      <c r="A208" s="20"/>
      <c r="B208" s="20"/>
      <c r="C208" s="20"/>
      <c r="D208" s="20"/>
      <c r="E208" s="20"/>
      <c r="G208" s="2"/>
      <c r="P208" t="e">
        <f t="shared" si="7"/>
        <v>#N/A</v>
      </c>
      <c r="Q208" t="e">
        <f>+VLOOKUP(D208&amp;E208,Master!D:H,5,0)</f>
        <v>#N/A</v>
      </c>
      <c r="R208" t="e">
        <f>+VLOOKUP(D208&amp;E208,Master!D:I,6,0)</f>
        <v>#N/A</v>
      </c>
      <c r="S208" t="e">
        <f>+VLOOKUP(Q208,Notes!$A$45:$BZ$50,MATCH(P208,Notes!$2:$2,0),0)</f>
        <v>#N/A</v>
      </c>
      <c r="T208" s="21" t="e">
        <f t="shared" si="6"/>
        <v>#N/A</v>
      </c>
      <c r="AD208" s="20" t="s">
        <v>658</v>
      </c>
      <c r="AE208" s="20">
        <v>0.26180000000000003</v>
      </c>
      <c r="AF208" s="20">
        <v>0.26180000000000003</v>
      </c>
      <c r="AG208" s="20" t="s">
        <v>40</v>
      </c>
      <c r="AH208" s="20" t="s">
        <v>205</v>
      </c>
    </row>
    <row r="209" spans="1:34">
      <c r="A209" s="20"/>
      <c r="B209" s="20"/>
      <c r="C209" s="20"/>
      <c r="D209" s="20"/>
      <c r="E209" s="20"/>
      <c r="G209" s="2"/>
      <c r="P209" t="e">
        <f t="shared" si="7"/>
        <v>#N/A</v>
      </c>
      <c r="Q209" t="e">
        <f>+VLOOKUP(D209&amp;E209,Master!D:H,5,0)</f>
        <v>#N/A</v>
      </c>
      <c r="R209" t="e">
        <f>+VLOOKUP(D209&amp;E209,Master!D:I,6,0)</f>
        <v>#N/A</v>
      </c>
      <c r="S209" t="e">
        <f>+VLOOKUP(Q209,Notes!$A$45:$BZ$50,MATCH(P209,Notes!$2:$2,0),0)</f>
        <v>#N/A</v>
      </c>
      <c r="T209" s="21" t="e">
        <f t="shared" si="6"/>
        <v>#N/A</v>
      </c>
      <c r="AD209" s="20" t="s">
        <v>668</v>
      </c>
      <c r="AE209" s="20">
        <v>0.21977199999999994</v>
      </c>
      <c r="AF209" s="20">
        <v>0.21977199999999994</v>
      </c>
      <c r="AG209" s="20" t="s">
        <v>47</v>
      </c>
      <c r="AH209" s="20" t="s">
        <v>204</v>
      </c>
    </row>
    <row r="210" spans="1:34">
      <c r="A210" s="20"/>
      <c r="B210" s="20"/>
      <c r="C210" s="20"/>
      <c r="D210" s="20"/>
      <c r="E210" s="20"/>
      <c r="G210" s="2"/>
      <c r="P210" t="e">
        <f t="shared" si="7"/>
        <v>#N/A</v>
      </c>
      <c r="Q210" t="e">
        <f>+VLOOKUP(D210&amp;E210,Master!D:H,5,0)</f>
        <v>#N/A</v>
      </c>
      <c r="R210" t="e">
        <f>+VLOOKUP(D210&amp;E210,Master!D:I,6,0)</f>
        <v>#N/A</v>
      </c>
      <c r="S210" t="e">
        <f>+VLOOKUP(Q210,Notes!$A$45:$BZ$50,MATCH(P210,Notes!$2:$2,0),0)</f>
        <v>#N/A</v>
      </c>
      <c r="T210" s="21" t="e">
        <f t="shared" si="6"/>
        <v>#N/A</v>
      </c>
      <c r="AD210" s="20" t="s">
        <v>672</v>
      </c>
      <c r="AE210" s="20">
        <v>0.20745500000000008</v>
      </c>
      <c r="AF210" s="20">
        <v>0.20745500000000008</v>
      </c>
      <c r="AG210" s="20" t="s">
        <v>47</v>
      </c>
      <c r="AH210" s="20" t="s">
        <v>205</v>
      </c>
    </row>
    <row r="211" spans="1:34">
      <c r="A211" s="20"/>
      <c r="B211" s="20"/>
      <c r="C211" s="20"/>
      <c r="D211" s="20"/>
      <c r="E211" s="20"/>
      <c r="G211" s="2"/>
      <c r="P211" t="e">
        <f t="shared" si="7"/>
        <v>#N/A</v>
      </c>
      <c r="Q211" t="e">
        <f>+VLOOKUP(D211&amp;E211,Master!D:H,5,0)</f>
        <v>#N/A</v>
      </c>
      <c r="R211" t="e">
        <f>+VLOOKUP(D211&amp;E211,Master!D:I,6,0)</f>
        <v>#N/A</v>
      </c>
      <c r="S211" t="e">
        <f>+VLOOKUP(Q211,Notes!$A$45:$BZ$50,MATCH(P211,Notes!$2:$2,0),0)</f>
        <v>#N/A</v>
      </c>
      <c r="T211" s="21" t="e">
        <f t="shared" si="6"/>
        <v>#N/A</v>
      </c>
      <c r="AD211" s="20" t="s">
        <v>647</v>
      </c>
      <c r="AE211" s="20">
        <v>15.734137000000006</v>
      </c>
      <c r="AF211" s="20">
        <v>15.734137000000006</v>
      </c>
      <c r="AG211" s="20" t="s">
        <v>15</v>
      </c>
      <c r="AH211" s="20" t="s">
        <v>205</v>
      </c>
    </row>
    <row r="212" spans="1:34">
      <c r="A212" s="20"/>
      <c r="B212" s="20"/>
      <c r="C212" s="20"/>
      <c r="D212" s="20"/>
      <c r="E212" s="20"/>
      <c r="G212" s="2"/>
      <c r="P212" t="e">
        <f t="shared" si="7"/>
        <v>#N/A</v>
      </c>
      <c r="Q212" t="e">
        <f>+VLOOKUP(D212&amp;E212,Master!D:H,5,0)</f>
        <v>#N/A</v>
      </c>
      <c r="R212" t="e">
        <f>+VLOOKUP(D212&amp;E212,Master!D:I,6,0)</f>
        <v>#N/A</v>
      </c>
      <c r="S212" t="e">
        <f>+VLOOKUP(Q212,Notes!$A$45:$BZ$50,MATCH(P212,Notes!$2:$2,0),0)</f>
        <v>#N/A</v>
      </c>
      <c r="T212" s="21" t="e">
        <f t="shared" si="6"/>
        <v>#N/A</v>
      </c>
      <c r="AD212" s="20" t="s">
        <v>642</v>
      </c>
      <c r="AE212" s="20">
        <v>19.30333700000001</v>
      </c>
      <c r="AF212" s="20">
        <v>19.30333700000001</v>
      </c>
      <c r="AG212" s="20" t="s">
        <v>15</v>
      </c>
      <c r="AH212" s="20" t="s">
        <v>204</v>
      </c>
    </row>
    <row r="213" spans="1:34">
      <c r="A213" s="20"/>
      <c r="B213" s="20"/>
      <c r="C213" s="20"/>
      <c r="D213" s="20"/>
      <c r="E213" s="20"/>
      <c r="G213" s="2"/>
      <c r="P213" t="e">
        <f t="shared" si="7"/>
        <v>#N/A</v>
      </c>
      <c r="Q213" t="e">
        <f>+VLOOKUP(D213&amp;E213,Master!D:H,5,0)</f>
        <v>#N/A</v>
      </c>
      <c r="R213" t="e">
        <f>+VLOOKUP(D213&amp;E213,Master!D:I,6,0)</f>
        <v>#N/A</v>
      </c>
      <c r="S213" t="e">
        <f>+VLOOKUP(Q213,Notes!$A$45:$BZ$50,MATCH(P213,Notes!$2:$2,0),0)</f>
        <v>#N/A</v>
      </c>
      <c r="T213" s="21" t="e">
        <f t="shared" si="6"/>
        <v>#N/A</v>
      </c>
      <c r="AD213" s="20" t="s">
        <v>763</v>
      </c>
      <c r="AE213" s="20">
        <v>0.21400499999999986</v>
      </c>
      <c r="AF213" s="20">
        <v>0.21400499999999986</v>
      </c>
      <c r="AG213" s="20" t="s">
        <v>16</v>
      </c>
      <c r="AH213" s="20" t="s">
        <v>205</v>
      </c>
    </row>
    <row r="214" spans="1:34">
      <c r="A214" s="20"/>
      <c r="B214" s="20"/>
      <c r="C214" s="20"/>
      <c r="D214" s="20"/>
      <c r="E214" s="20"/>
      <c r="G214" s="2"/>
      <c r="P214" t="e">
        <f t="shared" si="7"/>
        <v>#N/A</v>
      </c>
      <c r="Q214" t="e">
        <f>+VLOOKUP(D214&amp;E214,Master!D:H,5,0)</f>
        <v>#N/A</v>
      </c>
      <c r="R214" t="e">
        <f>+VLOOKUP(D214&amp;E214,Master!D:I,6,0)</f>
        <v>#N/A</v>
      </c>
      <c r="S214" t="e">
        <f>+VLOOKUP(Q214,Notes!$A$45:$BZ$50,MATCH(P214,Notes!$2:$2,0),0)</f>
        <v>#N/A</v>
      </c>
      <c r="T214" s="21" t="e">
        <f t="shared" si="6"/>
        <v>#N/A</v>
      </c>
      <c r="AD214" s="20" t="s">
        <v>761</v>
      </c>
      <c r="AE214" s="20">
        <v>0.25396199999999997</v>
      </c>
      <c r="AF214" s="20">
        <v>0.25396199999999997</v>
      </c>
      <c r="AG214" s="20" t="s">
        <v>16</v>
      </c>
      <c r="AH214" s="20" t="s">
        <v>204</v>
      </c>
    </row>
    <row r="215" spans="1:34">
      <c r="A215" s="20"/>
      <c r="B215" s="20"/>
      <c r="C215" s="20"/>
      <c r="D215" s="20"/>
      <c r="E215" s="20"/>
      <c r="G215" s="2"/>
      <c r="P215" t="e">
        <f t="shared" si="7"/>
        <v>#N/A</v>
      </c>
      <c r="Q215" t="e">
        <f>+VLOOKUP(D215&amp;E215,Master!D:H,5,0)</f>
        <v>#N/A</v>
      </c>
      <c r="R215" t="e">
        <f>+VLOOKUP(D215&amp;E215,Master!D:I,6,0)</f>
        <v>#N/A</v>
      </c>
      <c r="S215" t="e">
        <f>+VLOOKUP(Q215,Notes!$A$45:$BZ$50,MATCH(P215,Notes!$2:$2,0),0)</f>
        <v>#N/A</v>
      </c>
      <c r="T215" s="21" t="e">
        <f t="shared" si="6"/>
        <v>#N/A</v>
      </c>
      <c r="AD215" s="20" t="s">
        <v>653</v>
      </c>
      <c r="AE215" s="20">
        <v>15.359452999999993</v>
      </c>
      <c r="AF215" s="20">
        <v>15.359452999999993</v>
      </c>
      <c r="AG215" s="20" t="s">
        <v>17</v>
      </c>
      <c r="AH215" s="20" t="s">
        <v>211</v>
      </c>
    </row>
    <row r="216" spans="1:34">
      <c r="A216" s="20"/>
      <c r="B216" s="20"/>
      <c r="C216" s="20"/>
      <c r="D216" s="20"/>
      <c r="E216" s="20"/>
      <c r="G216" s="2"/>
      <c r="P216" t="e">
        <f t="shared" si="7"/>
        <v>#N/A</v>
      </c>
      <c r="Q216" t="e">
        <f>+VLOOKUP(D216&amp;E216,Master!D:H,5,0)</f>
        <v>#N/A</v>
      </c>
      <c r="R216" t="e">
        <f>+VLOOKUP(D216&amp;E216,Master!D:I,6,0)</f>
        <v>#N/A</v>
      </c>
      <c r="S216" t="e">
        <f>+VLOOKUP(Q216,Notes!$A$45:$BZ$50,MATCH(P216,Notes!$2:$2,0),0)</f>
        <v>#N/A</v>
      </c>
      <c r="T216" s="21" t="e">
        <f t="shared" si="6"/>
        <v>#N/A</v>
      </c>
      <c r="AD216" s="20" t="s">
        <v>650</v>
      </c>
      <c r="AE216" s="20">
        <v>15.765048999999996</v>
      </c>
      <c r="AF216" s="20">
        <v>15.765048999999996</v>
      </c>
      <c r="AG216" s="20" t="s">
        <v>17</v>
      </c>
      <c r="AH216" s="20" t="s">
        <v>204</v>
      </c>
    </row>
    <row r="217" spans="1:34">
      <c r="A217" s="20"/>
      <c r="B217" s="20"/>
      <c r="C217" s="20"/>
      <c r="D217" s="20"/>
      <c r="E217" s="20"/>
      <c r="G217" s="2"/>
      <c r="P217" t="e">
        <f t="shared" si="7"/>
        <v>#N/A</v>
      </c>
      <c r="Q217" t="e">
        <f>+VLOOKUP(D217&amp;E217,Master!D:H,5,0)</f>
        <v>#N/A</v>
      </c>
      <c r="R217" t="e">
        <f>+VLOOKUP(D217&amp;E217,Master!D:I,6,0)</f>
        <v>#N/A</v>
      </c>
      <c r="S217" t="e">
        <f>+VLOOKUP(Q217,Notes!$A$45:$BZ$50,MATCH(P217,Notes!$2:$2,0),0)</f>
        <v>#N/A</v>
      </c>
      <c r="T217" s="21" t="e">
        <f t="shared" si="6"/>
        <v>#N/A</v>
      </c>
      <c r="AD217" s="20" t="s">
        <v>681</v>
      </c>
      <c r="AE217" s="20">
        <v>15.026921000000005</v>
      </c>
      <c r="AF217" s="20">
        <v>15.026921000000005</v>
      </c>
      <c r="AG217" s="20" t="s">
        <v>190</v>
      </c>
      <c r="AH217" s="20" t="s">
        <v>204</v>
      </c>
    </row>
    <row r="218" spans="1:34">
      <c r="A218" s="20"/>
      <c r="B218" s="20"/>
      <c r="C218" s="20"/>
      <c r="D218" s="20"/>
      <c r="E218" s="20"/>
      <c r="G218" s="2"/>
      <c r="P218" t="e">
        <f t="shared" si="7"/>
        <v>#N/A</v>
      </c>
      <c r="Q218" t="e">
        <f>+VLOOKUP(D218&amp;E218,Master!D:H,5,0)</f>
        <v>#N/A</v>
      </c>
      <c r="R218" t="e">
        <f>+VLOOKUP(D218&amp;E218,Master!D:I,6,0)</f>
        <v>#N/A</v>
      </c>
      <c r="S218" t="e">
        <f>+VLOOKUP(Q218,Notes!$A$45:$BZ$50,MATCH(P218,Notes!$2:$2,0),0)</f>
        <v>#N/A</v>
      </c>
      <c r="T218" s="21" t="e">
        <f t="shared" si="6"/>
        <v>#N/A</v>
      </c>
      <c r="AD218" s="20" t="s">
        <v>683</v>
      </c>
      <c r="AE218" s="20">
        <v>14.618611999999994</v>
      </c>
      <c r="AF218" s="20">
        <v>14.618611999999994</v>
      </c>
      <c r="AG218" s="20" t="s">
        <v>190</v>
      </c>
      <c r="AH218" s="20" t="s">
        <v>205</v>
      </c>
    </row>
    <row r="219" spans="1:34">
      <c r="A219" s="20"/>
      <c r="B219" s="20"/>
      <c r="C219" s="20"/>
      <c r="D219" s="20"/>
      <c r="E219" s="20"/>
      <c r="G219" s="2"/>
      <c r="P219" t="e">
        <f t="shared" si="7"/>
        <v>#N/A</v>
      </c>
      <c r="Q219" t="e">
        <f>+VLOOKUP(D219&amp;E219,Master!D:H,5,0)</f>
        <v>#N/A</v>
      </c>
      <c r="R219" t="e">
        <f>+VLOOKUP(D219&amp;E219,Master!D:I,6,0)</f>
        <v>#N/A</v>
      </c>
      <c r="S219" t="e">
        <f>+VLOOKUP(Q219,Notes!$A$45:$BZ$50,MATCH(P219,Notes!$2:$2,0),0)</f>
        <v>#N/A</v>
      </c>
      <c r="T219" s="21" t="e">
        <f t="shared" si="6"/>
        <v>#N/A</v>
      </c>
      <c r="AD219" s="20" t="s">
        <v>676</v>
      </c>
      <c r="AE219" s="20">
        <v>12.854486999999999</v>
      </c>
      <c r="AF219" s="20">
        <v>12.854486999999999</v>
      </c>
      <c r="AG219" s="20" t="s">
        <v>88</v>
      </c>
      <c r="AH219" s="20" t="s">
        <v>196</v>
      </c>
    </row>
    <row r="220" spans="1:34">
      <c r="A220" s="20"/>
      <c r="B220" s="20"/>
      <c r="C220" s="20"/>
      <c r="D220" s="20"/>
      <c r="E220" s="20"/>
      <c r="G220" s="2"/>
      <c r="P220" t="e">
        <f t="shared" si="7"/>
        <v>#N/A</v>
      </c>
      <c r="Q220" t="e">
        <f>+VLOOKUP(D220&amp;E220,Master!D:H,5,0)</f>
        <v>#N/A</v>
      </c>
      <c r="R220" t="e">
        <f>+VLOOKUP(D220&amp;E220,Master!D:I,6,0)</f>
        <v>#N/A</v>
      </c>
      <c r="S220" t="e">
        <f>+VLOOKUP(Q220,Notes!$A$45:$BZ$50,MATCH(P220,Notes!$2:$2,0),0)</f>
        <v>#N/A</v>
      </c>
      <c r="T220" s="21" t="e">
        <f t="shared" si="6"/>
        <v>#N/A</v>
      </c>
      <c r="AD220" s="20" t="s">
        <v>621</v>
      </c>
      <c r="AE220" s="20">
        <v>0.18816300000000014</v>
      </c>
      <c r="AF220" s="20">
        <v>0.18816300000000014</v>
      </c>
      <c r="AG220" s="20" t="s">
        <v>20</v>
      </c>
      <c r="AH220" s="20" t="s">
        <v>204</v>
      </c>
    </row>
    <row r="221" spans="1:34">
      <c r="A221" s="20"/>
      <c r="B221" s="20"/>
      <c r="C221" s="20"/>
      <c r="D221" s="20"/>
      <c r="E221" s="20"/>
      <c r="G221" s="2"/>
      <c r="P221" t="e">
        <f t="shared" si="7"/>
        <v>#N/A</v>
      </c>
      <c r="Q221" t="e">
        <f>+VLOOKUP(D221&amp;E221,Master!D:H,5,0)</f>
        <v>#N/A</v>
      </c>
      <c r="R221" t="e">
        <f>+VLOOKUP(D221&amp;E221,Master!D:I,6,0)</f>
        <v>#N/A</v>
      </c>
      <c r="S221" t="e">
        <f>+VLOOKUP(Q221,Notes!$A$45:$BZ$50,MATCH(P221,Notes!$2:$2,0),0)</f>
        <v>#N/A</v>
      </c>
      <c r="T221" s="21" t="e">
        <f t="shared" si="6"/>
        <v>#N/A</v>
      </c>
      <c r="AD221" s="20" t="s">
        <v>625</v>
      </c>
      <c r="AE221" s="20">
        <v>0.17584399999999997</v>
      </c>
      <c r="AF221" s="20">
        <v>0.17584399999999997</v>
      </c>
      <c r="AG221" s="20" t="s">
        <v>20</v>
      </c>
      <c r="AH221" s="20" t="s">
        <v>205</v>
      </c>
    </row>
    <row r="222" spans="1:34">
      <c r="A222" s="20"/>
      <c r="B222" s="20"/>
      <c r="C222" s="20"/>
      <c r="D222" s="20"/>
      <c r="E222" s="20"/>
      <c r="G222" s="2"/>
      <c r="P222" t="e">
        <f t="shared" si="7"/>
        <v>#N/A</v>
      </c>
      <c r="Q222" t="e">
        <f>+VLOOKUP(D222&amp;E222,Master!D:H,5,0)</f>
        <v>#N/A</v>
      </c>
      <c r="R222" t="e">
        <f>+VLOOKUP(D222&amp;E222,Master!D:I,6,0)</f>
        <v>#N/A</v>
      </c>
      <c r="S222" t="e">
        <f>+VLOOKUP(Q222,Notes!$A$45:$BZ$50,MATCH(P222,Notes!$2:$2,0),0)</f>
        <v>#N/A</v>
      </c>
      <c r="T222" s="21" t="e">
        <f t="shared" si="6"/>
        <v>#N/A</v>
      </c>
      <c r="AD222" s="20" t="s">
        <v>654</v>
      </c>
      <c r="AE222" s="20">
        <v>0.27030399999999993</v>
      </c>
      <c r="AF222" s="20">
        <v>0.27030399999999993</v>
      </c>
      <c r="AG222" s="20" t="s">
        <v>40</v>
      </c>
      <c r="AH222" s="20" t="s">
        <v>204</v>
      </c>
    </row>
    <row r="223" spans="1:34">
      <c r="A223" s="20"/>
      <c r="B223" s="20"/>
      <c r="C223" s="20"/>
      <c r="D223" s="20"/>
      <c r="E223" s="20"/>
      <c r="G223" s="2"/>
      <c r="P223" t="e">
        <f t="shared" si="7"/>
        <v>#N/A</v>
      </c>
      <c r="Q223" t="e">
        <f>+VLOOKUP(D223&amp;E223,Master!D:H,5,0)</f>
        <v>#N/A</v>
      </c>
      <c r="R223" t="e">
        <f>+VLOOKUP(D223&amp;E223,Master!D:I,6,0)</f>
        <v>#N/A</v>
      </c>
      <c r="S223" t="e">
        <f>+VLOOKUP(Q223,Notes!$A$45:$BZ$50,MATCH(P223,Notes!$2:$2,0),0)</f>
        <v>#N/A</v>
      </c>
      <c r="T223" s="21" t="e">
        <f t="shared" si="6"/>
        <v>#N/A</v>
      </c>
      <c r="AD223" s="20" t="s">
        <v>658</v>
      </c>
      <c r="AE223" s="20">
        <v>0.26180000000000003</v>
      </c>
      <c r="AF223" s="20">
        <v>0.26180000000000003</v>
      </c>
      <c r="AG223" s="20" t="s">
        <v>40</v>
      </c>
      <c r="AH223" s="20" t="s">
        <v>205</v>
      </c>
    </row>
    <row r="224" spans="1:34">
      <c r="A224" s="20"/>
      <c r="B224" s="20"/>
      <c r="C224" s="20"/>
      <c r="D224" s="20"/>
      <c r="E224" s="20"/>
      <c r="G224" s="2"/>
      <c r="P224" t="e">
        <f t="shared" si="7"/>
        <v>#N/A</v>
      </c>
      <c r="Q224" t="e">
        <f>+VLOOKUP(D224&amp;E224,Master!D:H,5,0)</f>
        <v>#N/A</v>
      </c>
      <c r="R224" t="e">
        <f>+VLOOKUP(D224&amp;E224,Master!D:I,6,0)</f>
        <v>#N/A</v>
      </c>
      <c r="S224" t="e">
        <f>+VLOOKUP(Q224,Notes!$A$45:$BZ$50,MATCH(P224,Notes!$2:$2,0),0)</f>
        <v>#N/A</v>
      </c>
      <c r="T224" s="21" t="e">
        <f t="shared" si="6"/>
        <v>#N/A</v>
      </c>
      <c r="AD224" s="20" t="s">
        <v>668</v>
      </c>
      <c r="AE224" s="20">
        <v>0.21977199999999994</v>
      </c>
      <c r="AF224" s="20">
        <v>0.21977199999999994</v>
      </c>
      <c r="AG224" s="20" t="s">
        <v>47</v>
      </c>
      <c r="AH224" s="20" t="s">
        <v>204</v>
      </c>
    </row>
    <row r="225" spans="1:34">
      <c r="A225" s="20"/>
      <c r="B225" s="20"/>
      <c r="C225" s="20"/>
      <c r="D225" s="20"/>
      <c r="E225" s="20"/>
      <c r="G225" s="2"/>
      <c r="P225" t="e">
        <f t="shared" si="7"/>
        <v>#N/A</v>
      </c>
      <c r="Q225" t="e">
        <f>+VLOOKUP(D225&amp;E225,Master!D:H,5,0)</f>
        <v>#N/A</v>
      </c>
      <c r="R225" t="e">
        <f>+VLOOKUP(D225&amp;E225,Master!D:I,6,0)</f>
        <v>#N/A</v>
      </c>
      <c r="S225" t="e">
        <f>+VLOOKUP(Q225,Notes!$A$45:$BZ$50,MATCH(P225,Notes!$2:$2,0),0)</f>
        <v>#N/A</v>
      </c>
      <c r="T225" s="21" t="e">
        <f t="shared" si="6"/>
        <v>#N/A</v>
      </c>
      <c r="AD225" s="20" t="s">
        <v>672</v>
      </c>
      <c r="AE225" s="20">
        <v>0.20745500000000008</v>
      </c>
      <c r="AF225" s="20">
        <v>0.20745500000000008</v>
      </c>
      <c r="AG225" s="20" t="s">
        <v>47</v>
      </c>
      <c r="AH225" s="20" t="s">
        <v>205</v>
      </c>
    </row>
    <row r="226" spans="1:34">
      <c r="A226" s="20"/>
      <c r="B226" s="20"/>
      <c r="C226" s="20"/>
      <c r="D226" s="20"/>
      <c r="E226" s="20"/>
      <c r="G226" s="2"/>
      <c r="P226" t="e">
        <f t="shared" si="7"/>
        <v>#N/A</v>
      </c>
      <c r="Q226" t="e">
        <f>+VLOOKUP(D226&amp;E226,Master!D:H,5,0)</f>
        <v>#N/A</v>
      </c>
      <c r="R226" t="e">
        <f>+VLOOKUP(D226&amp;E226,Master!D:I,6,0)</f>
        <v>#N/A</v>
      </c>
      <c r="S226" t="e">
        <f>+VLOOKUP(Q226,Notes!$A$45:$BZ$50,MATCH(P226,Notes!$2:$2,0),0)</f>
        <v>#N/A</v>
      </c>
      <c r="T226" s="21" t="e">
        <f t="shared" si="6"/>
        <v>#N/A</v>
      </c>
      <c r="AD226" s="20" t="s">
        <v>647</v>
      </c>
      <c r="AE226" s="20">
        <v>15.734137000000006</v>
      </c>
      <c r="AF226" s="20">
        <v>15.734137000000006</v>
      </c>
      <c r="AG226" s="20" t="s">
        <v>15</v>
      </c>
      <c r="AH226" s="20" t="s">
        <v>205</v>
      </c>
    </row>
    <row r="227" spans="1:34">
      <c r="A227" s="20"/>
      <c r="B227" s="20"/>
      <c r="C227" s="20"/>
      <c r="D227" s="20"/>
      <c r="E227" s="20"/>
      <c r="G227" s="2"/>
      <c r="P227" t="e">
        <f t="shared" si="7"/>
        <v>#N/A</v>
      </c>
      <c r="Q227" t="e">
        <f>+VLOOKUP(D227&amp;E227,Master!D:H,5,0)</f>
        <v>#N/A</v>
      </c>
      <c r="R227" t="e">
        <f>+VLOOKUP(D227&amp;E227,Master!D:I,6,0)</f>
        <v>#N/A</v>
      </c>
      <c r="S227" t="e">
        <f>+VLOOKUP(Q227,Notes!$A$45:$BZ$50,MATCH(P227,Notes!$2:$2,0),0)</f>
        <v>#N/A</v>
      </c>
      <c r="T227" s="21" t="e">
        <f t="shared" si="6"/>
        <v>#N/A</v>
      </c>
      <c r="AD227" s="20" t="s">
        <v>642</v>
      </c>
      <c r="AE227" s="20">
        <v>19.30333700000001</v>
      </c>
      <c r="AF227" s="20">
        <v>19.30333700000001</v>
      </c>
      <c r="AG227" s="20" t="s">
        <v>15</v>
      </c>
      <c r="AH227" s="20" t="s">
        <v>204</v>
      </c>
    </row>
    <row r="228" spans="1:34">
      <c r="A228" s="20"/>
      <c r="B228" s="20"/>
      <c r="C228" s="20"/>
      <c r="D228" s="20"/>
      <c r="E228" s="20"/>
      <c r="G228" s="2"/>
      <c r="P228" t="e">
        <f t="shared" si="7"/>
        <v>#N/A</v>
      </c>
      <c r="Q228" t="e">
        <f>+VLOOKUP(D228&amp;E228,Master!D:H,5,0)</f>
        <v>#N/A</v>
      </c>
      <c r="R228" t="e">
        <f>+VLOOKUP(D228&amp;E228,Master!D:I,6,0)</f>
        <v>#N/A</v>
      </c>
      <c r="S228" t="e">
        <f>+VLOOKUP(Q228,Notes!$A$45:$BZ$50,MATCH(P228,Notes!$2:$2,0),0)</f>
        <v>#N/A</v>
      </c>
      <c r="T228" s="21" t="e">
        <f t="shared" si="6"/>
        <v>#N/A</v>
      </c>
      <c r="AD228" s="20" t="s">
        <v>653</v>
      </c>
      <c r="AE228" s="20">
        <v>15.359452999999993</v>
      </c>
      <c r="AF228" s="20">
        <v>15.359452999999993</v>
      </c>
      <c r="AG228" s="20" t="s">
        <v>17</v>
      </c>
      <c r="AH228" s="20" t="s">
        <v>211</v>
      </c>
    </row>
    <row r="229" spans="1:34">
      <c r="A229" s="20"/>
      <c r="B229" s="20"/>
      <c r="C229" s="20"/>
      <c r="D229" s="20"/>
      <c r="E229" s="20"/>
      <c r="G229" s="2"/>
      <c r="P229" t="e">
        <f t="shared" si="7"/>
        <v>#N/A</v>
      </c>
      <c r="Q229" t="e">
        <f>+VLOOKUP(D229&amp;E229,Master!D:H,5,0)</f>
        <v>#N/A</v>
      </c>
      <c r="R229" t="e">
        <f>+VLOOKUP(D229&amp;E229,Master!D:I,6,0)</f>
        <v>#N/A</v>
      </c>
      <c r="S229" t="e">
        <f>+VLOOKUP(Q229,Notes!$A$45:$BZ$50,MATCH(P229,Notes!$2:$2,0),0)</f>
        <v>#N/A</v>
      </c>
      <c r="T229" s="21" t="e">
        <f t="shared" si="6"/>
        <v>#N/A</v>
      </c>
      <c r="AD229" s="20" t="s">
        <v>650</v>
      </c>
      <c r="AE229" s="20">
        <v>15.765048999999996</v>
      </c>
      <c r="AF229" s="20">
        <v>15.765048999999996</v>
      </c>
      <c r="AG229" s="20" t="s">
        <v>17</v>
      </c>
      <c r="AH229" s="20" t="s">
        <v>204</v>
      </c>
    </row>
    <row r="230" spans="1:34">
      <c r="A230" s="20"/>
      <c r="B230" s="20"/>
      <c r="C230" s="20"/>
      <c r="D230" s="20"/>
      <c r="E230" s="20"/>
      <c r="G230" s="2"/>
      <c r="P230" t="e">
        <f t="shared" si="7"/>
        <v>#N/A</v>
      </c>
      <c r="Q230" t="e">
        <f>+VLOOKUP(D230&amp;E230,Master!D:H,5,0)</f>
        <v>#N/A</v>
      </c>
      <c r="R230" t="e">
        <f>+VLOOKUP(D230&amp;E230,Master!D:I,6,0)</f>
        <v>#N/A</v>
      </c>
      <c r="S230" t="e">
        <f>+VLOOKUP(Q230,Notes!$A$45:$BZ$50,MATCH(P230,Notes!$2:$2,0),0)</f>
        <v>#N/A</v>
      </c>
      <c r="T230" s="21" t="e">
        <f t="shared" si="6"/>
        <v>#N/A</v>
      </c>
      <c r="AD230" s="20" t="s">
        <v>763</v>
      </c>
      <c r="AE230" s="20">
        <v>0.21400499999999986</v>
      </c>
      <c r="AF230" s="20">
        <v>0.21400499999999986</v>
      </c>
      <c r="AG230" s="20" t="s">
        <v>16</v>
      </c>
      <c r="AH230" s="20" t="s">
        <v>205</v>
      </c>
    </row>
    <row r="231" spans="1:34">
      <c r="A231" s="20"/>
      <c r="B231" s="20"/>
      <c r="C231" s="20"/>
      <c r="D231" s="20"/>
      <c r="E231" s="20"/>
      <c r="G231" s="2"/>
      <c r="P231" t="e">
        <f t="shared" si="7"/>
        <v>#N/A</v>
      </c>
      <c r="Q231" t="e">
        <f>+VLOOKUP(D231&amp;E231,Master!D:H,5,0)</f>
        <v>#N/A</v>
      </c>
      <c r="R231" t="e">
        <f>+VLOOKUP(D231&amp;E231,Master!D:I,6,0)</f>
        <v>#N/A</v>
      </c>
      <c r="S231" t="e">
        <f>+VLOOKUP(Q231,Notes!$A$45:$BZ$50,MATCH(P231,Notes!$2:$2,0),0)</f>
        <v>#N/A</v>
      </c>
      <c r="T231" s="21" t="e">
        <f t="shared" si="6"/>
        <v>#N/A</v>
      </c>
      <c r="AD231" s="20" t="s">
        <v>761</v>
      </c>
      <c r="AE231" s="20">
        <v>0.25396199999999997</v>
      </c>
      <c r="AF231" s="20">
        <v>0.25396199999999997</v>
      </c>
      <c r="AG231" s="20" t="s">
        <v>16</v>
      </c>
      <c r="AH231" s="20" t="s">
        <v>204</v>
      </c>
    </row>
    <row r="232" spans="1:34">
      <c r="A232" s="20"/>
      <c r="B232" s="20"/>
      <c r="C232" s="20"/>
      <c r="D232" s="20"/>
      <c r="E232" s="20"/>
      <c r="G232" s="2"/>
      <c r="P232" t="e">
        <f t="shared" si="7"/>
        <v>#N/A</v>
      </c>
      <c r="Q232" t="e">
        <f>+VLOOKUP(D232&amp;E232,Master!D:H,5,0)</f>
        <v>#N/A</v>
      </c>
      <c r="R232" t="e">
        <f>+VLOOKUP(D232&amp;E232,Master!D:I,6,0)</f>
        <v>#N/A</v>
      </c>
      <c r="S232" t="e">
        <f>+VLOOKUP(Q232,Notes!$A$45:$BZ$50,MATCH(P232,Notes!$2:$2,0),0)</f>
        <v>#N/A</v>
      </c>
      <c r="T232" s="21" t="e">
        <f t="shared" si="6"/>
        <v>#N/A</v>
      </c>
      <c r="AD232" s="20" t="s">
        <v>681</v>
      </c>
      <c r="AE232" s="20">
        <v>15.026921000000005</v>
      </c>
      <c r="AF232" s="20">
        <v>15.026921000000005</v>
      </c>
      <c r="AG232" s="20" t="s">
        <v>190</v>
      </c>
      <c r="AH232" s="20" t="s">
        <v>204</v>
      </c>
    </row>
    <row r="233" spans="1:34">
      <c r="A233" s="20"/>
      <c r="B233" s="20"/>
      <c r="C233" s="20"/>
      <c r="D233" s="20"/>
      <c r="E233" s="20"/>
      <c r="G233" s="2"/>
      <c r="P233" t="e">
        <f t="shared" si="7"/>
        <v>#N/A</v>
      </c>
      <c r="Q233" t="e">
        <f>+VLOOKUP(D233&amp;E233,Master!D:H,5,0)</f>
        <v>#N/A</v>
      </c>
      <c r="R233" t="e">
        <f>+VLOOKUP(D233&amp;E233,Master!D:I,6,0)</f>
        <v>#N/A</v>
      </c>
      <c r="S233" t="e">
        <f>+VLOOKUP(Q233,Notes!$A$45:$BZ$50,MATCH(P233,Notes!$2:$2,0),0)</f>
        <v>#N/A</v>
      </c>
      <c r="T233" s="21" t="e">
        <f t="shared" si="6"/>
        <v>#N/A</v>
      </c>
      <c r="AD233" s="20" t="s">
        <v>683</v>
      </c>
      <c r="AE233" s="20">
        <v>14.618611999999994</v>
      </c>
      <c r="AF233" s="20">
        <v>14.618611999999994</v>
      </c>
      <c r="AG233" s="20" t="s">
        <v>190</v>
      </c>
      <c r="AH233" s="20" t="s">
        <v>205</v>
      </c>
    </row>
    <row r="234" spans="1:34">
      <c r="A234" s="20"/>
      <c r="B234" s="20"/>
      <c r="C234" s="20"/>
      <c r="D234" s="20"/>
      <c r="E234" s="20"/>
      <c r="G234" s="2"/>
      <c r="P234" t="e">
        <f t="shared" si="7"/>
        <v>#N/A</v>
      </c>
      <c r="Q234" t="e">
        <f>+VLOOKUP(D234&amp;E234,Master!D:H,5,0)</f>
        <v>#N/A</v>
      </c>
      <c r="R234" t="e">
        <f>+VLOOKUP(D234&amp;E234,Master!D:I,6,0)</f>
        <v>#N/A</v>
      </c>
      <c r="S234" t="e">
        <f>+VLOOKUP(Q234,Notes!$A$45:$BZ$50,MATCH(P234,Notes!$2:$2,0),0)</f>
        <v>#N/A</v>
      </c>
      <c r="T234" s="21" t="e">
        <f t="shared" si="6"/>
        <v>#N/A</v>
      </c>
      <c r="AD234" s="20" t="s">
        <v>676</v>
      </c>
      <c r="AE234" s="20">
        <v>12.854486999999999</v>
      </c>
      <c r="AF234" s="20">
        <v>12.854486999999999</v>
      </c>
      <c r="AG234" s="20" t="s">
        <v>88</v>
      </c>
      <c r="AH234" s="20" t="s">
        <v>196</v>
      </c>
    </row>
    <row r="235" spans="1:34">
      <c r="A235" s="20"/>
      <c r="B235" s="20"/>
      <c r="C235" s="20"/>
      <c r="D235" s="20"/>
      <c r="E235" s="20"/>
      <c r="G235" s="2"/>
      <c r="P235" t="e">
        <f t="shared" si="7"/>
        <v>#N/A</v>
      </c>
      <c r="Q235" t="e">
        <f>+VLOOKUP(D235&amp;E235,Master!D:H,5,0)</f>
        <v>#N/A</v>
      </c>
      <c r="R235" t="e">
        <f>+VLOOKUP(D235&amp;E235,Master!D:I,6,0)</f>
        <v>#N/A</v>
      </c>
      <c r="S235" t="e">
        <f>+VLOOKUP(Q235,Notes!$A$45:$BZ$50,MATCH(P235,Notes!$2:$2,0),0)</f>
        <v>#N/A</v>
      </c>
      <c r="T235" s="21" t="e">
        <f t="shared" si="6"/>
        <v>#N/A</v>
      </c>
      <c r="AD235" s="20" t="s">
        <v>676</v>
      </c>
      <c r="AE235" s="20">
        <v>12.854486999999999</v>
      </c>
      <c r="AF235" s="20">
        <v>12.854486999999999</v>
      </c>
      <c r="AG235" s="20" t="s">
        <v>88</v>
      </c>
      <c r="AH235" s="20" t="s">
        <v>196</v>
      </c>
    </row>
    <row r="236" spans="1:34">
      <c r="A236" s="20"/>
      <c r="B236" s="20"/>
      <c r="C236" s="20"/>
      <c r="D236" s="20"/>
      <c r="E236" s="20"/>
      <c r="G236" s="2"/>
      <c r="P236" t="e">
        <f t="shared" si="7"/>
        <v>#N/A</v>
      </c>
      <c r="Q236" t="e">
        <f>+VLOOKUP(D236&amp;E236,Master!D:H,5,0)</f>
        <v>#N/A</v>
      </c>
      <c r="R236" t="e">
        <f>+VLOOKUP(D236&amp;E236,Master!D:I,6,0)</f>
        <v>#N/A</v>
      </c>
      <c r="S236" t="e">
        <f>+VLOOKUP(Q236,Notes!$A$45:$BZ$50,MATCH(P236,Notes!$2:$2,0),0)</f>
        <v>#N/A</v>
      </c>
      <c r="T236" s="21" t="e">
        <f t="shared" si="6"/>
        <v>#N/A</v>
      </c>
      <c r="AD236" s="20" t="s">
        <v>621</v>
      </c>
      <c r="AE236" s="20">
        <v>0.18816300000000014</v>
      </c>
      <c r="AF236" s="20">
        <v>0.18816300000000014</v>
      </c>
      <c r="AG236" s="20" t="s">
        <v>20</v>
      </c>
      <c r="AH236" s="20" t="s">
        <v>204</v>
      </c>
    </row>
    <row r="237" spans="1:34">
      <c r="A237" s="20"/>
      <c r="B237" s="20"/>
      <c r="C237" s="20"/>
      <c r="D237" s="20"/>
      <c r="E237" s="20"/>
      <c r="G237" s="2"/>
      <c r="P237" t="e">
        <f t="shared" si="7"/>
        <v>#N/A</v>
      </c>
      <c r="Q237" t="e">
        <f>+VLOOKUP(D237&amp;E237,Master!D:H,5,0)</f>
        <v>#N/A</v>
      </c>
      <c r="R237" t="e">
        <f>+VLOOKUP(D237&amp;E237,Master!D:I,6,0)</f>
        <v>#N/A</v>
      </c>
      <c r="S237" t="e">
        <f>+VLOOKUP(Q237,Notes!$A$45:$BZ$50,MATCH(P237,Notes!$2:$2,0),0)</f>
        <v>#N/A</v>
      </c>
      <c r="T237" s="21" t="e">
        <f t="shared" si="6"/>
        <v>#N/A</v>
      </c>
      <c r="AD237" s="20" t="s">
        <v>625</v>
      </c>
      <c r="AE237" s="20">
        <v>0.17584399999999997</v>
      </c>
      <c r="AF237" s="20">
        <v>0.17584399999999997</v>
      </c>
      <c r="AG237" s="20" t="s">
        <v>20</v>
      </c>
      <c r="AH237" s="20" t="s">
        <v>205</v>
      </c>
    </row>
    <row r="238" spans="1:34">
      <c r="A238" s="20"/>
      <c r="B238" s="20"/>
      <c r="C238" s="20"/>
      <c r="D238" s="20"/>
      <c r="E238" s="20"/>
      <c r="G238" s="2"/>
      <c r="P238" t="e">
        <f t="shared" si="7"/>
        <v>#N/A</v>
      </c>
      <c r="Q238" t="e">
        <f>+VLOOKUP(D238&amp;E238,Master!D:H,5,0)</f>
        <v>#N/A</v>
      </c>
      <c r="R238" t="e">
        <f>+VLOOKUP(D238&amp;E238,Master!D:I,6,0)</f>
        <v>#N/A</v>
      </c>
      <c r="S238" t="e">
        <f>+VLOOKUP(Q238,Notes!$A$45:$BZ$50,MATCH(P238,Notes!$2:$2,0),0)</f>
        <v>#N/A</v>
      </c>
      <c r="T238" s="21" t="e">
        <f t="shared" si="6"/>
        <v>#N/A</v>
      </c>
      <c r="AD238" s="20" t="s">
        <v>647</v>
      </c>
      <c r="AE238" s="20">
        <v>15.734137000000006</v>
      </c>
      <c r="AF238" s="20">
        <v>15.734137000000006</v>
      </c>
      <c r="AG238" s="20" t="s">
        <v>15</v>
      </c>
      <c r="AH238" s="20" t="s">
        <v>205</v>
      </c>
    </row>
    <row r="239" spans="1:34">
      <c r="A239" s="20"/>
      <c r="B239" s="20"/>
      <c r="C239" s="20"/>
      <c r="D239" s="20"/>
      <c r="E239" s="20"/>
      <c r="G239" s="2"/>
      <c r="P239" t="e">
        <f t="shared" si="7"/>
        <v>#N/A</v>
      </c>
      <c r="Q239" t="e">
        <f>+VLOOKUP(D239&amp;E239,Master!D:H,5,0)</f>
        <v>#N/A</v>
      </c>
      <c r="R239" t="e">
        <f>+VLOOKUP(D239&amp;E239,Master!D:I,6,0)</f>
        <v>#N/A</v>
      </c>
      <c r="S239" t="e">
        <f>+VLOOKUP(Q239,Notes!$A$45:$BZ$50,MATCH(P239,Notes!$2:$2,0),0)</f>
        <v>#N/A</v>
      </c>
      <c r="T239" s="21" t="e">
        <f t="shared" si="6"/>
        <v>#N/A</v>
      </c>
      <c r="AD239" s="20" t="s">
        <v>642</v>
      </c>
      <c r="AE239" s="20">
        <v>19.30333700000001</v>
      </c>
      <c r="AF239" s="20">
        <v>19.30333700000001</v>
      </c>
      <c r="AG239" s="20" t="s">
        <v>15</v>
      </c>
      <c r="AH239" s="20" t="s">
        <v>204</v>
      </c>
    </row>
    <row r="240" spans="1:34">
      <c r="A240" s="20"/>
      <c r="B240" s="20"/>
      <c r="C240" s="20"/>
      <c r="D240" s="20"/>
      <c r="E240" s="20"/>
      <c r="G240" s="2"/>
      <c r="P240" t="e">
        <f t="shared" si="7"/>
        <v>#N/A</v>
      </c>
      <c r="Q240" t="e">
        <f>+VLOOKUP(D240&amp;E240,Master!D:H,5,0)</f>
        <v>#N/A</v>
      </c>
      <c r="R240" t="e">
        <f>+VLOOKUP(D240&amp;E240,Master!D:I,6,0)</f>
        <v>#N/A</v>
      </c>
      <c r="S240" t="e">
        <f>+VLOOKUP(Q240,Notes!$A$45:$BZ$50,MATCH(P240,Notes!$2:$2,0),0)</f>
        <v>#N/A</v>
      </c>
      <c r="T240" s="21" t="e">
        <f t="shared" si="6"/>
        <v>#N/A</v>
      </c>
      <c r="AD240" s="20" t="s">
        <v>653</v>
      </c>
      <c r="AE240" s="20">
        <v>15.359452999999993</v>
      </c>
      <c r="AF240" s="20">
        <v>15.359452999999993</v>
      </c>
      <c r="AG240" s="20" t="s">
        <v>17</v>
      </c>
      <c r="AH240" s="20" t="s">
        <v>211</v>
      </c>
    </row>
    <row r="241" spans="1:34">
      <c r="A241" s="20"/>
      <c r="B241" s="20"/>
      <c r="C241" s="20"/>
      <c r="D241" s="20"/>
      <c r="E241" s="20"/>
      <c r="G241" s="2"/>
      <c r="P241" t="e">
        <f t="shared" si="7"/>
        <v>#N/A</v>
      </c>
      <c r="Q241" t="e">
        <f>+VLOOKUP(D241&amp;E241,Master!D:H,5,0)</f>
        <v>#N/A</v>
      </c>
      <c r="R241" t="e">
        <f>+VLOOKUP(D241&amp;E241,Master!D:I,6,0)</f>
        <v>#N/A</v>
      </c>
      <c r="S241" t="e">
        <f>+VLOOKUP(Q241,Notes!$A$45:$BZ$50,MATCH(P241,Notes!$2:$2,0),0)</f>
        <v>#N/A</v>
      </c>
      <c r="T241" s="21" t="e">
        <f t="shared" si="6"/>
        <v>#N/A</v>
      </c>
      <c r="AD241" s="20" t="s">
        <v>650</v>
      </c>
      <c r="AE241" s="20">
        <v>15.765048999999996</v>
      </c>
      <c r="AF241" s="20">
        <v>15.765048999999996</v>
      </c>
      <c r="AG241" s="20" t="s">
        <v>17</v>
      </c>
      <c r="AH241" s="20" t="s">
        <v>204</v>
      </c>
    </row>
    <row r="242" spans="1:34">
      <c r="A242" s="20"/>
      <c r="B242" s="20"/>
      <c r="C242" s="20"/>
      <c r="D242" s="20"/>
      <c r="E242" s="20"/>
      <c r="G242" s="2"/>
      <c r="P242" t="e">
        <f t="shared" si="7"/>
        <v>#N/A</v>
      </c>
      <c r="Q242" t="e">
        <f>+VLOOKUP(D242&amp;E242,Master!D:H,5,0)</f>
        <v>#N/A</v>
      </c>
      <c r="R242" t="e">
        <f>+VLOOKUP(D242&amp;E242,Master!D:I,6,0)</f>
        <v>#N/A</v>
      </c>
      <c r="S242" t="e">
        <f>+VLOOKUP(Q242,Notes!$A$45:$BZ$50,MATCH(P242,Notes!$2:$2,0),0)</f>
        <v>#N/A</v>
      </c>
      <c r="T242" s="21" t="e">
        <f t="shared" si="6"/>
        <v>#N/A</v>
      </c>
      <c r="AD242" s="20" t="s">
        <v>763</v>
      </c>
      <c r="AE242" s="20">
        <v>0.21400499999999986</v>
      </c>
      <c r="AF242" s="20">
        <v>0.21400499999999986</v>
      </c>
      <c r="AG242" s="20" t="s">
        <v>16</v>
      </c>
      <c r="AH242" s="20" t="s">
        <v>205</v>
      </c>
    </row>
    <row r="243" spans="1:34">
      <c r="A243" s="20"/>
      <c r="B243" s="20"/>
      <c r="C243" s="20"/>
      <c r="D243" s="20"/>
      <c r="E243" s="20"/>
      <c r="G243" s="2"/>
      <c r="P243" t="e">
        <f t="shared" si="7"/>
        <v>#N/A</v>
      </c>
      <c r="Q243" t="e">
        <f>+VLOOKUP(D243&amp;E243,Master!D:H,5,0)</f>
        <v>#N/A</v>
      </c>
      <c r="R243" t="e">
        <f>+VLOOKUP(D243&amp;E243,Master!D:I,6,0)</f>
        <v>#N/A</v>
      </c>
      <c r="S243" t="e">
        <f>+VLOOKUP(Q243,Notes!$A$45:$BZ$50,MATCH(P243,Notes!$2:$2,0),0)</f>
        <v>#N/A</v>
      </c>
      <c r="T243" s="21" t="e">
        <f t="shared" si="6"/>
        <v>#N/A</v>
      </c>
      <c r="AD243" s="20" t="s">
        <v>761</v>
      </c>
      <c r="AE243" s="20">
        <v>0.25396199999999997</v>
      </c>
      <c r="AF243" s="20">
        <v>0.25396199999999997</v>
      </c>
      <c r="AG243" s="20" t="s">
        <v>16</v>
      </c>
      <c r="AH243" s="20" t="s">
        <v>204</v>
      </c>
    </row>
    <row r="244" spans="1:34">
      <c r="A244" s="20"/>
      <c r="B244" s="20"/>
      <c r="C244" s="20"/>
      <c r="D244" s="20"/>
      <c r="E244" s="20"/>
      <c r="G244" s="2"/>
      <c r="P244" t="e">
        <f t="shared" si="7"/>
        <v>#N/A</v>
      </c>
      <c r="Q244" t="e">
        <f>+VLOOKUP(D244&amp;E244,Master!D:H,5,0)</f>
        <v>#N/A</v>
      </c>
      <c r="R244" t="e">
        <f>+VLOOKUP(D244&amp;E244,Master!D:I,6,0)</f>
        <v>#N/A</v>
      </c>
      <c r="S244" t="e">
        <f>+VLOOKUP(Q244,Notes!$A$45:$BZ$50,MATCH(P244,Notes!$2:$2,0),0)</f>
        <v>#N/A</v>
      </c>
      <c r="T244" s="21" t="e">
        <f t="shared" si="6"/>
        <v>#N/A</v>
      </c>
      <c r="AD244" s="20" t="s">
        <v>640</v>
      </c>
      <c r="AE244" s="20">
        <v>25.088221999999995</v>
      </c>
      <c r="AF244" s="20">
        <v>25.088221999999995</v>
      </c>
      <c r="AG244" s="20" t="s">
        <v>14</v>
      </c>
      <c r="AH244" s="20" t="s">
        <v>211</v>
      </c>
    </row>
    <row r="245" spans="1:34">
      <c r="A245" s="20"/>
      <c r="B245" s="20"/>
      <c r="C245" s="20"/>
      <c r="D245" s="20"/>
      <c r="E245" s="20"/>
      <c r="G245" s="2"/>
      <c r="P245" t="e">
        <f t="shared" si="7"/>
        <v>#N/A</v>
      </c>
      <c r="Q245" t="e">
        <f>+VLOOKUP(D245&amp;E245,Master!D:H,5,0)</f>
        <v>#N/A</v>
      </c>
      <c r="R245" t="e">
        <f>+VLOOKUP(D245&amp;E245,Master!D:I,6,0)</f>
        <v>#N/A</v>
      </c>
      <c r="S245" t="e">
        <f>+VLOOKUP(Q245,Notes!$A$45:$BZ$50,MATCH(P245,Notes!$2:$2,0),0)</f>
        <v>#N/A</v>
      </c>
      <c r="T245" s="21" t="e">
        <f t="shared" si="6"/>
        <v>#N/A</v>
      </c>
      <c r="AD245" s="20" t="s">
        <v>637</v>
      </c>
      <c r="AE245" s="20">
        <v>28.274752000000007</v>
      </c>
      <c r="AF245" s="20">
        <v>28.274752000000007</v>
      </c>
      <c r="AG245" s="20" t="s">
        <v>14</v>
      </c>
      <c r="AH245" s="20" t="s">
        <v>204</v>
      </c>
    </row>
    <row r="246" spans="1:34">
      <c r="A246" s="20"/>
      <c r="B246" s="20"/>
      <c r="C246" s="20"/>
      <c r="D246" s="20"/>
      <c r="E246" s="20"/>
      <c r="G246" s="2"/>
      <c r="P246" t="e">
        <f t="shared" si="7"/>
        <v>#N/A</v>
      </c>
      <c r="Q246" t="e">
        <f>+VLOOKUP(D246&amp;E246,Master!D:H,5,0)</f>
        <v>#N/A</v>
      </c>
      <c r="R246" t="e">
        <f>+VLOOKUP(D246&amp;E246,Master!D:I,6,0)</f>
        <v>#N/A</v>
      </c>
      <c r="S246" t="e">
        <f>+VLOOKUP(Q246,Notes!$A$45:$BZ$50,MATCH(P246,Notes!$2:$2,0),0)</f>
        <v>#N/A</v>
      </c>
      <c r="T246" s="21" t="e">
        <f t="shared" si="6"/>
        <v>#N/A</v>
      </c>
      <c r="AD246" s="20" t="s">
        <v>681</v>
      </c>
      <c r="AE246" s="20">
        <v>15.026921000000005</v>
      </c>
      <c r="AF246" s="20">
        <v>15.026921000000005</v>
      </c>
      <c r="AG246" s="20" t="s">
        <v>190</v>
      </c>
      <c r="AH246" s="20" t="s">
        <v>204</v>
      </c>
    </row>
    <row r="247" spans="1:34">
      <c r="A247" s="20"/>
      <c r="B247" s="20"/>
      <c r="C247" s="20"/>
      <c r="D247" s="20"/>
      <c r="E247" s="20"/>
      <c r="G247" s="2"/>
      <c r="P247" t="e">
        <f t="shared" si="7"/>
        <v>#N/A</v>
      </c>
      <c r="Q247" t="e">
        <f>+VLOOKUP(D247&amp;E247,Master!D:H,5,0)</f>
        <v>#N/A</v>
      </c>
      <c r="R247" t="e">
        <f>+VLOOKUP(D247&amp;E247,Master!D:I,6,0)</f>
        <v>#N/A</v>
      </c>
      <c r="S247" t="e">
        <f>+VLOOKUP(Q247,Notes!$A$45:$BZ$50,MATCH(P247,Notes!$2:$2,0),0)</f>
        <v>#N/A</v>
      </c>
      <c r="T247" s="21" t="e">
        <f t="shared" si="6"/>
        <v>#N/A</v>
      </c>
      <c r="AD247" s="20" t="s">
        <v>683</v>
      </c>
      <c r="AE247" s="20">
        <v>14.618611999999994</v>
      </c>
      <c r="AF247" s="20">
        <v>14.618611999999994</v>
      </c>
      <c r="AG247" s="20" t="s">
        <v>190</v>
      </c>
      <c r="AH247" s="20" t="s">
        <v>205</v>
      </c>
    </row>
    <row r="248" spans="1:34">
      <c r="A248" s="20"/>
      <c r="B248" s="20"/>
      <c r="C248" s="20"/>
      <c r="D248" s="20"/>
      <c r="E248" s="20"/>
      <c r="G248" s="2"/>
      <c r="P248" t="e">
        <f t="shared" si="7"/>
        <v>#N/A</v>
      </c>
      <c r="Q248" t="e">
        <f>+VLOOKUP(D248&amp;E248,Master!D:H,5,0)</f>
        <v>#N/A</v>
      </c>
      <c r="R248" t="e">
        <f>+VLOOKUP(D248&amp;E248,Master!D:I,6,0)</f>
        <v>#N/A</v>
      </c>
      <c r="S248" t="e">
        <f>+VLOOKUP(Q248,Notes!$A$45:$BZ$50,MATCH(P248,Notes!$2:$2,0),0)</f>
        <v>#N/A</v>
      </c>
      <c r="T248" s="21" t="e">
        <f t="shared" si="6"/>
        <v>#N/A</v>
      </c>
      <c r="AD248" s="20" t="s">
        <v>621</v>
      </c>
      <c r="AE248" s="20">
        <v>0.18816300000000014</v>
      </c>
      <c r="AF248" s="20">
        <v>0.18816300000000014</v>
      </c>
      <c r="AG248" s="20" t="s">
        <v>20</v>
      </c>
      <c r="AH248" s="20" t="s">
        <v>204</v>
      </c>
    </row>
    <row r="249" spans="1:34">
      <c r="A249" s="20"/>
      <c r="B249" s="20"/>
      <c r="C249" s="20"/>
      <c r="D249" s="20"/>
      <c r="E249" s="20"/>
      <c r="G249" s="2"/>
      <c r="P249" t="e">
        <f t="shared" si="7"/>
        <v>#N/A</v>
      </c>
      <c r="Q249" t="e">
        <f>+VLOOKUP(D249&amp;E249,Master!D:H,5,0)</f>
        <v>#N/A</v>
      </c>
      <c r="R249" t="e">
        <f>+VLOOKUP(D249&amp;E249,Master!D:I,6,0)</f>
        <v>#N/A</v>
      </c>
      <c r="S249" t="e">
        <f>+VLOOKUP(Q249,Notes!$A$45:$BZ$50,MATCH(P249,Notes!$2:$2,0),0)</f>
        <v>#N/A</v>
      </c>
      <c r="T249" s="21" t="e">
        <f t="shared" si="6"/>
        <v>#N/A</v>
      </c>
      <c r="AD249" s="20" t="s">
        <v>625</v>
      </c>
      <c r="AE249" s="20">
        <v>0.17584399999999997</v>
      </c>
      <c r="AF249" s="20">
        <v>0.17584399999999997</v>
      </c>
      <c r="AG249" s="20" t="s">
        <v>20</v>
      </c>
      <c r="AH249" s="20" t="s">
        <v>205</v>
      </c>
    </row>
    <row r="250" spans="1:34">
      <c r="A250" s="20"/>
      <c r="B250" s="20"/>
      <c r="C250" s="20"/>
      <c r="D250" s="20"/>
      <c r="E250" s="20"/>
      <c r="G250" s="2"/>
      <c r="P250" t="e">
        <f t="shared" si="7"/>
        <v>#N/A</v>
      </c>
      <c r="Q250" t="e">
        <f>+VLOOKUP(D250&amp;E250,Master!D:H,5,0)</f>
        <v>#N/A</v>
      </c>
      <c r="R250" t="e">
        <f>+VLOOKUP(D250&amp;E250,Master!D:I,6,0)</f>
        <v>#N/A</v>
      </c>
      <c r="S250" t="e">
        <f>+VLOOKUP(Q250,Notes!$A$45:$BZ$50,MATCH(P250,Notes!$2:$2,0),0)</f>
        <v>#N/A</v>
      </c>
      <c r="T250" s="21" t="e">
        <f t="shared" si="6"/>
        <v>#N/A</v>
      </c>
      <c r="AD250" s="20" t="s">
        <v>647</v>
      </c>
      <c r="AE250" s="20">
        <v>15.734137000000006</v>
      </c>
      <c r="AF250" s="20">
        <v>15.734137000000006</v>
      </c>
      <c r="AG250" s="20" t="s">
        <v>15</v>
      </c>
      <c r="AH250" s="20" t="s">
        <v>205</v>
      </c>
    </row>
    <row r="251" spans="1:34">
      <c r="A251" s="20"/>
      <c r="B251" s="20"/>
      <c r="C251" s="20"/>
      <c r="D251" s="20"/>
      <c r="E251" s="20"/>
      <c r="G251" s="2"/>
      <c r="P251" t="e">
        <f t="shared" si="7"/>
        <v>#N/A</v>
      </c>
      <c r="Q251" t="e">
        <f>+VLOOKUP(D251&amp;E251,Master!D:H,5,0)</f>
        <v>#N/A</v>
      </c>
      <c r="R251" t="e">
        <f>+VLOOKUP(D251&amp;E251,Master!D:I,6,0)</f>
        <v>#N/A</v>
      </c>
      <c r="S251" t="e">
        <f>+VLOOKUP(Q251,Notes!$A$45:$BZ$50,MATCH(P251,Notes!$2:$2,0),0)</f>
        <v>#N/A</v>
      </c>
      <c r="T251" s="21" t="e">
        <f t="shared" si="6"/>
        <v>#N/A</v>
      </c>
      <c r="AD251" s="20" t="s">
        <v>642</v>
      </c>
      <c r="AE251" s="20">
        <v>19.30333700000001</v>
      </c>
      <c r="AF251" s="20">
        <v>19.30333700000001</v>
      </c>
      <c r="AG251" s="20" t="s">
        <v>15</v>
      </c>
      <c r="AH251" s="20" t="s">
        <v>204</v>
      </c>
    </row>
    <row r="252" spans="1:34">
      <c r="A252" s="20"/>
      <c r="B252" s="20"/>
      <c r="C252" s="20"/>
      <c r="D252" s="20"/>
      <c r="E252" s="20"/>
      <c r="G252" s="2"/>
      <c r="P252" t="e">
        <f t="shared" si="7"/>
        <v>#N/A</v>
      </c>
      <c r="Q252" t="e">
        <f>+VLOOKUP(D252&amp;E252,Master!D:H,5,0)</f>
        <v>#N/A</v>
      </c>
      <c r="R252" t="e">
        <f>+VLOOKUP(D252&amp;E252,Master!D:I,6,0)</f>
        <v>#N/A</v>
      </c>
      <c r="S252" t="e">
        <f>+VLOOKUP(Q252,Notes!$A$45:$BZ$50,MATCH(P252,Notes!$2:$2,0),0)</f>
        <v>#N/A</v>
      </c>
      <c r="T252" s="21" t="e">
        <f t="shared" si="6"/>
        <v>#N/A</v>
      </c>
      <c r="AD252" s="20" t="s">
        <v>653</v>
      </c>
      <c r="AE252" s="20">
        <v>15.359452999999993</v>
      </c>
      <c r="AF252" s="20">
        <v>15.359452999999993</v>
      </c>
      <c r="AG252" s="20" t="s">
        <v>17</v>
      </c>
      <c r="AH252" s="20" t="s">
        <v>211</v>
      </c>
    </row>
    <row r="253" spans="1:34">
      <c r="A253" s="20"/>
      <c r="B253" s="20"/>
      <c r="C253" s="20"/>
      <c r="D253" s="20"/>
      <c r="E253" s="20"/>
      <c r="G253" s="2"/>
      <c r="P253" t="e">
        <f t="shared" si="7"/>
        <v>#N/A</v>
      </c>
      <c r="Q253" t="e">
        <f>+VLOOKUP(D253&amp;E253,Master!D:H,5,0)</f>
        <v>#N/A</v>
      </c>
      <c r="R253" t="e">
        <f>+VLOOKUP(D253&amp;E253,Master!D:I,6,0)</f>
        <v>#N/A</v>
      </c>
      <c r="S253" t="e">
        <f>+VLOOKUP(Q253,Notes!$A$45:$BZ$50,MATCH(P253,Notes!$2:$2,0),0)</f>
        <v>#N/A</v>
      </c>
      <c r="T253" s="21" t="e">
        <f t="shared" si="6"/>
        <v>#N/A</v>
      </c>
      <c r="AD253" s="20" t="s">
        <v>650</v>
      </c>
      <c r="AE253" s="20">
        <v>15.765048999999996</v>
      </c>
      <c r="AF253" s="20">
        <v>15.765048999999996</v>
      </c>
      <c r="AG253" s="20" t="s">
        <v>17</v>
      </c>
      <c r="AH253" s="20" t="s">
        <v>204</v>
      </c>
    </row>
    <row r="254" spans="1:34">
      <c r="A254" s="20"/>
      <c r="B254" s="20"/>
      <c r="C254" s="20"/>
      <c r="D254" s="20"/>
      <c r="E254" s="20"/>
      <c r="G254" s="2"/>
      <c r="P254" t="e">
        <f t="shared" si="7"/>
        <v>#N/A</v>
      </c>
      <c r="Q254" t="e">
        <f>+VLOOKUP(D254&amp;E254,Master!D:H,5,0)</f>
        <v>#N/A</v>
      </c>
      <c r="R254" t="e">
        <f>+VLOOKUP(D254&amp;E254,Master!D:I,6,0)</f>
        <v>#N/A</v>
      </c>
      <c r="S254" t="e">
        <f>+VLOOKUP(Q254,Notes!$A$45:$BZ$50,MATCH(P254,Notes!$2:$2,0),0)</f>
        <v>#N/A</v>
      </c>
      <c r="T254" s="21" t="e">
        <f t="shared" si="6"/>
        <v>#N/A</v>
      </c>
      <c r="AD254" s="20" t="s">
        <v>763</v>
      </c>
      <c r="AE254" s="20">
        <v>0.21400499999999986</v>
      </c>
      <c r="AF254" s="20">
        <v>0.21400499999999986</v>
      </c>
      <c r="AG254" s="20" t="s">
        <v>16</v>
      </c>
      <c r="AH254" s="20" t="s">
        <v>205</v>
      </c>
    </row>
    <row r="255" spans="1:34">
      <c r="A255" s="20"/>
      <c r="B255" s="20"/>
      <c r="C255" s="20"/>
      <c r="D255" s="20"/>
      <c r="E255" s="20"/>
      <c r="G255" s="2"/>
      <c r="P255" t="e">
        <f t="shared" si="7"/>
        <v>#N/A</v>
      </c>
      <c r="Q255" t="e">
        <f>+VLOOKUP(D255&amp;E255,Master!D:H,5,0)</f>
        <v>#N/A</v>
      </c>
      <c r="R255" t="e">
        <f>+VLOOKUP(D255&amp;E255,Master!D:I,6,0)</f>
        <v>#N/A</v>
      </c>
      <c r="S255" t="e">
        <f>+VLOOKUP(Q255,Notes!$A$45:$BZ$50,MATCH(P255,Notes!$2:$2,0),0)</f>
        <v>#N/A</v>
      </c>
      <c r="T255" s="21" t="e">
        <f t="shared" si="6"/>
        <v>#N/A</v>
      </c>
      <c r="AD255" s="20" t="s">
        <v>761</v>
      </c>
      <c r="AE255" s="20">
        <v>0.25396199999999997</v>
      </c>
      <c r="AF255" s="20">
        <v>0.25396199999999997</v>
      </c>
      <c r="AG255" s="20" t="s">
        <v>16</v>
      </c>
      <c r="AH255" s="20" t="s">
        <v>204</v>
      </c>
    </row>
    <row r="256" spans="1:34">
      <c r="A256" s="20"/>
      <c r="B256" s="20"/>
      <c r="C256" s="20"/>
      <c r="D256" s="20"/>
      <c r="E256" s="20"/>
      <c r="G256" s="2"/>
      <c r="P256" t="e">
        <f t="shared" si="7"/>
        <v>#N/A</v>
      </c>
      <c r="Q256" t="e">
        <f>+VLOOKUP(D256&amp;E256,Master!D:H,5,0)</f>
        <v>#N/A</v>
      </c>
      <c r="R256" t="e">
        <f>+VLOOKUP(D256&amp;E256,Master!D:I,6,0)</f>
        <v>#N/A</v>
      </c>
      <c r="S256" t="e">
        <f>+VLOOKUP(Q256,Notes!$A$45:$BZ$50,MATCH(P256,Notes!$2:$2,0),0)</f>
        <v>#N/A</v>
      </c>
      <c r="T256" s="21" t="e">
        <f t="shared" si="6"/>
        <v>#N/A</v>
      </c>
      <c r="AD256" s="20" t="s">
        <v>640</v>
      </c>
      <c r="AE256" s="20">
        <v>25.088221999999995</v>
      </c>
      <c r="AF256" s="20">
        <v>25.088221999999995</v>
      </c>
      <c r="AG256" s="20" t="s">
        <v>14</v>
      </c>
      <c r="AH256" s="20" t="s">
        <v>211</v>
      </c>
    </row>
    <row r="257" spans="1:34">
      <c r="A257" s="20"/>
      <c r="B257" s="20"/>
      <c r="C257" s="20"/>
      <c r="D257" s="20"/>
      <c r="E257" s="20"/>
      <c r="G257" s="2"/>
      <c r="P257" t="e">
        <f t="shared" si="7"/>
        <v>#N/A</v>
      </c>
      <c r="Q257" t="e">
        <f>+VLOOKUP(D257&amp;E257,Master!D:H,5,0)</f>
        <v>#N/A</v>
      </c>
      <c r="R257" t="e">
        <f>+VLOOKUP(D257&amp;E257,Master!D:I,6,0)</f>
        <v>#N/A</v>
      </c>
      <c r="S257" t="e">
        <f>+VLOOKUP(Q257,Notes!$A$45:$BZ$50,MATCH(P257,Notes!$2:$2,0),0)</f>
        <v>#N/A</v>
      </c>
      <c r="T257" s="21" t="e">
        <f t="shared" si="6"/>
        <v>#N/A</v>
      </c>
      <c r="AD257" s="20" t="s">
        <v>637</v>
      </c>
      <c r="AE257" s="20">
        <v>28.274752000000007</v>
      </c>
      <c r="AF257" s="20">
        <v>28.274752000000007</v>
      </c>
      <c r="AG257" s="20" t="s">
        <v>14</v>
      </c>
      <c r="AH257" s="20" t="s">
        <v>204</v>
      </c>
    </row>
    <row r="258" spans="1:34">
      <c r="A258" s="20"/>
      <c r="B258" s="20"/>
      <c r="C258" s="20"/>
      <c r="D258" s="20"/>
      <c r="E258" s="20"/>
      <c r="G258" s="2"/>
      <c r="P258" t="e">
        <f t="shared" si="7"/>
        <v>#N/A</v>
      </c>
      <c r="Q258" t="e">
        <f>+VLOOKUP(D258&amp;E258,Master!D:H,5,0)</f>
        <v>#N/A</v>
      </c>
      <c r="R258" t="e">
        <f>+VLOOKUP(D258&amp;E258,Master!D:I,6,0)</f>
        <v>#N/A</v>
      </c>
      <c r="S258" t="e">
        <f>+VLOOKUP(Q258,Notes!$A$45:$BZ$50,MATCH(P258,Notes!$2:$2,0),0)</f>
        <v>#N/A</v>
      </c>
      <c r="T258" s="21" t="e">
        <f t="shared" ref="T258:T321" si="8">+S258-B258</f>
        <v>#N/A</v>
      </c>
      <c r="AD258" s="20" t="s">
        <v>649</v>
      </c>
      <c r="AE258" s="20">
        <v>15.443956999999999</v>
      </c>
      <c r="AF258" s="20">
        <v>15.443956999999999</v>
      </c>
      <c r="AG258" s="20" t="s">
        <v>15</v>
      </c>
      <c r="AH258" s="20" t="s">
        <v>209</v>
      </c>
    </row>
    <row r="259" spans="1:34">
      <c r="A259" s="20"/>
      <c r="B259" s="20"/>
      <c r="C259" s="20"/>
      <c r="D259" s="20"/>
      <c r="E259" s="20"/>
      <c r="G259" s="2"/>
      <c r="P259" t="e">
        <f t="shared" ref="P259:P322" si="9">+D259&amp;R259</f>
        <v>#N/A</v>
      </c>
      <c r="Q259" t="e">
        <f>+VLOOKUP(D259&amp;E259,Master!D:H,5,0)</f>
        <v>#N/A</v>
      </c>
      <c r="R259" t="e">
        <f>+VLOOKUP(D259&amp;E259,Master!D:I,6,0)</f>
        <v>#N/A</v>
      </c>
      <c r="S259" t="e">
        <f>+VLOOKUP(Q259,Notes!$A$45:$BZ$50,MATCH(P259,Notes!$2:$2,0),0)</f>
        <v>#N/A</v>
      </c>
      <c r="T259" s="21" t="e">
        <f t="shared" si="8"/>
        <v>#N/A</v>
      </c>
      <c r="AD259" s="20" t="s">
        <v>645</v>
      </c>
      <c r="AE259" s="20">
        <v>19.012426999999999</v>
      </c>
      <c r="AF259" s="20">
        <v>19.012426999999999</v>
      </c>
      <c r="AG259" s="20" t="s">
        <v>15</v>
      </c>
      <c r="AH259" s="20" t="s">
        <v>208</v>
      </c>
    </row>
    <row r="260" spans="1:34">
      <c r="A260" s="20"/>
      <c r="B260" s="20"/>
      <c r="C260" s="20"/>
      <c r="D260" s="20"/>
      <c r="E260" s="20"/>
      <c r="G260" s="2"/>
      <c r="P260" t="e">
        <f t="shared" si="9"/>
        <v>#N/A</v>
      </c>
      <c r="Q260" t="e">
        <f>+VLOOKUP(D260&amp;E260,Master!D:H,5,0)</f>
        <v>#N/A</v>
      </c>
      <c r="R260" t="e">
        <f>+VLOOKUP(D260&amp;E260,Master!D:I,6,0)</f>
        <v>#N/A</v>
      </c>
      <c r="S260" t="e">
        <f>+VLOOKUP(Q260,Notes!$A$45:$BZ$50,MATCH(P260,Notes!$2:$2,0),0)</f>
        <v>#N/A</v>
      </c>
      <c r="T260" s="21" t="e">
        <f t="shared" si="8"/>
        <v>#N/A</v>
      </c>
      <c r="AD260" s="20" t="s">
        <v>657</v>
      </c>
      <c r="AE260" s="20">
        <v>0.27028100000000005</v>
      </c>
      <c r="AF260" s="20">
        <v>0.27028100000000005</v>
      </c>
      <c r="AG260" s="20" t="s">
        <v>40</v>
      </c>
      <c r="AH260" s="20" t="s">
        <v>208</v>
      </c>
    </row>
    <row r="261" spans="1:34">
      <c r="A261" s="20"/>
      <c r="B261" s="20"/>
      <c r="C261" s="20"/>
      <c r="D261" s="20"/>
      <c r="E261" s="20"/>
      <c r="G261" s="2"/>
      <c r="P261" t="e">
        <f t="shared" si="9"/>
        <v>#N/A</v>
      </c>
      <c r="Q261" t="e">
        <f>+VLOOKUP(D261&amp;E261,Master!D:H,5,0)</f>
        <v>#N/A</v>
      </c>
      <c r="R261" t="e">
        <f>+VLOOKUP(D261&amp;E261,Master!D:I,6,0)</f>
        <v>#N/A</v>
      </c>
      <c r="S261" t="e">
        <f>+VLOOKUP(Q261,Notes!$A$45:$BZ$50,MATCH(P261,Notes!$2:$2,0),0)</f>
        <v>#N/A</v>
      </c>
      <c r="T261" s="21" t="e">
        <f t="shared" si="8"/>
        <v>#N/A</v>
      </c>
      <c r="AD261" s="20" t="s">
        <v>661</v>
      </c>
      <c r="AE261" s="20">
        <v>0.26152199999999998</v>
      </c>
      <c r="AF261" s="20">
        <v>0.26152199999999998</v>
      </c>
      <c r="AG261" s="20" t="s">
        <v>40</v>
      </c>
      <c r="AH261" s="20" t="s">
        <v>209</v>
      </c>
    </row>
    <row r="262" spans="1:34">
      <c r="A262" s="20"/>
      <c r="B262" s="20"/>
      <c r="C262" s="20"/>
      <c r="D262" s="20"/>
      <c r="E262" s="20"/>
      <c r="G262" s="2"/>
      <c r="P262" t="e">
        <f t="shared" si="9"/>
        <v>#N/A</v>
      </c>
      <c r="Q262" t="e">
        <f>+VLOOKUP(D262&amp;E262,Master!D:H,5,0)</f>
        <v>#N/A</v>
      </c>
      <c r="R262" t="e">
        <f>+VLOOKUP(D262&amp;E262,Master!D:I,6,0)</f>
        <v>#N/A</v>
      </c>
      <c r="S262" t="e">
        <f>+VLOOKUP(Q262,Notes!$A$45:$BZ$50,MATCH(P262,Notes!$2:$2,0),0)</f>
        <v>#N/A</v>
      </c>
      <c r="T262" s="21" t="e">
        <f t="shared" si="8"/>
        <v>#N/A</v>
      </c>
      <c r="AD262" s="20" t="s">
        <v>671</v>
      </c>
      <c r="AE262" s="20">
        <v>0.21431500000000001</v>
      </c>
      <c r="AF262" s="20">
        <v>0.21431500000000001</v>
      </c>
      <c r="AG262" s="20" t="s">
        <v>47</v>
      </c>
      <c r="AH262" s="20" t="s">
        <v>208</v>
      </c>
    </row>
    <row r="263" spans="1:34">
      <c r="A263" s="20"/>
      <c r="B263" s="20"/>
      <c r="C263" s="20"/>
      <c r="D263" s="20"/>
      <c r="E263" s="20"/>
      <c r="G263" s="2"/>
      <c r="P263" t="e">
        <f t="shared" si="9"/>
        <v>#N/A</v>
      </c>
      <c r="Q263" t="e">
        <f>+VLOOKUP(D263&amp;E263,Master!D:H,5,0)</f>
        <v>#N/A</v>
      </c>
      <c r="R263" t="e">
        <f>+VLOOKUP(D263&amp;E263,Master!D:I,6,0)</f>
        <v>#N/A</v>
      </c>
      <c r="S263" t="e">
        <f>+VLOOKUP(Q263,Notes!$A$45:$BZ$50,MATCH(P263,Notes!$2:$2,0),0)</f>
        <v>#N/A</v>
      </c>
      <c r="T263" s="21" t="e">
        <f t="shared" si="8"/>
        <v>#N/A</v>
      </c>
      <c r="AD263" s="20" t="s">
        <v>675</v>
      </c>
      <c r="AE263" s="20">
        <v>0.20093800000000001</v>
      </c>
      <c r="AF263" s="20">
        <v>0.20093800000000001</v>
      </c>
      <c r="AG263" s="20" t="s">
        <v>47</v>
      </c>
      <c r="AH263" s="20" t="s">
        <v>209</v>
      </c>
    </row>
    <row r="264" spans="1:34">
      <c r="A264" s="20"/>
      <c r="B264" s="20"/>
      <c r="C264" s="20"/>
      <c r="D264" s="20"/>
      <c r="E264" s="20"/>
      <c r="G264" s="2"/>
      <c r="P264" t="e">
        <f t="shared" si="9"/>
        <v>#N/A</v>
      </c>
      <c r="Q264" t="e">
        <f>+VLOOKUP(D264&amp;E264,Master!D:H,5,0)</f>
        <v>#N/A</v>
      </c>
      <c r="R264" t="e">
        <f>+VLOOKUP(D264&amp;E264,Master!D:I,6,0)</f>
        <v>#N/A</v>
      </c>
      <c r="S264" t="e">
        <f>+VLOOKUP(Q264,Notes!$A$45:$BZ$50,MATCH(P264,Notes!$2:$2,0),0)</f>
        <v>#N/A</v>
      </c>
      <c r="T264" s="21" t="e">
        <f t="shared" si="8"/>
        <v>#N/A</v>
      </c>
      <c r="AD264" s="20" t="s">
        <v>764</v>
      </c>
      <c r="AE264" s="20">
        <v>0.21088700000000002</v>
      </c>
      <c r="AF264" s="20">
        <v>0.21088700000000002</v>
      </c>
      <c r="AG264" s="20" t="s">
        <v>16</v>
      </c>
      <c r="AH264" s="20" t="s">
        <v>209</v>
      </c>
    </row>
    <row r="265" spans="1:34">
      <c r="A265" s="20"/>
      <c r="B265" s="20"/>
      <c r="C265" s="20"/>
      <c r="D265" s="20"/>
      <c r="E265" s="20"/>
      <c r="G265" s="2"/>
      <c r="P265" t="e">
        <f t="shared" si="9"/>
        <v>#N/A</v>
      </c>
      <c r="Q265" t="e">
        <f>+VLOOKUP(D265&amp;E265,Master!D:H,5,0)</f>
        <v>#N/A</v>
      </c>
      <c r="R265" t="e">
        <f>+VLOOKUP(D265&amp;E265,Master!D:I,6,0)</f>
        <v>#N/A</v>
      </c>
      <c r="S265" t="e">
        <f>+VLOOKUP(Q265,Notes!$A$45:$BZ$50,MATCH(P265,Notes!$2:$2,0),0)</f>
        <v>#N/A</v>
      </c>
      <c r="T265" s="21" t="e">
        <f t="shared" si="8"/>
        <v>#N/A</v>
      </c>
      <c r="AD265" s="20" t="s">
        <v>762</v>
      </c>
      <c r="AE265" s="20">
        <v>0.25118299999999999</v>
      </c>
      <c r="AF265" s="20">
        <v>0.25118299999999999</v>
      </c>
      <c r="AG265" s="20" t="s">
        <v>16</v>
      </c>
      <c r="AH265" s="20" t="s">
        <v>208</v>
      </c>
    </row>
    <row r="266" spans="1:34">
      <c r="A266" s="20"/>
      <c r="B266" s="20"/>
      <c r="C266" s="20"/>
      <c r="D266" s="20"/>
      <c r="E266" s="20"/>
      <c r="G266" s="2"/>
      <c r="P266" t="e">
        <f t="shared" si="9"/>
        <v>#N/A</v>
      </c>
      <c r="Q266" t="e">
        <f>+VLOOKUP(D266&amp;E266,Master!D:H,5,0)</f>
        <v>#N/A</v>
      </c>
      <c r="R266" t="e">
        <f>+VLOOKUP(D266&amp;E266,Master!D:I,6,0)</f>
        <v>#N/A</v>
      </c>
      <c r="S266" t="e">
        <f>+VLOOKUP(Q266,Notes!$A$45:$BZ$50,MATCH(P266,Notes!$2:$2,0),0)</f>
        <v>#N/A</v>
      </c>
      <c r="T266" s="21" t="e">
        <f t="shared" si="8"/>
        <v>#N/A</v>
      </c>
      <c r="AD266" s="20" t="s">
        <v>652</v>
      </c>
      <c r="AE266" s="20">
        <v>15.424535000000001</v>
      </c>
      <c r="AF266" s="20">
        <v>15.424535000000001</v>
      </c>
      <c r="AG266" s="20" t="s">
        <v>17</v>
      </c>
      <c r="AH266" s="20" t="s">
        <v>210</v>
      </c>
    </row>
    <row r="267" spans="1:34">
      <c r="A267" s="20"/>
      <c r="B267" s="20"/>
      <c r="C267" s="20"/>
      <c r="D267" s="20"/>
      <c r="E267" s="20"/>
      <c r="G267" s="2"/>
      <c r="P267" t="e">
        <f t="shared" si="9"/>
        <v>#N/A</v>
      </c>
      <c r="Q267" t="e">
        <f>+VLOOKUP(D267&amp;E267,Master!D:H,5,0)</f>
        <v>#N/A</v>
      </c>
      <c r="R267" t="e">
        <f>+VLOOKUP(D267&amp;E267,Master!D:I,6,0)</f>
        <v>#N/A</v>
      </c>
      <c r="S267" t="e">
        <f>+VLOOKUP(Q267,Notes!$A$45:$BZ$50,MATCH(P267,Notes!$2:$2,0),0)</f>
        <v>#N/A</v>
      </c>
      <c r="T267" s="21" t="e">
        <f t="shared" si="8"/>
        <v>#N/A</v>
      </c>
      <c r="AD267" s="20" t="s">
        <v>651</v>
      </c>
      <c r="AE267" s="20">
        <v>15.827437999999999</v>
      </c>
      <c r="AF267" s="20">
        <v>15.827437999999999</v>
      </c>
      <c r="AG267" s="20" t="s">
        <v>17</v>
      </c>
      <c r="AH267" s="20" t="s">
        <v>196</v>
      </c>
    </row>
    <row r="268" spans="1:34">
      <c r="A268" s="20"/>
      <c r="B268" s="20"/>
      <c r="C268" s="20"/>
      <c r="D268" s="20"/>
      <c r="E268" s="20"/>
      <c r="G268" s="2"/>
      <c r="P268" t="e">
        <f t="shared" si="9"/>
        <v>#N/A</v>
      </c>
      <c r="Q268" t="e">
        <f>+VLOOKUP(D268&amp;E268,Master!D:H,5,0)</f>
        <v>#N/A</v>
      </c>
      <c r="R268" t="e">
        <f>+VLOOKUP(D268&amp;E268,Master!D:I,6,0)</f>
        <v>#N/A</v>
      </c>
      <c r="S268" t="e">
        <f>+VLOOKUP(Q268,Notes!$A$45:$BZ$50,MATCH(P268,Notes!$2:$2,0),0)</f>
        <v>#N/A</v>
      </c>
      <c r="T268" s="21" t="e">
        <f t="shared" si="8"/>
        <v>#N/A</v>
      </c>
      <c r="AD268" s="20" t="s">
        <v>636</v>
      </c>
      <c r="AE268" s="20">
        <v>0.24638599999999999</v>
      </c>
      <c r="AF268" s="20">
        <v>0.24638599999999999</v>
      </c>
      <c r="AG268" s="20" t="s">
        <v>13</v>
      </c>
      <c r="AH268" s="20" t="s">
        <v>209</v>
      </c>
    </row>
    <row r="269" spans="1:34">
      <c r="A269" s="20"/>
      <c r="B269" s="20"/>
      <c r="C269" s="20"/>
      <c r="D269" s="20"/>
      <c r="E269" s="20"/>
      <c r="G269" s="2"/>
      <c r="P269" t="e">
        <f t="shared" si="9"/>
        <v>#N/A</v>
      </c>
      <c r="Q269" t="e">
        <f>+VLOOKUP(D269&amp;E269,Master!D:H,5,0)</f>
        <v>#N/A</v>
      </c>
      <c r="R269" t="e">
        <f>+VLOOKUP(D269&amp;E269,Master!D:I,6,0)</f>
        <v>#N/A</v>
      </c>
      <c r="S269" t="e">
        <f>+VLOOKUP(Q269,Notes!$A$45:$BZ$50,MATCH(P269,Notes!$2:$2,0),0)</f>
        <v>#N/A</v>
      </c>
      <c r="T269" s="21" t="e">
        <f t="shared" si="8"/>
        <v>#N/A</v>
      </c>
      <c r="AD269" s="20" t="s">
        <v>634</v>
      </c>
      <c r="AE269" s="20">
        <v>0.26860300000000004</v>
      </c>
      <c r="AF269" s="20">
        <v>0.26860300000000004</v>
      </c>
      <c r="AG269" s="20" t="s">
        <v>13</v>
      </c>
      <c r="AH269" s="20" t="s">
        <v>208</v>
      </c>
    </row>
    <row r="270" spans="1:34">
      <c r="A270" s="20"/>
      <c r="B270" s="20"/>
      <c r="C270" s="20"/>
      <c r="D270" s="20"/>
      <c r="E270" s="20"/>
      <c r="G270" s="2"/>
      <c r="P270" t="e">
        <f t="shared" si="9"/>
        <v>#N/A</v>
      </c>
      <c r="Q270" t="e">
        <f>+VLOOKUP(D270&amp;E270,Master!D:H,5,0)</f>
        <v>#N/A</v>
      </c>
      <c r="R270" t="e">
        <f>+VLOOKUP(D270&amp;E270,Master!D:I,6,0)</f>
        <v>#N/A</v>
      </c>
      <c r="S270" t="e">
        <f>+VLOOKUP(Q270,Notes!$A$45:$BZ$50,MATCH(P270,Notes!$2:$2,0),0)</f>
        <v>#N/A</v>
      </c>
      <c r="T270" s="21" t="e">
        <f t="shared" si="8"/>
        <v>#N/A</v>
      </c>
      <c r="AD270" s="20" t="s">
        <v>641</v>
      </c>
      <c r="AE270" s="20">
        <v>23.365993</v>
      </c>
      <c r="AF270" s="20">
        <v>23.365993</v>
      </c>
      <c r="AG270" s="20" t="s">
        <v>14</v>
      </c>
      <c r="AH270" s="20" t="s">
        <v>214</v>
      </c>
    </row>
    <row r="271" spans="1:34">
      <c r="A271" s="20"/>
      <c r="B271" s="20"/>
      <c r="C271" s="20"/>
      <c r="D271" s="20"/>
      <c r="E271" s="20"/>
      <c r="G271" s="2"/>
      <c r="P271" t="e">
        <f t="shared" si="9"/>
        <v>#N/A</v>
      </c>
      <c r="Q271" t="e">
        <f>+VLOOKUP(D271&amp;E271,Master!D:H,5,0)</f>
        <v>#N/A</v>
      </c>
      <c r="R271" t="e">
        <f>+VLOOKUP(D271&amp;E271,Master!D:I,6,0)</f>
        <v>#N/A</v>
      </c>
      <c r="S271" t="e">
        <f>+VLOOKUP(Q271,Notes!$A$45:$BZ$50,MATCH(P271,Notes!$2:$2,0),0)</f>
        <v>#N/A</v>
      </c>
      <c r="T271" s="21" t="e">
        <f t="shared" si="8"/>
        <v>#N/A</v>
      </c>
      <c r="AD271" s="20" t="s">
        <v>639</v>
      </c>
      <c r="AE271" s="20">
        <v>26.518725000000003</v>
      </c>
      <c r="AF271" s="20">
        <v>26.518725000000003</v>
      </c>
      <c r="AG271" s="20" t="s">
        <v>14</v>
      </c>
      <c r="AH271" s="20" t="s">
        <v>208</v>
      </c>
    </row>
    <row r="272" spans="1:34">
      <c r="A272" s="20"/>
      <c r="B272" s="20"/>
      <c r="C272" s="20"/>
      <c r="D272" s="20"/>
      <c r="E272" s="20"/>
      <c r="G272" s="2"/>
      <c r="P272" t="e">
        <f t="shared" si="9"/>
        <v>#N/A</v>
      </c>
      <c r="Q272" t="e">
        <f>+VLOOKUP(D272&amp;E272,Master!D:H,5,0)</f>
        <v>#N/A</v>
      </c>
      <c r="R272" t="e">
        <f>+VLOOKUP(D272&amp;E272,Master!D:I,6,0)</f>
        <v>#N/A</v>
      </c>
      <c r="S272" t="e">
        <f>+VLOOKUP(Q272,Notes!$A$45:$BZ$50,MATCH(P272,Notes!$2:$2,0),0)</f>
        <v>#N/A</v>
      </c>
      <c r="T272" s="21" t="e">
        <f t="shared" si="8"/>
        <v>#N/A</v>
      </c>
      <c r="AD272" s="20" t="s">
        <v>681</v>
      </c>
      <c r="AE272" s="20">
        <v>15.026921000000005</v>
      </c>
      <c r="AF272" s="20">
        <v>15.026921000000005</v>
      </c>
      <c r="AG272" s="20" t="s">
        <v>190</v>
      </c>
      <c r="AH272" s="20" t="s">
        <v>204</v>
      </c>
    </row>
    <row r="273" spans="1:34">
      <c r="A273" s="20"/>
      <c r="B273" s="20"/>
      <c r="C273" s="20"/>
      <c r="D273" s="20"/>
      <c r="E273" s="20"/>
      <c r="G273" s="2"/>
      <c r="P273" t="e">
        <f t="shared" si="9"/>
        <v>#N/A</v>
      </c>
      <c r="Q273" t="e">
        <f>+VLOOKUP(D273&amp;E273,Master!D:H,5,0)</f>
        <v>#N/A</v>
      </c>
      <c r="R273" t="e">
        <f>+VLOOKUP(D273&amp;E273,Master!D:I,6,0)</f>
        <v>#N/A</v>
      </c>
      <c r="S273" t="e">
        <f>+VLOOKUP(Q273,Notes!$A$45:$BZ$50,MATCH(P273,Notes!$2:$2,0),0)</f>
        <v>#N/A</v>
      </c>
      <c r="T273" s="21" t="e">
        <f t="shared" si="8"/>
        <v>#N/A</v>
      </c>
      <c r="AD273" s="20" t="s">
        <v>682</v>
      </c>
      <c r="AE273" s="20">
        <v>15.063449999999996</v>
      </c>
      <c r="AF273" s="20">
        <v>15.063449999999996</v>
      </c>
      <c r="AG273" s="20" t="s">
        <v>190</v>
      </c>
      <c r="AH273" s="20" t="s">
        <v>208</v>
      </c>
    </row>
    <row r="274" spans="1:34">
      <c r="A274" s="20"/>
      <c r="B274" s="20"/>
      <c r="C274" s="20"/>
      <c r="D274" s="20"/>
      <c r="E274" s="20"/>
      <c r="G274" s="2"/>
      <c r="P274" t="e">
        <f t="shared" si="9"/>
        <v>#N/A</v>
      </c>
      <c r="Q274" t="e">
        <f>+VLOOKUP(D274&amp;E274,Master!D:H,5,0)</f>
        <v>#N/A</v>
      </c>
      <c r="R274" t="e">
        <f>+VLOOKUP(D274&amp;E274,Master!D:I,6,0)</f>
        <v>#N/A</v>
      </c>
      <c r="S274" t="e">
        <f>+VLOOKUP(Q274,Notes!$A$45:$BZ$50,MATCH(P274,Notes!$2:$2,0),0)</f>
        <v>#N/A</v>
      </c>
      <c r="T274" s="21" t="e">
        <f t="shared" si="8"/>
        <v>#N/A</v>
      </c>
      <c r="AD274" s="20" t="s">
        <v>683</v>
      </c>
      <c r="AE274" s="20">
        <v>14.618611999999994</v>
      </c>
      <c r="AF274" s="20">
        <v>14.618611999999994</v>
      </c>
      <c r="AG274" s="20" t="s">
        <v>190</v>
      </c>
      <c r="AH274" s="20" t="s">
        <v>205</v>
      </c>
    </row>
    <row r="275" spans="1:34">
      <c r="A275" s="20"/>
      <c r="B275" s="20"/>
      <c r="C275" s="20"/>
      <c r="D275" s="20"/>
      <c r="E275" s="20"/>
      <c r="G275" s="2"/>
      <c r="P275" t="e">
        <f t="shared" si="9"/>
        <v>#N/A</v>
      </c>
      <c r="Q275" t="e">
        <f>+VLOOKUP(D275&amp;E275,Master!D:H,5,0)</f>
        <v>#N/A</v>
      </c>
      <c r="R275" t="e">
        <f>+VLOOKUP(D275&amp;E275,Master!D:I,6,0)</f>
        <v>#N/A</v>
      </c>
      <c r="S275" t="e">
        <f>+VLOOKUP(Q275,Notes!$A$45:$BZ$50,MATCH(P275,Notes!$2:$2,0),0)</f>
        <v>#N/A</v>
      </c>
      <c r="T275" s="21" t="e">
        <f t="shared" si="8"/>
        <v>#N/A</v>
      </c>
      <c r="AD275" s="20" t="s">
        <v>684</v>
      </c>
      <c r="AE275" s="20">
        <v>14.634362000000001</v>
      </c>
      <c r="AF275" s="20">
        <v>14.634362000000001</v>
      </c>
      <c r="AG275" s="20" t="s">
        <v>190</v>
      </c>
      <c r="AH275" s="20" t="s">
        <v>209</v>
      </c>
    </row>
    <row r="276" spans="1:34">
      <c r="A276" s="20"/>
      <c r="B276" s="20"/>
      <c r="C276" s="20"/>
      <c r="D276" s="20"/>
      <c r="E276" s="20"/>
      <c r="G276" s="2"/>
      <c r="P276" t="e">
        <f t="shared" si="9"/>
        <v>#N/A</v>
      </c>
      <c r="Q276" t="e">
        <f>+VLOOKUP(D276&amp;E276,Master!D:H,5,0)</f>
        <v>#N/A</v>
      </c>
      <c r="R276" t="e">
        <f>+VLOOKUP(D276&amp;E276,Master!D:I,6,0)</f>
        <v>#N/A</v>
      </c>
      <c r="S276" t="e">
        <f>+VLOOKUP(Q276,Notes!$A$45:$BZ$50,MATCH(P276,Notes!$2:$2,0),0)</f>
        <v>#N/A</v>
      </c>
      <c r="T276" s="21" t="e">
        <f t="shared" si="8"/>
        <v>#N/A</v>
      </c>
      <c r="AD276" s="20" t="s">
        <v>676</v>
      </c>
      <c r="AE276" s="20">
        <v>12.854486999999999</v>
      </c>
      <c r="AF276" s="20">
        <v>12.854486999999999</v>
      </c>
      <c r="AG276" s="20" t="s">
        <v>88</v>
      </c>
      <c r="AH276" s="20" t="s">
        <v>196</v>
      </c>
    </row>
    <row r="277" spans="1:34">
      <c r="A277" s="20"/>
      <c r="B277" s="20"/>
      <c r="C277" s="20"/>
      <c r="D277" s="20"/>
      <c r="E277" s="20"/>
      <c r="G277" s="2"/>
      <c r="P277" t="e">
        <f t="shared" si="9"/>
        <v>#N/A</v>
      </c>
      <c r="Q277" t="e">
        <f>+VLOOKUP(D277&amp;E277,Master!D:H,5,0)</f>
        <v>#N/A</v>
      </c>
      <c r="R277" t="e">
        <f>+VLOOKUP(D277&amp;E277,Master!D:I,6,0)</f>
        <v>#N/A</v>
      </c>
      <c r="S277" t="e">
        <f>+VLOOKUP(Q277,Notes!$A$45:$BZ$50,MATCH(P277,Notes!$2:$2,0),0)</f>
        <v>#N/A</v>
      </c>
      <c r="T277" s="21" t="e">
        <f t="shared" si="8"/>
        <v>#N/A</v>
      </c>
      <c r="AD277" s="20" t="s">
        <v>676</v>
      </c>
      <c r="AE277" s="20">
        <v>12.854486999999999</v>
      </c>
      <c r="AF277" s="20">
        <v>12.854486999999999</v>
      </c>
      <c r="AG277" s="20" t="s">
        <v>88</v>
      </c>
      <c r="AH277" s="20" t="s">
        <v>196</v>
      </c>
    </row>
    <row r="278" spans="1:34">
      <c r="A278" s="20"/>
      <c r="B278" s="20"/>
      <c r="C278" s="20"/>
      <c r="D278" s="20"/>
      <c r="E278" s="20"/>
      <c r="G278" s="2"/>
      <c r="P278" t="e">
        <f t="shared" si="9"/>
        <v>#N/A</v>
      </c>
      <c r="Q278" t="e">
        <f>+VLOOKUP(D278&amp;E278,Master!D:H,5,0)</f>
        <v>#N/A</v>
      </c>
      <c r="R278" t="e">
        <f>+VLOOKUP(D278&amp;E278,Master!D:I,6,0)</f>
        <v>#N/A</v>
      </c>
      <c r="S278" t="e">
        <f>+VLOOKUP(Q278,Notes!$A$45:$BZ$50,MATCH(P278,Notes!$2:$2,0),0)</f>
        <v>#N/A</v>
      </c>
      <c r="T278" s="21" t="e">
        <f t="shared" si="8"/>
        <v>#N/A</v>
      </c>
      <c r="AD278" s="20" t="s">
        <v>621</v>
      </c>
      <c r="AE278" s="20">
        <v>0.18816300000000014</v>
      </c>
      <c r="AF278" s="20">
        <v>0.18816300000000014</v>
      </c>
      <c r="AG278" s="20" t="s">
        <v>20</v>
      </c>
      <c r="AH278" s="20" t="s">
        <v>204</v>
      </c>
    </row>
    <row r="279" spans="1:34">
      <c r="A279" s="20"/>
      <c r="B279" s="20"/>
      <c r="C279" s="20"/>
      <c r="D279" s="20"/>
      <c r="E279" s="20"/>
      <c r="G279" s="2"/>
      <c r="P279" t="e">
        <f t="shared" si="9"/>
        <v>#N/A</v>
      </c>
      <c r="Q279" t="e">
        <f>+VLOOKUP(D279&amp;E279,Master!D:H,5,0)</f>
        <v>#N/A</v>
      </c>
      <c r="R279" t="e">
        <f>+VLOOKUP(D279&amp;E279,Master!D:I,6,0)</f>
        <v>#N/A</v>
      </c>
      <c r="S279" t="e">
        <f>+VLOOKUP(Q279,Notes!$A$45:$BZ$50,MATCH(P279,Notes!$2:$2,0),0)</f>
        <v>#N/A</v>
      </c>
      <c r="T279" s="21" t="e">
        <f t="shared" si="8"/>
        <v>#N/A</v>
      </c>
      <c r="AD279" s="20" t="s">
        <v>625</v>
      </c>
      <c r="AE279" s="20">
        <v>0.17584399999999997</v>
      </c>
      <c r="AF279" s="20">
        <v>0.17584399999999997</v>
      </c>
      <c r="AG279" s="20" t="s">
        <v>20</v>
      </c>
      <c r="AH279" s="20" t="s">
        <v>205</v>
      </c>
    </row>
    <row r="280" spans="1:34">
      <c r="A280" s="20"/>
      <c r="B280" s="20"/>
      <c r="C280" s="20"/>
      <c r="D280" s="20"/>
      <c r="E280" s="20"/>
      <c r="G280" s="2"/>
      <c r="P280" t="e">
        <f t="shared" si="9"/>
        <v>#N/A</v>
      </c>
      <c r="Q280" t="e">
        <f>+VLOOKUP(D280&amp;E280,Master!D:H,5,0)</f>
        <v>#N/A</v>
      </c>
      <c r="R280" t="e">
        <f>+VLOOKUP(D280&amp;E280,Master!D:I,6,0)</f>
        <v>#N/A</v>
      </c>
      <c r="S280" t="e">
        <f>+VLOOKUP(Q280,Notes!$A$45:$BZ$50,MATCH(P280,Notes!$2:$2,0),0)</f>
        <v>#N/A</v>
      </c>
      <c r="T280" s="21" t="e">
        <f t="shared" si="8"/>
        <v>#N/A</v>
      </c>
      <c r="AD280" s="20" t="s">
        <v>647</v>
      </c>
      <c r="AE280" s="20">
        <v>15.734137000000006</v>
      </c>
      <c r="AF280" s="20">
        <v>15.734137000000006</v>
      </c>
      <c r="AG280" s="20" t="s">
        <v>15</v>
      </c>
      <c r="AH280" s="20" t="s">
        <v>205</v>
      </c>
    </row>
    <row r="281" spans="1:34">
      <c r="A281" s="20"/>
      <c r="B281" s="20"/>
      <c r="C281" s="20"/>
      <c r="D281" s="20"/>
      <c r="E281" s="20"/>
      <c r="G281" s="2"/>
      <c r="P281" t="e">
        <f t="shared" si="9"/>
        <v>#N/A</v>
      </c>
      <c r="Q281" t="e">
        <f>+VLOOKUP(D281&amp;E281,Master!D:H,5,0)</f>
        <v>#N/A</v>
      </c>
      <c r="R281" t="e">
        <f>+VLOOKUP(D281&amp;E281,Master!D:I,6,0)</f>
        <v>#N/A</v>
      </c>
      <c r="S281" t="e">
        <f>+VLOOKUP(Q281,Notes!$A$45:$BZ$50,MATCH(P281,Notes!$2:$2,0),0)</f>
        <v>#N/A</v>
      </c>
      <c r="T281" s="21" t="e">
        <f t="shared" si="8"/>
        <v>#N/A</v>
      </c>
      <c r="AD281" s="20" t="s">
        <v>642</v>
      </c>
      <c r="AE281" s="20">
        <v>19.30333700000001</v>
      </c>
      <c r="AF281" s="20">
        <v>19.30333700000001</v>
      </c>
      <c r="AG281" s="20" t="s">
        <v>15</v>
      </c>
      <c r="AH281" s="20" t="s">
        <v>204</v>
      </c>
    </row>
    <row r="282" spans="1:34">
      <c r="A282" s="20"/>
      <c r="B282" s="20"/>
      <c r="C282" s="20"/>
      <c r="D282" s="20"/>
      <c r="E282" s="20"/>
      <c r="G282" s="2"/>
      <c r="P282" t="e">
        <f t="shared" si="9"/>
        <v>#N/A</v>
      </c>
      <c r="Q282" t="e">
        <f>+VLOOKUP(D282&amp;E282,Master!D:H,5,0)</f>
        <v>#N/A</v>
      </c>
      <c r="R282" t="e">
        <f>+VLOOKUP(D282&amp;E282,Master!D:I,6,0)</f>
        <v>#N/A</v>
      </c>
      <c r="S282" t="e">
        <f>+VLOOKUP(Q282,Notes!$A$45:$BZ$50,MATCH(P282,Notes!$2:$2,0),0)</f>
        <v>#N/A</v>
      </c>
      <c r="T282" s="21" t="e">
        <f t="shared" si="8"/>
        <v>#N/A</v>
      </c>
      <c r="AD282" s="20" t="s">
        <v>653</v>
      </c>
      <c r="AE282" s="20">
        <v>15.359452999999993</v>
      </c>
      <c r="AF282" s="20">
        <v>15.359452999999993</v>
      </c>
      <c r="AG282" s="20" t="s">
        <v>17</v>
      </c>
      <c r="AH282" s="20" t="s">
        <v>211</v>
      </c>
    </row>
    <row r="283" spans="1:34">
      <c r="A283" s="20"/>
      <c r="B283" s="20"/>
      <c r="C283" s="20"/>
      <c r="D283" s="20"/>
      <c r="E283" s="20"/>
      <c r="G283" s="2"/>
      <c r="P283" t="e">
        <f t="shared" si="9"/>
        <v>#N/A</v>
      </c>
      <c r="Q283" t="e">
        <f>+VLOOKUP(D283&amp;E283,Master!D:H,5,0)</f>
        <v>#N/A</v>
      </c>
      <c r="R283" t="e">
        <f>+VLOOKUP(D283&amp;E283,Master!D:I,6,0)</f>
        <v>#N/A</v>
      </c>
      <c r="S283" t="e">
        <f>+VLOOKUP(Q283,Notes!$A$45:$BZ$50,MATCH(P283,Notes!$2:$2,0),0)</f>
        <v>#N/A</v>
      </c>
      <c r="T283" s="21" t="e">
        <f t="shared" si="8"/>
        <v>#N/A</v>
      </c>
      <c r="AD283" s="20" t="s">
        <v>650</v>
      </c>
      <c r="AE283" s="20">
        <v>15.765048999999996</v>
      </c>
      <c r="AF283" s="20">
        <v>15.765048999999996</v>
      </c>
      <c r="AG283" s="20" t="s">
        <v>17</v>
      </c>
      <c r="AH283" s="20" t="s">
        <v>204</v>
      </c>
    </row>
    <row r="284" spans="1:34">
      <c r="A284" s="20"/>
      <c r="B284" s="20"/>
      <c r="C284" s="20"/>
      <c r="D284" s="20"/>
      <c r="E284" s="20"/>
      <c r="G284" s="2"/>
      <c r="P284" t="e">
        <f t="shared" si="9"/>
        <v>#N/A</v>
      </c>
      <c r="Q284" t="e">
        <f>+VLOOKUP(D284&amp;E284,Master!D:H,5,0)</f>
        <v>#N/A</v>
      </c>
      <c r="R284" t="e">
        <f>+VLOOKUP(D284&amp;E284,Master!D:I,6,0)</f>
        <v>#N/A</v>
      </c>
      <c r="S284" t="e">
        <f>+VLOOKUP(Q284,Notes!$A$45:$BZ$50,MATCH(P284,Notes!$2:$2,0),0)</f>
        <v>#N/A</v>
      </c>
      <c r="T284" s="21" t="e">
        <f t="shared" si="8"/>
        <v>#N/A</v>
      </c>
      <c r="AD284" s="20" t="s">
        <v>763</v>
      </c>
      <c r="AE284" s="20">
        <v>0.21400499999999986</v>
      </c>
      <c r="AF284" s="20">
        <v>0.21400499999999986</v>
      </c>
      <c r="AG284" s="20" t="s">
        <v>16</v>
      </c>
      <c r="AH284" s="20" t="s">
        <v>205</v>
      </c>
    </row>
    <row r="285" spans="1:34">
      <c r="A285" s="20"/>
      <c r="B285" s="20"/>
      <c r="C285" s="20"/>
      <c r="D285" s="20"/>
      <c r="E285" s="20"/>
      <c r="G285" s="2"/>
      <c r="P285" t="e">
        <f t="shared" si="9"/>
        <v>#N/A</v>
      </c>
      <c r="Q285" t="e">
        <f>+VLOOKUP(D285&amp;E285,Master!D:H,5,0)</f>
        <v>#N/A</v>
      </c>
      <c r="R285" t="e">
        <f>+VLOOKUP(D285&amp;E285,Master!D:I,6,0)</f>
        <v>#N/A</v>
      </c>
      <c r="S285" t="e">
        <f>+VLOOKUP(Q285,Notes!$A$45:$BZ$50,MATCH(P285,Notes!$2:$2,0),0)</f>
        <v>#N/A</v>
      </c>
      <c r="T285" s="21" t="e">
        <f t="shared" si="8"/>
        <v>#N/A</v>
      </c>
      <c r="AD285" s="20" t="s">
        <v>761</v>
      </c>
      <c r="AE285" s="20">
        <v>0.25396199999999997</v>
      </c>
      <c r="AF285" s="20">
        <v>0.25396199999999997</v>
      </c>
      <c r="AG285" s="20" t="s">
        <v>16</v>
      </c>
      <c r="AH285" s="20" t="s">
        <v>204</v>
      </c>
    </row>
    <row r="286" spans="1:34">
      <c r="A286" s="20"/>
      <c r="B286" s="20"/>
      <c r="C286" s="20"/>
      <c r="D286" s="20"/>
      <c r="E286" s="20"/>
      <c r="G286" s="2"/>
      <c r="P286" t="e">
        <f t="shared" si="9"/>
        <v>#N/A</v>
      </c>
      <c r="Q286" t="e">
        <f>+VLOOKUP(D286&amp;E286,Master!D:H,5,0)</f>
        <v>#N/A</v>
      </c>
      <c r="R286" t="e">
        <f>+VLOOKUP(D286&amp;E286,Master!D:I,6,0)</f>
        <v>#N/A</v>
      </c>
      <c r="S286" t="e">
        <f>+VLOOKUP(Q286,Notes!$A$45:$BZ$50,MATCH(P286,Notes!$2:$2,0),0)</f>
        <v>#N/A</v>
      </c>
      <c r="T286" s="21" t="e">
        <f t="shared" si="8"/>
        <v>#N/A</v>
      </c>
      <c r="AD286" s="20" t="s">
        <v>640</v>
      </c>
      <c r="AE286" s="20">
        <v>25.088221999999995</v>
      </c>
      <c r="AF286" s="20">
        <v>25.088221999999995</v>
      </c>
      <c r="AG286" s="20" t="s">
        <v>14</v>
      </c>
      <c r="AH286" s="20" t="s">
        <v>211</v>
      </c>
    </row>
    <row r="287" spans="1:34">
      <c r="A287" s="20"/>
      <c r="B287" s="20"/>
      <c r="C287" s="20"/>
      <c r="D287" s="20"/>
      <c r="E287" s="20"/>
      <c r="G287" s="2"/>
      <c r="P287" t="e">
        <f t="shared" si="9"/>
        <v>#N/A</v>
      </c>
      <c r="Q287" t="e">
        <f>+VLOOKUP(D287&amp;E287,Master!D:H,5,0)</f>
        <v>#N/A</v>
      </c>
      <c r="R287" t="e">
        <f>+VLOOKUP(D287&amp;E287,Master!D:I,6,0)</f>
        <v>#N/A</v>
      </c>
      <c r="S287" t="e">
        <f>+VLOOKUP(Q287,Notes!$A$45:$BZ$50,MATCH(P287,Notes!$2:$2,0),0)</f>
        <v>#N/A</v>
      </c>
      <c r="T287" s="21" t="e">
        <f t="shared" si="8"/>
        <v>#N/A</v>
      </c>
      <c r="AD287" s="20" t="s">
        <v>637</v>
      </c>
      <c r="AE287" s="20">
        <v>28.274752000000007</v>
      </c>
      <c r="AF287" s="20">
        <v>28.274752000000007</v>
      </c>
      <c r="AG287" s="20" t="s">
        <v>14</v>
      </c>
      <c r="AH287" s="20" t="s">
        <v>204</v>
      </c>
    </row>
    <row r="288" spans="1:34">
      <c r="A288" s="20"/>
      <c r="B288" s="20"/>
      <c r="C288" s="20"/>
      <c r="D288" s="20"/>
      <c r="E288" s="20"/>
      <c r="G288" s="2"/>
      <c r="P288" t="e">
        <f t="shared" si="9"/>
        <v>#N/A</v>
      </c>
      <c r="Q288" t="e">
        <f>+VLOOKUP(D288&amp;E288,Master!D:H,5,0)</f>
        <v>#N/A</v>
      </c>
      <c r="R288" t="e">
        <f>+VLOOKUP(D288&amp;E288,Master!D:I,6,0)</f>
        <v>#N/A</v>
      </c>
      <c r="S288" t="e">
        <f>+VLOOKUP(Q288,Notes!$A$45:$BZ$50,MATCH(P288,Notes!$2:$2,0),0)</f>
        <v>#N/A</v>
      </c>
      <c r="T288" s="21" t="e">
        <f t="shared" si="8"/>
        <v>#N/A</v>
      </c>
      <c r="AD288" s="20" t="s">
        <v>681</v>
      </c>
      <c r="AE288" s="20">
        <v>15.026921000000005</v>
      </c>
      <c r="AF288" s="20">
        <v>15.026921000000005</v>
      </c>
      <c r="AG288" s="20" t="s">
        <v>190</v>
      </c>
      <c r="AH288" s="20" t="s">
        <v>204</v>
      </c>
    </row>
    <row r="289" spans="1:34">
      <c r="A289" s="20"/>
      <c r="B289" s="20"/>
      <c r="C289" s="20"/>
      <c r="D289" s="20"/>
      <c r="E289" s="20"/>
      <c r="G289" s="2"/>
      <c r="P289" t="e">
        <f t="shared" si="9"/>
        <v>#N/A</v>
      </c>
      <c r="Q289" t="e">
        <f>+VLOOKUP(D289&amp;E289,Master!D:H,5,0)</f>
        <v>#N/A</v>
      </c>
      <c r="R289" t="e">
        <f>+VLOOKUP(D289&amp;E289,Master!D:I,6,0)</f>
        <v>#N/A</v>
      </c>
      <c r="S289" t="e">
        <f>+VLOOKUP(Q289,Notes!$A$45:$BZ$50,MATCH(P289,Notes!$2:$2,0),0)</f>
        <v>#N/A</v>
      </c>
      <c r="T289" s="21" t="e">
        <f t="shared" si="8"/>
        <v>#N/A</v>
      </c>
      <c r="AD289" s="20" t="s">
        <v>683</v>
      </c>
      <c r="AE289" s="20">
        <v>14.618611999999994</v>
      </c>
      <c r="AF289" s="20">
        <v>14.618611999999994</v>
      </c>
      <c r="AG289" s="20" t="s">
        <v>190</v>
      </c>
      <c r="AH289" s="20" t="s">
        <v>205</v>
      </c>
    </row>
    <row r="290" spans="1:34">
      <c r="A290" s="20"/>
      <c r="B290" s="20"/>
      <c r="C290" s="20"/>
      <c r="D290" s="20"/>
      <c r="E290" s="20"/>
      <c r="G290" s="2"/>
      <c r="P290" t="e">
        <f t="shared" si="9"/>
        <v>#N/A</v>
      </c>
      <c r="Q290" t="e">
        <f>+VLOOKUP(D290&amp;E290,Master!D:H,5,0)</f>
        <v>#N/A</v>
      </c>
      <c r="R290" t="e">
        <f>+VLOOKUP(D290&amp;E290,Master!D:I,6,0)</f>
        <v>#N/A</v>
      </c>
      <c r="S290" t="e">
        <f>+VLOOKUP(Q290,Notes!$A$45:$BZ$50,MATCH(P290,Notes!$2:$2,0),0)</f>
        <v>#N/A</v>
      </c>
      <c r="T290" s="21" t="e">
        <f t="shared" si="8"/>
        <v>#N/A</v>
      </c>
      <c r="AD290" s="20" t="s">
        <v>676</v>
      </c>
      <c r="AE290" s="20">
        <v>12.854486999999999</v>
      </c>
      <c r="AF290" s="20">
        <v>12.854486999999999</v>
      </c>
      <c r="AG290" s="20" t="s">
        <v>88</v>
      </c>
      <c r="AH290" s="20" t="s">
        <v>196</v>
      </c>
    </row>
    <row r="291" spans="1:34">
      <c r="A291" s="20"/>
      <c r="B291" s="20"/>
      <c r="C291" s="20"/>
      <c r="D291" s="20"/>
      <c r="E291" s="20"/>
      <c r="G291" s="2"/>
      <c r="P291" t="e">
        <f t="shared" si="9"/>
        <v>#N/A</v>
      </c>
      <c r="Q291" t="e">
        <f>+VLOOKUP(D291&amp;E291,Master!D:H,5,0)</f>
        <v>#N/A</v>
      </c>
      <c r="R291" t="e">
        <f>+VLOOKUP(D291&amp;E291,Master!D:I,6,0)</f>
        <v>#N/A</v>
      </c>
      <c r="S291" t="e">
        <f>+VLOOKUP(Q291,Notes!$A$45:$BZ$50,MATCH(P291,Notes!$2:$2,0),0)</f>
        <v>#N/A</v>
      </c>
      <c r="T291" s="21" t="e">
        <f t="shared" si="8"/>
        <v>#N/A</v>
      </c>
      <c r="AD291" s="20" t="s">
        <v>653</v>
      </c>
      <c r="AE291" s="20">
        <v>15.359452999999993</v>
      </c>
      <c r="AF291" s="20">
        <v>15.359452999999993</v>
      </c>
      <c r="AG291" s="20" t="s">
        <v>17</v>
      </c>
      <c r="AH291" s="20" t="s">
        <v>211</v>
      </c>
    </row>
    <row r="292" spans="1:34">
      <c r="A292" s="20"/>
      <c r="B292" s="20"/>
      <c r="C292" s="20"/>
      <c r="D292" s="20"/>
      <c r="E292" s="20"/>
      <c r="G292" s="2"/>
      <c r="P292" t="e">
        <f t="shared" si="9"/>
        <v>#N/A</v>
      </c>
      <c r="Q292" t="e">
        <f>+VLOOKUP(D292&amp;E292,Master!D:H,5,0)</f>
        <v>#N/A</v>
      </c>
      <c r="R292" t="e">
        <f>+VLOOKUP(D292&amp;E292,Master!D:I,6,0)</f>
        <v>#N/A</v>
      </c>
      <c r="S292" t="e">
        <f>+VLOOKUP(Q292,Notes!$A$45:$BZ$50,MATCH(P292,Notes!$2:$2,0),0)</f>
        <v>#N/A</v>
      </c>
      <c r="T292" s="21" t="e">
        <f t="shared" si="8"/>
        <v>#N/A</v>
      </c>
      <c r="AD292" s="20" t="s">
        <v>650</v>
      </c>
      <c r="AE292" s="20">
        <v>15.765048999999996</v>
      </c>
      <c r="AF292" s="20">
        <v>15.765048999999996</v>
      </c>
      <c r="AG292" s="20" t="s">
        <v>17</v>
      </c>
      <c r="AH292" s="20" t="s">
        <v>204</v>
      </c>
    </row>
    <row r="293" spans="1:34">
      <c r="A293" s="20"/>
      <c r="B293" s="20"/>
      <c r="C293" s="20"/>
      <c r="D293" s="20"/>
      <c r="E293" s="20"/>
      <c r="G293" s="2"/>
      <c r="P293" t="e">
        <f t="shared" si="9"/>
        <v>#N/A</v>
      </c>
      <c r="Q293" t="e">
        <f>+VLOOKUP(D293&amp;E293,Master!D:H,5,0)</f>
        <v>#N/A</v>
      </c>
      <c r="R293" t="e">
        <f>+VLOOKUP(D293&amp;E293,Master!D:I,6,0)</f>
        <v>#N/A</v>
      </c>
      <c r="S293" t="e">
        <f>+VLOOKUP(Q293,Notes!$A$45:$BZ$50,MATCH(P293,Notes!$2:$2,0),0)</f>
        <v>#N/A</v>
      </c>
      <c r="T293" s="21" t="e">
        <f t="shared" si="8"/>
        <v>#N/A</v>
      </c>
      <c r="AD293" s="20" t="s">
        <v>681</v>
      </c>
      <c r="AE293" s="20">
        <v>15.026921000000005</v>
      </c>
      <c r="AF293" s="20">
        <v>15.026921000000005</v>
      </c>
      <c r="AG293" s="20" t="s">
        <v>190</v>
      </c>
      <c r="AH293" s="20" t="s">
        <v>204</v>
      </c>
    </row>
    <row r="294" spans="1:34">
      <c r="A294" s="20"/>
      <c r="B294" s="20"/>
      <c r="C294" s="20"/>
      <c r="D294" s="20"/>
      <c r="E294" s="20"/>
      <c r="G294" s="2"/>
      <c r="P294" t="e">
        <f t="shared" si="9"/>
        <v>#N/A</v>
      </c>
      <c r="Q294" t="e">
        <f>+VLOOKUP(D294&amp;E294,Master!D:H,5,0)</f>
        <v>#N/A</v>
      </c>
      <c r="R294" t="e">
        <f>+VLOOKUP(D294&amp;E294,Master!D:I,6,0)</f>
        <v>#N/A</v>
      </c>
      <c r="S294" t="e">
        <f>+VLOOKUP(Q294,Notes!$A$45:$BZ$50,MATCH(P294,Notes!$2:$2,0),0)</f>
        <v>#N/A</v>
      </c>
      <c r="T294" s="21" t="e">
        <f t="shared" si="8"/>
        <v>#N/A</v>
      </c>
      <c r="AD294" s="20" t="s">
        <v>683</v>
      </c>
      <c r="AE294" s="20">
        <v>14.618611999999994</v>
      </c>
      <c r="AF294" s="20">
        <v>14.618611999999994</v>
      </c>
      <c r="AG294" s="20" t="s">
        <v>190</v>
      </c>
      <c r="AH294" s="20" t="s">
        <v>205</v>
      </c>
    </row>
    <row r="295" spans="1:34">
      <c r="A295" s="20"/>
      <c r="B295" s="20"/>
      <c r="C295" s="20"/>
      <c r="D295" s="20"/>
      <c r="E295" s="20"/>
      <c r="G295" s="2"/>
      <c r="P295" t="e">
        <f t="shared" si="9"/>
        <v>#N/A</v>
      </c>
      <c r="Q295" t="e">
        <f>+VLOOKUP(D295&amp;E295,Master!D:H,5,0)</f>
        <v>#N/A</v>
      </c>
      <c r="R295" t="e">
        <f>+VLOOKUP(D295&amp;E295,Master!D:I,6,0)</f>
        <v>#N/A</v>
      </c>
      <c r="S295" t="e">
        <f>+VLOOKUP(Q295,Notes!$A$45:$BZ$50,MATCH(P295,Notes!$2:$2,0),0)</f>
        <v>#N/A</v>
      </c>
      <c r="T295" s="21" t="e">
        <f t="shared" si="8"/>
        <v>#N/A</v>
      </c>
      <c r="AD295" s="20" t="s">
        <v>621</v>
      </c>
      <c r="AE295" s="20">
        <v>0.18816300000000014</v>
      </c>
      <c r="AF295" s="20">
        <v>0.18816300000000014</v>
      </c>
      <c r="AG295" s="20" t="s">
        <v>20</v>
      </c>
      <c r="AH295" s="20" t="s">
        <v>204</v>
      </c>
    </row>
    <row r="296" spans="1:34">
      <c r="A296" s="20"/>
      <c r="B296" s="20"/>
      <c r="C296" s="20"/>
      <c r="D296" s="20"/>
      <c r="E296" s="20"/>
      <c r="G296" s="2"/>
      <c r="P296" t="e">
        <f t="shared" si="9"/>
        <v>#N/A</v>
      </c>
      <c r="Q296" t="e">
        <f>+VLOOKUP(D296&amp;E296,Master!D:H,5,0)</f>
        <v>#N/A</v>
      </c>
      <c r="R296" t="e">
        <f>+VLOOKUP(D296&amp;E296,Master!D:I,6,0)</f>
        <v>#N/A</v>
      </c>
      <c r="S296" t="e">
        <f>+VLOOKUP(Q296,Notes!$A$45:$BZ$50,MATCH(P296,Notes!$2:$2,0),0)</f>
        <v>#N/A</v>
      </c>
      <c r="T296" s="21" t="e">
        <f t="shared" si="8"/>
        <v>#N/A</v>
      </c>
      <c r="AD296" s="20" t="s">
        <v>625</v>
      </c>
      <c r="AE296" s="20">
        <v>0.17584399999999997</v>
      </c>
      <c r="AF296" s="20">
        <v>0.17584399999999997</v>
      </c>
      <c r="AG296" s="20" t="s">
        <v>20</v>
      </c>
      <c r="AH296" s="20" t="s">
        <v>205</v>
      </c>
    </row>
    <row r="297" spans="1:34">
      <c r="A297" s="20"/>
      <c r="B297" s="20"/>
      <c r="C297" s="20"/>
      <c r="D297" s="20"/>
      <c r="E297" s="20"/>
      <c r="G297" s="2"/>
      <c r="P297" t="e">
        <f t="shared" si="9"/>
        <v>#N/A</v>
      </c>
      <c r="Q297" t="e">
        <f>+VLOOKUP(D297&amp;E297,Master!D:H,5,0)</f>
        <v>#N/A</v>
      </c>
      <c r="R297" t="e">
        <f>+VLOOKUP(D297&amp;E297,Master!D:I,6,0)</f>
        <v>#N/A</v>
      </c>
      <c r="S297" t="e">
        <f>+VLOOKUP(Q297,Notes!$A$45:$BZ$50,MATCH(P297,Notes!$2:$2,0),0)</f>
        <v>#N/A</v>
      </c>
      <c r="T297" s="21" t="e">
        <f t="shared" si="8"/>
        <v>#N/A</v>
      </c>
      <c r="AD297" s="20" t="s">
        <v>654</v>
      </c>
      <c r="AE297" s="20">
        <v>0.27030399999999993</v>
      </c>
      <c r="AF297" s="20">
        <v>0.27030399999999993</v>
      </c>
      <c r="AG297" s="20" t="s">
        <v>40</v>
      </c>
      <c r="AH297" s="20" t="s">
        <v>204</v>
      </c>
    </row>
    <row r="298" spans="1:34">
      <c r="A298" s="20"/>
      <c r="B298" s="20"/>
      <c r="C298" s="20"/>
      <c r="D298" s="20"/>
      <c r="E298" s="20"/>
      <c r="G298" s="2"/>
      <c r="P298" t="e">
        <f t="shared" si="9"/>
        <v>#N/A</v>
      </c>
      <c r="Q298" t="e">
        <f>+VLOOKUP(D298&amp;E298,Master!D:H,5,0)</f>
        <v>#N/A</v>
      </c>
      <c r="R298" t="e">
        <f>+VLOOKUP(D298&amp;E298,Master!D:I,6,0)</f>
        <v>#N/A</v>
      </c>
      <c r="S298" t="e">
        <f>+VLOOKUP(Q298,Notes!$A$45:$BZ$50,MATCH(P298,Notes!$2:$2,0),0)</f>
        <v>#N/A</v>
      </c>
      <c r="T298" s="21" t="e">
        <f t="shared" si="8"/>
        <v>#N/A</v>
      </c>
      <c r="AD298" s="20" t="s">
        <v>658</v>
      </c>
      <c r="AE298" s="20">
        <v>0.26180000000000003</v>
      </c>
      <c r="AF298" s="20">
        <v>0.26180000000000003</v>
      </c>
      <c r="AG298" s="20" t="s">
        <v>40</v>
      </c>
      <c r="AH298" s="20" t="s">
        <v>205</v>
      </c>
    </row>
    <row r="299" spans="1:34">
      <c r="A299" s="20"/>
      <c r="B299" s="20"/>
      <c r="C299" s="20"/>
      <c r="D299" s="20"/>
      <c r="E299" s="20"/>
      <c r="G299" s="2"/>
      <c r="P299" t="e">
        <f t="shared" si="9"/>
        <v>#N/A</v>
      </c>
      <c r="Q299" t="e">
        <f>+VLOOKUP(D299&amp;E299,Master!D:H,5,0)</f>
        <v>#N/A</v>
      </c>
      <c r="R299" t="e">
        <f>+VLOOKUP(D299&amp;E299,Master!D:I,6,0)</f>
        <v>#N/A</v>
      </c>
      <c r="S299" t="e">
        <f>+VLOOKUP(Q299,Notes!$A$45:$BZ$50,MATCH(P299,Notes!$2:$2,0),0)</f>
        <v>#N/A</v>
      </c>
      <c r="T299" s="21" t="e">
        <f t="shared" si="8"/>
        <v>#N/A</v>
      </c>
      <c r="AD299" s="20" t="s">
        <v>668</v>
      </c>
      <c r="AE299" s="20">
        <v>0.21977199999999994</v>
      </c>
      <c r="AF299" s="20">
        <v>0.21977199999999994</v>
      </c>
      <c r="AG299" s="20" t="s">
        <v>47</v>
      </c>
      <c r="AH299" s="20" t="s">
        <v>204</v>
      </c>
    </row>
    <row r="300" spans="1:34">
      <c r="A300" s="20"/>
      <c r="B300" s="20"/>
      <c r="C300" s="20"/>
      <c r="D300" s="20"/>
      <c r="E300" s="20"/>
      <c r="G300" s="2"/>
      <c r="P300" t="e">
        <f t="shared" si="9"/>
        <v>#N/A</v>
      </c>
      <c r="Q300" t="e">
        <f>+VLOOKUP(D300&amp;E300,Master!D:H,5,0)</f>
        <v>#N/A</v>
      </c>
      <c r="R300" t="e">
        <f>+VLOOKUP(D300&amp;E300,Master!D:I,6,0)</f>
        <v>#N/A</v>
      </c>
      <c r="S300" t="e">
        <f>+VLOOKUP(Q300,Notes!$A$45:$BZ$50,MATCH(P300,Notes!$2:$2,0),0)</f>
        <v>#N/A</v>
      </c>
      <c r="T300" s="21" t="e">
        <f t="shared" si="8"/>
        <v>#N/A</v>
      </c>
      <c r="AD300" s="20" t="s">
        <v>672</v>
      </c>
      <c r="AE300" s="20">
        <v>0.20745500000000008</v>
      </c>
      <c r="AF300" s="20">
        <v>0.20745500000000008</v>
      </c>
      <c r="AG300" s="20" t="s">
        <v>47</v>
      </c>
      <c r="AH300" s="20" t="s">
        <v>205</v>
      </c>
    </row>
    <row r="301" spans="1:34">
      <c r="A301" s="20"/>
      <c r="B301" s="20"/>
      <c r="C301" s="20"/>
      <c r="D301" s="20"/>
      <c r="E301" s="20"/>
      <c r="G301" s="2"/>
      <c r="P301" t="e">
        <f t="shared" si="9"/>
        <v>#N/A</v>
      </c>
      <c r="Q301" t="e">
        <f>+VLOOKUP(D301&amp;E301,Master!D:H,5,0)</f>
        <v>#N/A</v>
      </c>
      <c r="R301" t="e">
        <f>+VLOOKUP(D301&amp;E301,Master!D:I,6,0)</f>
        <v>#N/A</v>
      </c>
      <c r="S301" t="e">
        <f>+VLOOKUP(Q301,Notes!$A$45:$BZ$50,MATCH(P301,Notes!$2:$2,0),0)</f>
        <v>#N/A</v>
      </c>
      <c r="T301" s="21" t="e">
        <f t="shared" si="8"/>
        <v>#N/A</v>
      </c>
      <c r="AD301" s="20" t="s">
        <v>647</v>
      </c>
      <c r="AE301" s="20">
        <v>15.734137000000006</v>
      </c>
      <c r="AF301" s="20">
        <v>15.734137000000006</v>
      </c>
      <c r="AG301" s="20" t="s">
        <v>15</v>
      </c>
      <c r="AH301" s="20" t="s">
        <v>205</v>
      </c>
    </row>
    <row r="302" spans="1:34">
      <c r="A302" s="20"/>
      <c r="B302" s="20"/>
      <c r="C302" s="20"/>
      <c r="D302" s="20"/>
      <c r="E302" s="20"/>
      <c r="G302" s="2"/>
      <c r="P302" t="e">
        <f t="shared" si="9"/>
        <v>#N/A</v>
      </c>
      <c r="Q302" t="e">
        <f>+VLOOKUP(D302&amp;E302,Master!D:H,5,0)</f>
        <v>#N/A</v>
      </c>
      <c r="R302" t="e">
        <f>+VLOOKUP(D302&amp;E302,Master!D:I,6,0)</f>
        <v>#N/A</v>
      </c>
      <c r="S302" t="e">
        <f>+VLOOKUP(Q302,Notes!$A$45:$BZ$50,MATCH(P302,Notes!$2:$2,0),0)</f>
        <v>#N/A</v>
      </c>
      <c r="T302" s="21" t="e">
        <f t="shared" si="8"/>
        <v>#N/A</v>
      </c>
      <c r="AD302" s="20" t="s">
        <v>642</v>
      </c>
      <c r="AE302" s="20">
        <v>19.30333700000001</v>
      </c>
      <c r="AF302" s="20">
        <v>19.30333700000001</v>
      </c>
      <c r="AG302" s="20" t="s">
        <v>15</v>
      </c>
      <c r="AH302" s="20" t="s">
        <v>204</v>
      </c>
    </row>
    <row r="303" spans="1:34">
      <c r="A303" s="20"/>
      <c r="B303" s="20"/>
      <c r="C303" s="20"/>
      <c r="D303" s="20"/>
      <c r="E303" s="20"/>
      <c r="G303" s="2"/>
      <c r="P303" t="e">
        <f t="shared" si="9"/>
        <v>#N/A</v>
      </c>
      <c r="Q303" t="e">
        <f>+VLOOKUP(D303&amp;E303,Master!D:H,5,0)</f>
        <v>#N/A</v>
      </c>
      <c r="R303" t="e">
        <f>+VLOOKUP(D303&amp;E303,Master!D:I,6,0)</f>
        <v>#N/A</v>
      </c>
      <c r="S303" t="e">
        <f>+VLOOKUP(Q303,Notes!$A$45:$BZ$50,MATCH(P303,Notes!$2:$2,0),0)</f>
        <v>#N/A</v>
      </c>
      <c r="T303" s="21" t="e">
        <f t="shared" si="8"/>
        <v>#N/A</v>
      </c>
      <c r="AD303" s="20" t="s">
        <v>763</v>
      </c>
      <c r="AE303" s="20">
        <v>0.21400499999999986</v>
      </c>
      <c r="AF303" s="20">
        <v>0.21400499999999986</v>
      </c>
      <c r="AG303" s="20" t="s">
        <v>16</v>
      </c>
      <c r="AH303" s="20" t="s">
        <v>205</v>
      </c>
    </row>
    <row r="304" spans="1:34">
      <c r="A304" s="20"/>
      <c r="B304" s="20"/>
      <c r="C304" s="20"/>
      <c r="D304" s="20"/>
      <c r="E304" s="20"/>
      <c r="G304" s="2"/>
      <c r="P304" t="e">
        <f t="shared" si="9"/>
        <v>#N/A</v>
      </c>
      <c r="Q304" t="e">
        <f>+VLOOKUP(D304&amp;E304,Master!D:H,5,0)</f>
        <v>#N/A</v>
      </c>
      <c r="R304" t="e">
        <f>+VLOOKUP(D304&amp;E304,Master!D:I,6,0)</f>
        <v>#N/A</v>
      </c>
      <c r="S304" t="e">
        <f>+VLOOKUP(Q304,Notes!$A$45:$BZ$50,MATCH(P304,Notes!$2:$2,0),0)</f>
        <v>#N/A</v>
      </c>
      <c r="T304" s="21" t="e">
        <f t="shared" si="8"/>
        <v>#N/A</v>
      </c>
      <c r="AD304" s="20" t="s">
        <v>761</v>
      </c>
      <c r="AE304" s="20">
        <v>0.25396199999999997</v>
      </c>
      <c r="AF304" s="20">
        <v>0.25396199999999997</v>
      </c>
      <c r="AG304" s="20" t="s">
        <v>16</v>
      </c>
      <c r="AH304" s="20" t="s">
        <v>204</v>
      </c>
    </row>
    <row r="305" spans="1:34">
      <c r="A305" s="20"/>
      <c r="B305" s="20"/>
      <c r="C305" s="20"/>
      <c r="D305" s="20"/>
      <c r="E305" s="20"/>
      <c r="G305" s="2"/>
      <c r="P305" t="e">
        <f t="shared" si="9"/>
        <v>#N/A</v>
      </c>
      <c r="Q305" t="e">
        <f>+VLOOKUP(D305&amp;E305,Master!D:H,5,0)</f>
        <v>#N/A</v>
      </c>
      <c r="R305" t="e">
        <f>+VLOOKUP(D305&amp;E305,Master!D:I,6,0)</f>
        <v>#N/A</v>
      </c>
      <c r="S305" t="e">
        <f>+VLOOKUP(Q305,Notes!$A$45:$BZ$50,MATCH(P305,Notes!$2:$2,0),0)</f>
        <v>#N/A</v>
      </c>
      <c r="T305" s="21" t="e">
        <f t="shared" si="8"/>
        <v>#N/A</v>
      </c>
      <c r="AD305" s="20" t="s">
        <v>640</v>
      </c>
      <c r="AE305" s="20">
        <v>25.088221999999995</v>
      </c>
      <c r="AF305" s="20">
        <v>25.088221999999995</v>
      </c>
      <c r="AG305" s="20" t="s">
        <v>14</v>
      </c>
      <c r="AH305" s="20" t="s">
        <v>211</v>
      </c>
    </row>
    <row r="306" spans="1:34">
      <c r="A306" s="20"/>
      <c r="B306" s="20"/>
      <c r="C306" s="20"/>
      <c r="D306" s="20"/>
      <c r="E306" s="20"/>
      <c r="G306" s="2"/>
      <c r="P306" t="e">
        <f t="shared" si="9"/>
        <v>#N/A</v>
      </c>
      <c r="Q306" t="e">
        <f>+VLOOKUP(D306&amp;E306,Master!D:H,5,0)</f>
        <v>#N/A</v>
      </c>
      <c r="R306" t="e">
        <f>+VLOOKUP(D306&amp;E306,Master!D:I,6,0)</f>
        <v>#N/A</v>
      </c>
      <c r="S306" t="e">
        <f>+VLOOKUP(Q306,Notes!$A$45:$BZ$50,MATCH(P306,Notes!$2:$2,0),0)</f>
        <v>#N/A</v>
      </c>
      <c r="T306" s="21" t="e">
        <f t="shared" si="8"/>
        <v>#N/A</v>
      </c>
      <c r="AD306" s="20" t="s">
        <v>637</v>
      </c>
      <c r="AE306" s="20">
        <v>28.274752000000007</v>
      </c>
      <c r="AF306" s="20">
        <v>28.274752000000007</v>
      </c>
      <c r="AG306" s="20" t="s">
        <v>14</v>
      </c>
      <c r="AH306" s="20" t="s">
        <v>204</v>
      </c>
    </row>
    <row r="307" spans="1:34">
      <c r="A307" s="20"/>
      <c r="B307" s="20"/>
      <c r="C307" s="20"/>
      <c r="D307" s="20"/>
      <c r="E307" s="20"/>
      <c r="G307" s="2"/>
      <c r="P307" t="e">
        <f t="shared" si="9"/>
        <v>#N/A</v>
      </c>
      <c r="Q307" t="e">
        <f>+VLOOKUP(D307&amp;E307,Master!D:H,5,0)</f>
        <v>#N/A</v>
      </c>
      <c r="R307" t="e">
        <f>+VLOOKUP(D307&amp;E307,Master!D:I,6,0)</f>
        <v>#N/A</v>
      </c>
      <c r="S307" t="e">
        <f>+VLOOKUP(Q307,Notes!$A$45:$BZ$50,MATCH(P307,Notes!$2:$2,0),0)</f>
        <v>#N/A</v>
      </c>
      <c r="T307" s="21" t="e">
        <f t="shared" si="8"/>
        <v>#N/A</v>
      </c>
      <c r="AD307" s="20" t="s">
        <v>650</v>
      </c>
      <c r="AE307" s="20">
        <v>15.765048999999996</v>
      </c>
      <c r="AF307" s="20">
        <v>15.765048999999996</v>
      </c>
      <c r="AG307" s="20" t="s">
        <v>17</v>
      </c>
      <c r="AH307" s="20" t="s">
        <v>204</v>
      </c>
    </row>
    <row r="308" spans="1:34">
      <c r="A308" s="20"/>
      <c r="B308" s="20"/>
      <c r="C308" s="20"/>
      <c r="D308" s="20"/>
      <c r="E308" s="20"/>
      <c r="G308" s="2"/>
      <c r="P308" t="e">
        <f t="shared" si="9"/>
        <v>#N/A</v>
      </c>
      <c r="Q308" t="e">
        <f>+VLOOKUP(D308&amp;E308,Master!D:H,5,0)</f>
        <v>#N/A</v>
      </c>
      <c r="R308" t="e">
        <f>+VLOOKUP(D308&amp;E308,Master!D:I,6,0)</f>
        <v>#N/A</v>
      </c>
      <c r="S308" t="e">
        <f>+VLOOKUP(Q308,Notes!$A$45:$BZ$50,MATCH(P308,Notes!$2:$2,0),0)</f>
        <v>#N/A</v>
      </c>
      <c r="T308" s="21" t="e">
        <f t="shared" si="8"/>
        <v>#N/A</v>
      </c>
      <c r="AD308" s="20" t="s">
        <v>653</v>
      </c>
      <c r="AE308" s="20">
        <v>15.359452999999993</v>
      </c>
      <c r="AF308" s="20">
        <v>15.359452999999993</v>
      </c>
      <c r="AG308" s="20" t="s">
        <v>17</v>
      </c>
      <c r="AH308" s="20" t="s">
        <v>211</v>
      </c>
    </row>
    <row r="309" spans="1:34">
      <c r="A309" s="20"/>
      <c r="B309" s="20"/>
      <c r="C309" s="20"/>
      <c r="D309" s="20"/>
      <c r="E309" s="20"/>
      <c r="G309" s="2"/>
      <c r="P309" t="e">
        <f t="shared" si="9"/>
        <v>#N/A</v>
      </c>
      <c r="Q309" t="e">
        <f>+VLOOKUP(D309&amp;E309,Master!D:H,5,0)</f>
        <v>#N/A</v>
      </c>
      <c r="R309" t="e">
        <f>+VLOOKUP(D309&amp;E309,Master!D:I,6,0)</f>
        <v>#N/A</v>
      </c>
      <c r="S309" t="e">
        <f>+VLOOKUP(Q309,Notes!$A$45:$BZ$50,MATCH(P309,Notes!$2:$2,0),0)</f>
        <v>#N/A</v>
      </c>
      <c r="T309" s="21" t="e">
        <f t="shared" si="8"/>
        <v>#N/A</v>
      </c>
      <c r="AD309" s="20" t="s">
        <v>681</v>
      </c>
      <c r="AE309" s="20">
        <v>15.026921000000005</v>
      </c>
      <c r="AF309" s="20">
        <v>15.026921000000005</v>
      </c>
      <c r="AG309" s="20" t="s">
        <v>190</v>
      </c>
      <c r="AH309" s="20" t="s">
        <v>204</v>
      </c>
    </row>
    <row r="310" spans="1:34">
      <c r="A310" s="20"/>
      <c r="B310" s="20"/>
      <c r="C310" s="20"/>
      <c r="D310" s="20"/>
      <c r="E310" s="20"/>
      <c r="G310" s="2"/>
      <c r="P310" t="e">
        <f t="shared" si="9"/>
        <v>#N/A</v>
      </c>
      <c r="Q310" t="e">
        <f>+VLOOKUP(D310&amp;E310,Master!D:H,5,0)</f>
        <v>#N/A</v>
      </c>
      <c r="R310" t="e">
        <f>+VLOOKUP(D310&amp;E310,Master!D:I,6,0)</f>
        <v>#N/A</v>
      </c>
      <c r="S310" t="e">
        <f>+VLOOKUP(Q310,Notes!$A$45:$BZ$50,MATCH(P310,Notes!$2:$2,0),0)</f>
        <v>#N/A</v>
      </c>
      <c r="T310" s="21" t="e">
        <f t="shared" si="8"/>
        <v>#N/A</v>
      </c>
      <c r="AD310" s="20" t="s">
        <v>683</v>
      </c>
      <c r="AE310" s="20">
        <v>14.618611999999994</v>
      </c>
      <c r="AF310" s="20">
        <v>14.618611999999994</v>
      </c>
      <c r="AG310" s="20" t="s">
        <v>190</v>
      </c>
      <c r="AH310" s="20" t="s">
        <v>205</v>
      </c>
    </row>
    <row r="311" spans="1:34">
      <c r="A311" s="20"/>
      <c r="B311" s="20"/>
      <c r="C311" s="20"/>
      <c r="D311" s="20"/>
      <c r="E311" s="20"/>
      <c r="G311" s="2"/>
      <c r="P311" t="e">
        <f t="shared" si="9"/>
        <v>#N/A</v>
      </c>
      <c r="Q311" t="e">
        <f>+VLOOKUP(D311&amp;E311,Master!D:H,5,0)</f>
        <v>#N/A</v>
      </c>
      <c r="R311" t="e">
        <f>+VLOOKUP(D311&amp;E311,Master!D:I,6,0)</f>
        <v>#N/A</v>
      </c>
      <c r="S311" t="e">
        <f>+VLOOKUP(Q311,Notes!$A$45:$BZ$50,MATCH(P311,Notes!$2:$2,0),0)</f>
        <v>#N/A</v>
      </c>
      <c r="T311" s="21" t="e">
        <f t="shared" si="8"/>
        <v>#N/A</v>
      </c>
      <c r="AD311" s="20" t="s">
        <v>676</v>
      </c>
      <c r="AE311" s="20">
        <v>12.854486999999999</v>
      </c>
      <c r="AF311" s="20">
        <v>12.854486999999999</v>
      </c>
      <c r="AG311" s="20" t="s">
        <v>88</v>
      </c>
      <c r="AH311" s="20" t="s">
        <v>196</v>
      </c>
    </row>
    <row r="312" spans="1:34">
      <c r="A312" s="20"/>
      <c r="B312" s="20"/>
      <c r="C312" s="20"/>
      <c r="D312" s="20"/>
      <c r="E312" s="20"/>
      <c r="G312" s="2"/>
      <c r="P312" t="e">
        <f t="shared" si="9"/>
        <v>#N/A</v>
      </c>
      <c r="Q312" t="e">
        <f>+VLOOKUP(D312&amp;E312,Master!D:H,5,0)</f>
        <v>#N/A</v>
      </c>
      <c r="R312" t="e">
        <f>+VLOOKUP(D312&amp;E312,Master!D:I,6,0)</f>
        <v>#N/A</v>
      </c>
      <c r="S312" t="e">
        <f>+VLOOKUP(Q312,Notes!$A$45:$BZ$50,MATCH(P312,Notes!$2:$2,0),0)</f>
        <v>#N/A</v>
      </c>
      <c r="T312" s="21" t="e">
        <f t="shared" si="8"/>
        <v>#N/A</v>
      </c>
      <c r="AD312" s="20" t="s">
        <v>676</v>
      </c>
      <c r="AE312" s="20">
        <v>12.854486999999999</v>
      </c>
      <c r="AF312" s="20">
        <v>12.854486999999999</v>
      </c>
      <c r="AG312" s="20" t="s">
        <v>88</v>
      </c>
      <c r="AH312" s="20" t="s">
        <v>196</v>
      </c>
    </row>
    <row r="313" spans="1:34">
      <c r="A313" s="20"/>
      <c r="B313" s="20"/>
      <c r="C313" s="20"/>
      <c r="D313" s="20"/>
      <c r="E313" s="20"/>
      <c r="G313" s="2"/>
      <c r="P313" t="e">
        <f t="shared" si="9"/>
        <v>#N/A</v>
      </c>
      <c r="Q313" t="e">
        <f>+VLOOKUP(D313&amp;E313,Master!D:H,5,0)</f>
        <v>#N/A</v>
      </c>
      <c r="R313" t="e">
        <f>+VLOOKUP(D313&amp;E313,Master!D:I,6,0)</f>
        <v>#N/A</v>
      </c>
      <c r="S313" t="e">
        <f>+VLOOKUP(Q313,Notes!$A$45:$BZ$50,MATCH(P313,Notes!$2:$2,0),0)</f>
        <v>#N/A</v>
      </c>
      <c r="T313" s="21" t="e">
        <f t="shared" si="8"/>
        <v>#N/A</v>
      </c>
      <c r="AD313" s="20" t="s">
        <v>621</v>
      </c>
      <c r="AE313" s="20">
        <v>0.18816300000000014</v>
      </c>
      <c r="AF313" s="20">
        <v>0.18816300000000014</v>
      </c>
      <c r="AG313" s="20" t="s">
        <v>20</v>
      </c>
      <c r="AH313" s="20" t="s">
        <v>204</v>
      </c>
    </row>
    <row r="314" spans="1:34">
      <c r="A314" s="20"/>
      <c r="B314" s="20"/>
      <c r="C314" s="20"/>
      <c r="D314" s="20"/>
      <c r="E314" s="20"/>
      <c r="G314" s="2"/>
      <c r="P314" t="e">
        <f t="shared" si="9"/>
        <v>#N/A</v>
      </c>
      <c r="Q314" t="e">
        <f>+VLOOKUP(D314&amp;E314,Master!D:H,5,0)</f>
        <v>#N/A</v>
      </c>
      <c r="R314" t="e">
        <f>+VLOOKUP(D314&amp;E314,Master!D:I,6,0)</f>
        <v>#N/A</v>
      </c>
      <c r="S314" t="e">
        <f>+VLOOKUP(Q314,Notes!$A$45:$BZ$50,MATCH(P314,Notes!$2:$2,0),0)</f>
        <v>#N/A</v>
      </c>
      <c r="T314" s="21" t="e">
        <f t="shared" si="8"/>
        <v>#N/A</v>
      </c>
      <c r="AD314" s="20" t="s">
        <v>625</v>
      </c>
      <c r="AE314" s="20">
        <v>0.17584399999999997</v>
      </c>
      <c r="AF314" s="20">
        <v>0.17584399999999997</v>
      </c>
      <c r="AG314" s="20" t="s">
        <v>20</v>
      </c>
      <c r="AH314" s="20" t="s">
        <v>205</v>
      </c>
    </row>
    <row r="315" spans="1:34">
      <c r="A315" s="20"/>
      <c r="B315" s="20"/>
      <c r="C315" s="20"/>
      <c r="D315" s="20"/>
      <c r="E315" s="20"/>
      <c r="G315" s="2"/>
      <c r="P315" t="e">
        <f t="shared" si="9"/>
        <v>#N/A</v>
      </c>
      <c r="Q315" t="e">
        <f>+VLOOKUP(D315&amp;E315,Master!D:H,5,0)</f>
        <v>#N/A</v>
      </c>
      <c r="R315" t="e">
        <f>+VLOOKUP(D315&amp;E315,Master!D:I,6,0)</f>
        <v>#N/A</v>
      </c>
      <c r="S315" t="e">
        <f>+VLOOKUP(Q315,Notes!$A$45:$BZ$50,MATCH(P315,Notes!$2:$2,0),0)</f>
        <v>#N/A</v>
      </c>
      <c r="T315" s="21" t="e">
        <f t="shared" si="8"/>
        <v>#N/A</v>
      </c>
      <c r="AD315" s="20" t="s">
        <v>642</v>
      </c>
      <c r="AE315" s="20">
        <v>19.30333700000001</v>
      </c>
      <c r="AF315" s="20">
        <v>19.30333700000001</v>
      </c>
      <c r="AG315" s="20" t="s">
        <v>15</v>
      </c>
      <c r="AH315" s="20" t="s">
        <v>204</v>
      </c>
    </row>
    <row r="316" spans="1:34">
      <c r="A316" s="20"/>
      <c r="B316" s="20"/>
      <c r="C316" s="20"/>
      <c r="D316" s="20"/>
      <c r="E316" s="20"/>
      <c r="G316" s="2"/>
      <c r="P316" t="e">
        <f t="shared" si="9"/>
        <v>#N/A</v>
      </c>
      <c r="Q316" t="e">
        <f>+VLOOKUP(D316&amp;E316,Master!D:H,5,0)</f>
        <v>#N/A</v>
      </c>
      <c r="R316" t="e">
        <f>+VLOOKUP(D316&amp;E316,Master!D:I,6,0)</f>
        <v>#N/A</v>
      </c>
      <c r="S316" t="e">
        <f>+VLOOKUP(Q316,Notes!$A$45:$BZ$50,MATCH(P316,Notes!$2:$2,0),0)</f>
        <v>#N/A</v>
      </c>
      <c r="T316" s="21" t="e">
        <f t="shared" si="8"/>
        <v>#N/A</v>
      </c>
      <c r="AD316" s="20" t="s">
        <v>647</v>
      </c>
      <c r="AE316" s="20">
        <v>15.734137000000006</v>
      </c>
      <c r="AF316" s="20">
        <v>15.734137000000006</v>
      </c>
      <c r="AG316" s="20" t="s">
        <v>15</v>
      </c>
      <c r="AH316" s="20" t="s">
        <v>205</v>
      </c>
    </row>
    <row r="317" spans="1:34">
      <c r="A317" s="20"/>
      <c r="B317" s="20"/>
      <c r="C317" s="20"/>
      <c r="D317" s="20"/>
      <c r="E317" s="20"/>
      <c r="G317" s="2"/>
      <c r="P317" t="e">
        <f t="shared" si="9"/>
        <v>#N/A</v>
      </c>
      <c r="Q317" t="e">
        <f>+VLOOKUP(D317&amp;E317,Master!D:H,5,0)</f>
        <v>#N/A</v>
      </c>
      <c r="R317" t="e">
        <f>+VLOOKUP(D317&amp;E317,Master!D:I,6,0)</f>
        <v>#N/A</v>
      </c>
      <c r="S317" t="e">
        <f>+VLOOKUP(Q317,Notes!$A$45:$BZ$50,MATCH(P317,Notes!$2:$2,0),0)</f>
        <v>#N/A</v>
      </c>
      <c r="T317" s="21" t="e">
        <f t="shared" si="8"/>
        <v>#N/A</v>
      </c>
      <c r="AD317" s="20" t="s">
        <v>761</v>
      </c>
      <c r="AE317" s="20">
        <v>0.25396199999999997</v>
      </c>
      <c r="AF317" s="20">
        <v>0.25396199999999997</v>
      </c>
      <c r="AG317" s="20" t="s">
        <v>16</v>
      </c>
      <c r="AH317" s="20" t="s">
        <v>204</v>
      </c>
    </row>
    <row r="318" spans="1:34">
      <c r="A318" s="20"/>
      <c r="B318" s="20"/>
      <c r="C318" s="20"/>
      <c r="D318" s="20"/>
      <c r="E318" s="20"/>
      <c r="G318" s="2"/>
      <c r="P318" t="e">
        <f t="shared" si="9"/>
        <v>#N/A</v>
      </c>
      <c r="Q318" t="e">
        <f>+VLOOKUP(D318&amp;E318,Master!D:H,5,0)</f>
        <v>#N/A</v>
      </c>
      <c r="R318" t="e">
        <f>+VLOOKUP(D318&amp;E318,Master!D:I,6,0)</f>
        <v>#N/A</v>
      </c>
      <c r="S318" t="e">
        <f>+VLOOKUP(Q318,Notes!$A$45:$BZ$50,MATCH(P318,Notes!$2:$2,0),0)</f>
        <v>#N/A</v>
      </c>
      <c r="T318" s="21" t="e">
        <f t="shared" si="8"/>
        <v>#N/A</v>
      </c>
      <c r="AD318" s="20" t="s">
        <v>763</v>
      </c>
      <c r="AE318" s="20">
        <v>0.21400499999999986</v>
      </c>
      <c r="AF318" s="20">
        <v>0.21400499999999986</v>
      </c>
      <c r="AG318" s="20" t="s">
        <v>16</v>
      </c>
      <c r="AH318" s="20" t="s">
        <v>205</v>
      </c>
    </row>
    <row r="319" spans="1:34">
      <c r="A319" s="20"/>
      <c r="B319" s="20"/>
      <c r="C319" s="20"/>
      <c r="D319" s="20"/>
      <c r="E319" s="20"/>
      <c r="G319" s="2"/>
      <c r="P319" t="e">
        <f t="shared" si="9"/>
        <v>#N/A</v>
      </c>
      <c r="Q319" t="e">
        <f>+VLOOKUP(D319&amp;E319,Master!D:H,5,0)</f>
        <v>#N/A</v>
      </c>
      <c r="R319" t="e">
        <f>+VLOOKUP(D319&amp;E319,Master!D:I,6,0)</f>
        <v>#N/A</v>
      </c>
      <c r="S319" t="e">
        <f>+VLOOKUP(Q319,Notes!$A$45:$BZ$50,MATCH(P319,Notes!$2:$2,0),0)</f>
        <v>#N/A</v>
      </c>
      <c r="T319" s="21" t="e">
        <f t="shared" si="8"/>
        <v>#N/A</v>
      </c>
      <c r="AD319" s="20" t="s">
        <v>650</v>
      </c>
      <c r="AE319" s="20">
        <v>15.765048999999996</v>
      </c>
      <c r="AF319" s="20">
        <v>15.765048999999996</v>
      </c>
      <c r="AG319" s="20" t="s">
        <v>17</v>
      </c>
      <c r="AH319" s="20" t="s">
        <v>204</v>
      </c>
    </row>
    <row r="320" spans="1:34">
      <c r="A320" s="20"/>
      <c r="B320" s="20"/>
      <c r="C320" s="20"/>
      <c r="D320" s="20"/>
      <c r="E320" s="20"/>
      <c r="G320" s="2"/>
      <c r="P320" t="e">
        <f t="shared" si="9"/>
        <v>#N/A</v>
      </c>
      <c r="Q320" t="e">
        <f>+VLOOKUP(D320&amp;E320,Master!D:H,5,0)</f>
        <v>#N/A</v>
      </c>
      <c r="R320" t="e">
        <f>+VLOOKUP(D320&amp;E320,Master!D:I,6,0)</f>
        <v>#N/A</v>
      </c>
      <c r="S320" t="e">
        <f>+VLOOKUP(Q320,Notes!$A$45:$BZ$50,MATCH(P320,Notes!$2:$2,0),0)</f>
        <v>#N/A</v>
      </c>
      <c r="T320" s="21" t="e">
        <f t="shared" si="8"/>
        <v>#N/A</v>
      </c>
      <c r="AD320" s="20" t="s">
        <v>653</v>
      </c>
      <c r="AE320" s="20">
        <v>15.359452999999993</v>
      </c>
      <c r="AF320" s="20">
        <v>15.359452999999993</v>
      </c>
      <c r="AG320" s="20" t="s">
        <v>17</v>
      </c>
      <c r="AH320" s="20" t="s">
        <v>211</v>
      </c>
    </row>
    <row r="321" spans="1:34">
      <c r="A321" s="20"/>
      <c r="B321" s="20"/>
      <c r="C321" s="20"/>
      <c r="D321" s="20"/>
      <c r="E321" s="20"/>
      <c r="G321" s="2"/>
      <c r="P321" t="e">
        <f t="shared" si="9"/>
        <v>#N/A</v>
      </c>
      <c r="Q321" t="e">
        <f>+VLOOKUP(D321&amp;E321,Master!D:H,5,0)</f>
        <v>#N/A</v>
      </c>
      <c r="R321" t="e">
        <f>+VLOOKUP(D321&amp;E321,Master!D:I,6,0)</f>
        <v>#N/A</v>
      </c>
      <c r="S321" t="e">
        <f>+VLOOKUP(Q321,Notes!$A$45:$BZ$50,MATCH(P321,Notes!$2:$2,0),0)</f>
        <v>#N/A</v>
      </c>
      <c r="T321" s="21" t="e">
        <f t="shared" si="8"/>
        <v>#N/A</v>
      </c>
      <c r="AD321" s="20" t="s">
        <v>668</v>
      </c>
      <c r="AE321" s="20">
        <v>0.21977199999999994</v>
      </c>
      <c r="AF321" s="20">
        <v>0.21977199999999994</v>
      </c>
      <c r="AG321" s="20" t="s">
        <v>47</v>
      </c>
      <c r="AH321" s="20" t="s">
        <v>204</v>
      </c>
    </row>
    <row r="322" spans="1:34">
      <c r="A322" s="20"/>
      <c r="B322" s="20"/>
      <c r="C322" s="20"/>
      <c r="D322" s="20"/>
      <c r="E322" s="20"/>
      <c r="G322" s="2"/>
      <c r="P322" t="e">
        <f t="shared" si="9"/>
        <v>#N/A</v>
      </c>
      <c r="Q322" t="e">
        <f>+VLOOKUP(D322&amp;E322,Master!D:H,5,0)</f>
        <v>#N/A</v>
      </c>
      <c r="R322" t="e">
        <f>+VLOOKUP(D322&amp;E322,Master!D:I,6,0)</f>
        <v>#N/A</v>
      </c>
      <c r="S322" t="e">
        <f>+VLOOKUP(Q322,Notes!$A$45:$BZ$50,MATCH(P322,Notes!$2:$2,0),0)</f>
        <v>#N/A</v>
      </c>
      <c r="T322" s="21" t="e">
        <f t="shared" ref="T322:T385" si="10">+S322-B322</f>
        <v>#N/A</v>
      </c>
      <c r="AD322" s="20" t="s">
        <v>672</v>
      </c>
      <c r="AE322" s="20">
        <v>0.20745500000000008</v>
      </c>
      <c r="AF322" s="20">
        <v>0.20745500000000008</v>
      </c>
      <c r="AG322" s="20" t="s">
        <v>47</v>
      </c>
      <c r="AH322" s="20" t="s">
        <v>205</v>
      </c>
    </row>
    <row r="323" spans="1:34">
      <c r="A323" s="20"/>
      <c r="B323" s="20"/>
      <c r="C323" s="20"/>
      <c r="D323" s="20"/>
      <c r="E323" s="20"/>
      <c r="G323" s="2"/>
      <c r="P323" t="e">
        <f t="shared" ref="P323:P386" si="11">+D323&amp;R323</f>
        <v>#N/A</v>
      </c>
      <c r="Q323" t="e">
        <f>+VLOOKUP(D323&amp;E323,Master!D:H,5,0)</f>
        <v>#N/A</v>
      </c>
      <c r="R323" t="e">
        <f>+VLOOKUP(D323&amp;E323,Master!D:I,6,0)</f>
        <v>#N/A</v>
      </c>
      <c r="S323" t="e">
        <f>+VLOOKUP(Q323,Notes!$A$45:$BZ$50,MATCH(P323,Notes!$2:$2,0),0)</f>
        <v>#N/A</v>
      </c>
      <c r="T323" s="21" t="e">
        <f t="shared" si="10"/>
        <v>#N/A</v>
      </c>
      <c r="AD323" s="20" t="s">
        <v>681</v>
      </c>
      <c r="AE323" s="20">
        <v>15.026921000000005</v>
      </c>
      <c r="AF323" s="20">
        <v>15.026921000000005</v>
      </c>
      <c r="AG323" s="20" t="s">
        <v>190</v>
      </c>
      <c r="AH323" s="20" t="s">
        <v>204</v>
      </c>
    </row>
    <row r="324" spans="1:34">
      <c r="A324" s="20"/>
      <c r="B324" s="20"/>
      <c r="C324" s="20"/>
      <c r="D324" s="20"/>
      <c r="E324" s="20"/>
      <c r="G324" s="2"/>
      <c r="P324" t="e">
        <f t="shared" si="11"/>
        <v>#N/A</v>
      </c>
      <c r="Q324" t="e">
        <f>+VLOOKUP(D324&amp;E324,Master!D:H,5,0)</f>
        <v>#N/A</v>
      </c>
      <c r="R324" t="e">
        <f>+VLOOKUP(D324&amp;E324,Master!D:I,6,0)</f>
        <v>#N/A</v>
      </c>
      <c r="S324" t="e">
        <f>+VLOOKUP(Q324,Notes!$A$45:$BZ$50,MATCH(P324,Notes!$2:$2,0),0)</f>
        <v>#N/A</v>
      </c>
      <c r="T324" s="21" t="e">
        <f t="shared" si="10"/>
        <v>#N/A</v>
      </c>
      <c r="AD324" s="20" t="s">
        <v>683</v>
      </c>
      <c r="AE324" s="20">
        <v>14.618611999999994</v>
      </c>
      <c r="AF324" s="20">
        <v>14.618611999999994</v>
      </c>
      <c r="AG324" s="20" t="s">
        <v>190</v>
      </c>
      <c r="AH324" s="20" t="s">
        <v>205</v>
      </c>
    </row>
    <row r="325" spans="1:34">
      <c r="A325" s="20"/>
      <c r="B325" s="20"/>
      <c r="C325" s="20"/>
      <c r="D325" s="20"/>
      <c r="E325" s="20"/>
      <c r="G325" s="2"/>
      <c r="P325" t="e">
        <f t="shared" si="11"/>
        <v>#N/A</v>
      </c>
      <c r="Q325" t="e">
        <f>+VLOOKUP(D325&amp;E325,Master!D:H,5,0)</f>
        <v>#N/A</v>
      </c>
      <c r="R325" t="e">
        <f>+VLOOKUP(D325&amp;E325,Master!D:I,6,0)</f>
        <v>#N/A</v>
      </c>
      <c r="S325" t="e">
        <f>+VLOOKUP(Q325,Notes!$A$45:$BZ$50,MATCH(P325,Notes!$2:$2,0),0)</f>
        <v>#N/A</v>
      </c>
      <c r="T325" s="21" t="e">
        <f t="shared" si="10"/>
        <v>#N/A</v>
      </c>
      <c r="AD325" s="20" t="s">
        <v>621</v>
      </c>
      <c r="AE325" s="20">
        <v>0.18816300000000014</v>
      </c>
      <c r="AF325" s="20">
        <v>0.18816300000000014</v>
      </c>
      <c r="AG325" s="20" t="s">
        <v>20</v>
      </c>
      <c r="AH325" s="20" t="s">
        <v>204</v>
      </c>
    </row>
    <row r="326" spans="1:34">
      <c r="A326" s="20"/>
      <c r="B326" s="20"/>
      <c r="C326" s="20"/>
      <c r="D326" s="20"/>
      <c r="E326" s="20"/>
      <c r="G326" s="2"/>
      <c r="P326" t="e">
        <f t="shared" si="11"/>
        <v>#N/A</v>
      </c>
      <c r="Q326" t="e">
        <f>+VLOOKUP(D326&amp;E326,Master!D:H,5,0)</f>
        <v>#N/A</v>
      </c>
      <c r="R326" t="e">
        <f>+VLOOKUP(D326&amp;E326,Master!D:I,6,0)</f>
        <v>#N/A</v>
      </c>
      <c r="S326" t="e">
        <f>+VLOOKUP(Q326,Notes!$A$45:$BZ$50,MATCH(P326,Notes!$2:$2,0),0)</f>
        <v>#N/A</v>
      </c>
      <c r="T326" s="21" t="e">
        <f t="shared" si="10"/>
        <v>#N/A</v>
      </c>
      <c r="AD326" s="20" t="s">
        <v>625</v>
      </c>
      <c r="AE326" s="20">
        <v>0.17584399999999997</v>
      </c>
      <c r="AF326" s="20">
        <v>0.17584399999999997</v>
      </c>
      <c r="AG326" s="20" t="s">
        <v>20</v>
      </c>
      <c r="AH326" s="20" t="s">
        <v>205</v>
      </c>
    </row>
    <row r="327" spans="1:34">
      <c r="A327" s="20"/>
      <c r="B327" s="20"/>
      <c r="C327" s="20"/>
      <c r="D327" s="20"/>
      <c r="E327" s="20"/>
      <c r="G327" s="2"/>
      <c r="P327" t="e">
        <f t="shared" si="11"/>
        <v>#N/A</v>
      </c>
      <c r="Q327" t="e">
        <f>+VLOOKUP(D327&amp;E327,Master!D:H,5,0)</f>
        <v>#N/A</v>
      </c>
      <c r="R327" t="e">
        <f>+VLOOKUP(D327&amp;E327,Master!D:I,6,0)</f>
        <v>#N/A</v>
      </c>
      <c r="S327" t="e">
        <f>+VLOOKUP(Q327,Notes!$A$45:$BZ$50,MATCH(P327,Notes!$2:$2,0),0)</f>
        <v>#N/A</v>
      </c>
      <c r="T327" s="21" t="e">
        <f t="shared" si="10"/>
        <v>#N/A</v>
      </c>
      <c r="AD327" s="20" t="s">
        <v>642</v>
      </c>
      <c r="AE327" s="20">
        <v>19.30333700000001</v>
      </c>
      <c r="AF327" s="20">
        <v>19.30333700000001</v>
      </c>
      <c r="AG327" s="20" t="s">
        <v>15</v>
      </c>
      <c r="AH327" s="20" t="s">
        <v>204</v>
      </c>
    </row>
    <row r="328" spans="1:34">
      <c r="A328" s="20"/>
      <c r="B328" s="20"/>
      <c r="C328" s="20"/>
      <c r="D328" s="20"/>
      <c r="E328" s="20"/>
      <c r="G328" s="2"/>
      <c r="P328" t="e">
        <f t="shared" si="11"/>
        <v>#N/A</v>
      </c>
      <c r="Q328" t="e">
        <f>+VLOOKUP(D328&amp;E328,Master!D:H,5,0)</f>
        <v>#N/A</v>
      </c>
      <c r="R328" t="e">
        <f>+VLOOKUP(D328&amp;E328,Master!D:I,6,0)</f>
        <v>#N/A</v>
      </c>
      <c r="S328" t="e">
        <f>+VLOOKUP(Q328,Notes!$A$45:$BZ$50,MATCH(P328,Notes!$2:$2,0),0)</f>
        <v>#N/A</v>
      </c>
      <c r="T328" s="21" t="e">
        <f t="shared" si="10"/>
        <v>#N/A</v>
      </c>
      <c r="AD328" s="20" t="s">
        <v>647</v>
      </c>
      <c r="AE328" s="20">
        <v>15.734137000000006</v>
      </c>
      <c r="AF328" s="20">
        <v>15.734137000000006</v>
      </c>
      <c r="AG328" s="20" t="s">
        <v>15</v>
      </c>
      <c r="AH328" s="20" t="s">
        <v>205</v>
      </c>
    </row>
    <row r="329" spans="1:34">
      <c r="A329" s="20"/>
      <c r="B329" s="20"/>
      <c r="C329" s="20"/>
      <c r="D329" s="20"/>
      <c r="E329" s="20"/>
      <c r="G329" s="2"/>
      <c r="P329" t="e">
        <f t="shared" si="11"/>
        <v>#N/A</v>
      </c>
      <c r="Q329" t="e">
        <f>+VLOOKUP(D329&amp;E329,Master!D:H,5,0)</f>
        <v>#N/A</v>
      </c>
      <c r="R329" t="e">
        <f>+VLOOKUP(D329&amp;E329,Master!D:I,6,0)</f>
        <v>#N/A</v>
      </c>
      <c r="S329" t="e">
        <f>+VLOOKUP(Q329,Notes!$A$45:$BZ$50,MATCH(P329,Notes!$2:$2,0),0)</f>
        <v>#N/A</v>
      </c>
      <c r="T329" s="21" t="e">
        <f t="shared" si="10"/>
        <v>#N/A</v>
      </c>
      <c r="AD329" s="20" t="s">
        <v>761</v>
      </c>
      <c r="AE329" s="20">
        <v>0.25396199999999997</v>
      </c>
      <c r="AF329" s="20">
        <v>0.25396199999999997</v>
      </c>
      <c r="AG329" s="20" t="s">
        <v>16</v>
      </c>
      <c r="AH329" s="20" t="s">
        <v>204</v>
      </c>
    </row>
    <row r="330" spans="1:34">
      <c r="A330" s="20"/>
      <c r="B330" s="20"/>
      <c r="C330" s="20"/>
      <c r="D330" s="20"/>
      <c r="E330" s="20"/>
      <c r="G330" s="2"/>
      <c r="P330" t="e">
        <f t="shared" si="11"/>
        <v>#N/A</v>
      </c>
      <c r="Q330" t="e">
        <f>+VLOOKUP(D330&amp;E330,Master!D:H,5,0)</f>
        <v>#N/A</v>
      </c>
      <c r="R330" t="e">
        <f>+VLOOKUP(D330&amp;E330,Master!D:I,6,0)</f>
        <v>#N/A</v>
      </c>
      <c r="S330" t="e">
        <f>+VLOOKUP(Q330,Notes!$A$45:$BZ$50,MATCH(P330,Notes!$2:$2,0),0)</f>
        <v>#N/A</v>
      </c>
      <c r="T330" s="21" t="e">
        <f t="shared" si="10"/>
        <v>#N/A</v>
      </c>
      <c r="AD330" s="20" t="s">
        <v>763</v>
      </c>
      <c r="AE330" s="20">
        <v>0.21400499999999986</v>
      </c>
      <c r="AF330" s="20">
        <v>0.21400499999999986</v>
      </c>
      <c r="AG330" s="20" t="s">
        <v>16</v>
      </c>
      <c r="AH330" s="20" t="s">
        <v>205</v>
      </c>
    </row>
    <row r="331" spans="1:34">
      <c r="A331" s="20"/>
      <c r="B331" s="20"/>
      <c r="C331" s="20"/>
      <c r="D331" s="20"/>
      <c r="E331" s="20"/>
      <c r="G331" s="2"/>
      <c r="P331" t="e">
        <f t="shared" si="11"/>
        <v>#N/A</v>
      </c>
      <c r="Q331" t="e">
        <f>+VLOOKUP(D331&amp;E331,Master!D:H,5,0)</f>
        <v>#N/A</v>
      </c>
      <c r="R331" t="e">
        <f>+VLOOKUP(D331&amp;E331,Master!D:I,6,0)</f>
        <v>#N/A</v>
      </c>
      <c r="S331" t="e">
        <f>+VLOOKUP(Q331,Notes!$A$45:$BZ$50,MATCH(P331,Notes!$2:$2,0),0)</f>
        <v>#N/A</v>
      </c>
      <c r="T331" s="21" t="e">
        <f t="shared" si="10"/>
        <v>#N/A</v>
      </c>
      <c r="AD331" s="20" t="s">
        <v>650</v>
      </c>
      <c r="AE331" s="20">
        <v>15.765048999999996</v>
      </c>
      <c r="AF331" s="20">
        <v>15.765048999999996</v>
      </c>
      <c r="AG331" s="20" t="s">
        <v>17</v>
      </c>
      <c r="AH331" s="20" t="s">
        <v>204</v>
      </c>
    </row>
    <row r="332" spans="1:34">
      <c r="A332" s="20"/>
      <c r="B332" s="20"/>
      <c r="C332" s="20"/>
      <c r="D332" s="20"/>
      <c r="E332" s="20"/>
      <c r="G332" s="2"/>
      <c r="P332" t="e">
        <f t="shared" si="11"/>
        <v>#N/A</v>
      </c>
      <c r="Q332" t="e">
        <f>+VLOOKUP(D332&amp;E332,Master!D:H,5,0)</f>
        <v>#N/A</v>
      </c>
      <c r="R332" t="e">
        <f>+VLOOKUP(D332&amp;E332,Master!D:I,6,0)</f>
        <v>#N/A</v>
      </c>
      <c r="S332" t="e">
        <f>+VLOOKUP(Q332,Notes!$A$45:$BZ$50,MATCH(P332,Notes!$2:$2,0),0)</f>
        <v>#N/A</v>
      </c>
      <c r="T332" s="21" t="e">
        <f t="shared" si="10"/>
        <v>#N/A</v>
      </c>
      <c r="AD332" s="20" t="s">
        <v>653</v>
      </c>
      <c r="AE332" s="20">
        <v>15.359452999999993</v>
      </c>
      <c r="AF332" s="20">
        <v>15.359452999999993</v>
      </c>
      <c r="AG332" s="20" t="s">
        <v>17</v>
      </c>
      <c r="AH332" s="20" t="s">
        <v>211</v>
      </c>
    </row>
    <row r="333" spans="1:34">
      <c r="A333" s="20"/>
      <c r="B333" s="20"/>
      <c r="C333" s="20"/>
      <c r="D333" s="20"/>
      <c r="E333" s="20"/>
      <c r="G333" s="2"/>
      <c r="P333" t="e">
        <f t="shared" si="11"/>
        <v>#N/A</v>
      </c>
      <c r="Q333" t="e">
        <f>+VLOOKUP(D333&amp;E333,Master!D:H,5,0)</f>
        <v>#N/A</v>
      </c>
      <c r="R333" t="e">
        <f>+VLOOKUP(D333&amp;E333,Master!D:I,6,0)</f>
        <v>#N/A</v>
      </c>
      <c r="S333" t="e">
        <f>+VLOOKUP(Q333,Notes!$A$45:$BZ$50,MATCH(P333,Notes!$2:$2,0),0)</f>
        <v>#N/A</v>
      </c>
      <c r="T333" s="21" t="e">
        <f t="shared" si="10"/>
        <v>#N/A</v>
      </c>
      <c r="AD333" s="20" t="s">
        <v>668</v>
      </c>
      <c r="AE333" s="20">
        <v>0.21977199999999994</v>
      </c>
      <c r="AF333" s="20">
        <v>0.21977199999999994</v>
      </c>
      <c r="AG333" s="20" t="s">
        <v>47</v>
      </c>
      <c r="AH333" s="20" t="s">
        <v>204</v>
      </c>
    </row>
    <row r="334" spans="1:34">
      <c r="A334" s="20"/>
      <c r="B334" s="20"/>
      <c r="C334" s="20"/>
      <c r="D334" s="20"/>
      <c r="E334" s="20"/>
      <c r="G334" s="2"/>
      <c r="P334" t="e">
        <f t="shared" si="11"/>
        <v>#N/A</v>
      </c>
      <c r="Q334" t="e">
        <f>+VLOOKUP(D334&amp;E334,Master!D:H,5,0)</f>
        <v>#N/A</v>
      </c>
      <c r="R334" t="e">
        <f>+VLOOKUP(D334&amp;E334,Master!D:I,6,0)</f>
        <v>#N/A</v>
      </c>
      <c r="S334" t="e">
        <f>+VLOOKUP(Q334,Notes!$A$45:$BZ$50,MATCH(P334,Notes!$2:$2,0),0)</f>
        <v>#N/A</v>
      </c>
      <c r="T334" s="21" t="e">
        <f t="shared" si="10"/>
        <v>#N/A</v>
      </c>
      <c r="AD334" s="20" t="s">
        <v>672</v>
      </c>
      <c r="AE334" s="20">
        <v>0.20745500000000008</v>
      </c>
      <c r="AF334" s="20">
        <v>0.20745500000000008</v>
      </c>
      <c r="AG334" s="20" t="s">
        <v>47</v>
      </c>
      <c r="AH334" s="20" t="s">
        <v>205</v>
      </c>
    </row>
    <row r="335" spans="1:34">
      <c r="A335" s="20"/>
      <c r="B335" s="20"/>
      <c r="C335" s="20"/>
      <c r="D335" s="20"/>
      <c r="E335" s="20"/>
      <c r="G335" s="2"/>
      <c r="P335" t="e">
        <f t="shared" si="11"/>
        <v>#N/A</v>
      </c>
      <c r="Q335" t="e">
        <f>+VLOOKUP(D335&amp;E335,Master!D:H,5,0)</f>
        <v>#N/A</v>
      </c>
      <c r="R335" t="e">
        <f>+VLOOKUP(D335&amp;E335,Master!D:I,6,0)</f>
        <v>#N/A</v>
      </c>
      <c r="S335" t="e">
        <f>+VLOOKUP(Q335,Notes!$A$45:$BZ$50,MATCH(P335,Notes!$2:$2,0),0)</f>
        <v>#N/A</v>
      </c>
      <c r="T335" s="21" t="e">
        <f t="shared" si="10"/>
        <v>#N/A</v>
      </c>
      <c r="AD335" s="20" t="s">
        <v>681</v>
      </c>
      <c r="AE335" s="20">
        <v>15.026921000000005</v>
      </c>
      <c r="AF335" s="20">
        <v>15.026921000000005</v>
      </c>
      <c r="AG335" s="20" t="s">
        <v>190</v>
      </c>
      <c r="AH335" s="20" t="s">
        <v>204</v>
      </c>
    </row>
    <row r="336" spans="1:34">
      <c r="A336" s="20"/>
      <c r="B336" s="20"/>
      <c r="C336" s="20"/>
      <c r="D336" s="20"/>
      <c r="E336" s="20"/>
      <c r="G336" s="2"/>
      <c r="P336" t="e">
        <f t="shared" si="11"/>
        <v>#N/A</v>
      </c>
      <c r="Q336" t="e">
        <f>+VLOOKUP(D336&amp;E336,Master!D:H,5,0)</f>
        <v>#N/A</v>
      </c>
      <c r="R336" t="e">
        <f>+VLOOKUP(D336&amp;E336,Master!D:I,6,0)</f>
        <v>#N/A</v>
      </c>
      <c r="S336" t="e">
        <f>+VLOOKUP(Q336,Notes!$A$45:$BZ$50,MATCH(P336,Notes!$2:$2,0),0)</f>
        <v>#N/A</v>
      </c>
      <c r="T336" s="21" t="e">
        <f t="shared" si="10"/>
        <v>#N/A</v>
      </c>
      <c r="AD336" s="20" t="s">
        <v>683</v>
      </c>
      <c r="AE336" s="20">
        <v>14.618611999999994</v>
      </c>
      <c r="AF336" s="20">
        <v>14.618611999999994</v>
      </c>
      <c r="AG336" s="20" t="s">
        <v>190</v>
      </c>
      <c r="AH336" s="20" t="s">
        <v>205</v>
      </c>
    </row>
    <row r="337" spans="1:34">
      <c r="A337" s="20"/>
      <c r="B337" s="20"/>
      <c r="C337" s="20"/>
      <c r="D337" s="20"/>
      <c r="E337" s="20"/>
      <c r="G337" s="2"/>
      <c r="P337" t="e">
        <f t="shared" si="11"/>
        <v>#N/A</v>
      </c>
      <c r="Q337" t="e">
        <f>+VLOOKUP(D337&amp;E337,Master!D:H,5,0)</f>
        <v>#N/A</v>
      </c>
      <c r="R337" t="e">
        <f>+VLOOKUP(D337&amp;E337,Master!D:I,6,0)</f>
        <v>#N/A</v>
      </c>
      <c r="S337" t="e">
        <f>+VLOOKUP(Q337,Notes!$A$45:$BZ$50,MATCH(P337,Notes!$2:$2,0),0)</f>
        <v>#N/A</v>
      </c>
      <c r="T337" s="21" t="e">
        <f t="shared" si="10"/>
        <v>#N/A</v>
      </c>
      <c r="AD337" s="20" t="s">
        <v>676</v>
      </c>
      <c r="AE337" s="20">
        <v>12.854486999999999</v>
      </c>
      <c r="AF337" s="20">
        <v>12.854486999999999</v>
      </c>
      <c r="AG337" s="20" t="s">
        <v>88</v>
      </c>
      <c r="AH337" s="20" t="s">
        <v>196</v>
      </c>
    </row>
    <row r="338" spans="1:34">
      <c r="A338" s="20"/>
      <c r="B338" s="20"/>
      <c r="C338" s="20"/>
      <c r="D338" s="20"/>
      <c r="E338" s="20"/>
      <c r="G338" s="2"/>
      <c r="P338" t="e">
        <f t="shared" si="11"/>
        <v>#N/A</v>
      </c>
      <c r="Q338" t="e">
        <f>+VLOOKUP(D338&amp;E338,Master!D:H,5,0)</f>
        <v>#N/A</v>
      </c>
      <c r="R338" t="e">
        <f>+VLOOKUP(D338&amp;E338,Master!D:I,6,0)</f>
        <v>#N/A</v>
      </c>
      <c r="S338" t="e">
        <f>+VLOOKUP(Q338,Notes!$A$45:$BZ$50,MATCH(P338,Notes!$2:$2,0),0)</f>
        <v>#N/A</v>
      </c>
      <c r="T338" s="21" t="e">
        <f t="shared" si="10"/>
        <v>#N/A</v>
      </c>
      <c r="AD338" s="20" t="s">
        <v>761</v>
      </c>
      <c r="AE338" s="20">
        <v>0.25396199999999997</v>
      </c>
      <c r="AF338" s="20">
        <v>0.25396199999999997</v>
      </c>
      <c r="AG338" s="20" t="s">
        <v>16</v>
      </c>
      <c r="AH338" s="20" t="s">
        <v>204</v>
      </c>
    </row>
    <row r="339" spans="1:34">
      <c r="A339" s="20"/>
      <c r="B339" s="20"/>
      <c r="C339" s="20"/>
      <c r="D339" s="20"/>
      <c r="E339" s="20"/>
      <c r="G339" s="2"/>
      <c r="P339" t="e">
        <f t="shared" si="11"/>
        <v>#N/A</v>
      </c>
      <c r="Q339" t="e">
        <f>+VLOOKUP(D339&amp;E339,Master!D:H,5,0)</f>
        <v>#N/A</v>
      </c>
      <c r="R339" t="e">
        <f>+VLOOKUP(D339&amp;E339,Master!D:I,6,0)</f>
        <v>#N/A</v>
      </c>
      <c r="S339" t="e">
        <f>+VLOOKUP(Q339,Notes!$A$45:$BZ$50,MATCH(P339,Notes!$2:$2,0),0)</f>
        <v>#N/A</v>
      </c>
      <c r="T339" s="21" t="e">
        <f t="shared" si="10"/>
        <v>#N/A</v>
      </c>
      <c r="AD339" s="20" t="s">
        <v>762</v>
      </c>
      <c r="AE339" s="20">
        <v>0.25118299999999999</v>
      </c>
      <c r="AF339" s="20">
        <v>0.25118299999999999</v>
      </c>
      <c r="AG339" s="20" t="s">
        <v>16</v>
      </c>
      <c r="AH339" s="20" t="s">
        <v>208</v>
      </c>
    </row>
    <row r="340" spans="1:34">
      <c r="A340" s="20"/>
      <c r="B340" s="20"/>
      <c r="C340" s="20"/>
      <c r="D340" s="20"/>
      <c r="E340" s="20"/>
      <c r="G340" s="2"/>
      <c r="P340" t="e">
        <f t="shared" si="11"/>
        <v>#N/A</v>
      </c>
      <c r="Q340" t="e">
        <f>+VLOOKUP(D340&amp;E340,Master!D:H,5,0)</f>
        <v>#N/A</v>
      </c>
      <c r="R340" t="e">
        <f>+VLOOKUP(D340&amp;E340,Master!D:I,6,0)</f>
        <v>#N/A</v>
      </c>
      <c r="S340" t="e">
        <f>+VLOOKUP(Q340,Notes!$A$45:$BZ$50,MATCH(P340,Notes!$2:$2,0),0)</f>
        <v>#N/A</v>
      </c>
      <c r="T340" s="21" t="e">
        <f t="shared" si="10"/>
        <v>#N/A</v>
      </c>
      <c r="AD340" s="20" t="s">
        <v>763</v>
      </c>
      <c r="AE340" s="20">
        <v>0.21400499999999986</v>
      </c>
      <c r="AF340" s="20">
        <v>0.21400499999999986</v>
      </c>
      <c r="AG340" s="20" t="s">
        <v>16</v>
      </c>
      <c r="AH340" s="20" t="s">
        <v>205</v>
      </c>
    </row>
    <row r="341" spans="1:34">
      <c r="A341" s="20"/>
      <c r="B341" s="20"/>
      <c r="C341" s="20"/>
      <c r="D341" s="20"/>
      <c r="E341" s="20"/>
      <c r="G341" s="2"/>
      <c r="P341" t="e">
        <f t="shared" si="11"/>
        <v>#N/A</v>
      </c>
      <c r="Q341" t="e">
        <f>+VLOOKUP(D341&amp;E341,Master!D:H,5,0)</f>
        <v>#N/A</v>
      </c>
      <c r="R341" t="e">
        <f>+VLOOKUP(D341&amp;E341,Master!D:I,6,0)</f>
        <v>#N/A</v>
      </c>
      <c r="S341" t="e">
        <f>+VLOOKUP(Q341,Notes!$A$45:$BZ$50,MATCH(P341,Notes!$2:$2,0),0)</f>
        <v>#N/A</v>
      </c>
      <c r="T341" s="21" t="e">
        <f t="shared" si="10"/>
        <v>#N/A</v>
      </c>
      <c r="AD341" s="20" t="s">
        <v>764</v>
      </c>
      <c r="AE341" s="20">
        <v>0.21088700000000002</v>
      </c>
      <c r="AF341" s="20">
        <v>0.21088700000000002</v>
      </c>
      <c r="AG341" s="20" t="s">
        <v>16</v>
      </c>
      <c r="AH341" s="20" t="s">
        <v>209</v>
      </c>
    </row>
    <row r="342" spans="1:34">
      <c r="A342" s="20"/>
      <c r="B342" s="20"/>
      <c r="C342" s="20"/>
      <c r="D342" s="20"/>
      <c r="E342" s="20"/>
      <c r="G342" s="2"/>
      <c r="P342" t="e">
        <f t="shared" si="11"/>
        <v>#N/A</v>
      </c>
      <c r="Q342" t="e">
        <f>+VLOOKUP(D342&amp;E342,Master!D:H,5,0)</f>
        <v>#N/A</v>
      </c>
      <c r="R342" t="e">
        <f>+VLOOKUP(D342&amp;E342,Master!D:I,6,0)</f>
        <v>#N/A</v>
      </c>
      <c r="S342" t="e">
        <f>+VLOOKUP(Q342,Notes!$A$45:$BZ$50,MATCH(P342,Notes!$2:$2,0),0)</f>
        <v>#N/A</v>
      </c>
      <c r="T342" s="21" t="e">
        <f t="shared" si="10"/>
        <v>#N/A</v>
      </c>
      <c r="AD342" s="20" t="s">
        <v>650</v>
      </c>
      <c r="AE342" s="20">
        <v>15.765048999999996</v>
      </c>
      <c r="AF342" s="20">
        <v>15.765048999999996</v>
      </c>
      <c r="AG342" s="20" t="s">
        <v>17</v>
      </c>
      <c r="AH342" s="20" t="s">
        <v>204</v>
      </c>
    </row>
    <row r="343" spans="1:34">
      <c r="A343" s="20"/>
      <c r="B343" s="20"/>
      <c r="C343" s="20"/>
      <c r="D343" s="20"/>
      <c r="E343" s="20"/>
      <c r="G343" s="2"/>
      <c r="P343" t="e">
        <f t="shared" si="11"/>
        <v>#N/A</v>
      </c>
      <c r="Q343" t="e">
        <f>+VLOOKUP(D343&amp;E343,Master!D:H,5,0)</f>
        <v>#N/A</v>
      </c>
      <c r="R343" t="e">
        <f>+VLOOKUP(D343&amp;E343,Master!D:I,6,0)</f>
        <v>#N/A</v>
      </c>
      <c r="S343" t="e">
        <f>+VLOOKUP(Q343,Notes!$A$45:$BZ$50,MATCH(P343,Notes!$2:$2,0),0)</f>
        <v>#N/A</v>
      </c>
      <c r="T343" s="21" t="e">
        <f t="shared" si="10"/>
        <v>#N/A</v>
      </c>
      <c r="AD343" s="20" t="s">
        <v>651</v>
      </c>
      <c r="AE343" s="20">
        <v>15.827437999999999</v>
      </c>
      <c r="AF343" s="20">
        <v>15.827437999999999</v>
      </c>
      <c r="AG343" s="20" t="s">
        <v>17</v>
      </c>
      <c r="AH343" s="20" t="s">
        <v>196</v>
      </c>
    </row>
    <row r="344" spans="1:34">
      <c r="A344" s="20"/>
      <c r="B344" s="20"/>
      <c r="C344" s="20"/>
      <c r="D344" s="20"/>
      <c r="E344" s="20"/>
      <c r="G344" s="2"/>
      <c r="P344" t="e">
        <f t="shared" si="11"/>
        <v>#N/A</v>
      </c>
      <c r="Q344" t="e">
        <f>+VLOOKUP(D344&amp;E344,Master!D:H,5,0)</f>
        <v>#N/A</v>
      </c>
      <c r="R344" t="e">
        <f>+VLOOKUP(D344&amp;E344,Master!D:I,6,0)</f>
        <v>#N/A</v>
      </c>
      <c r="S344" t="e">
        <f>+VLOOKUP(Q344,Notes!$A$45:$BZ$50,MATCH(P344,Notes!$2:$2,0),0)</f>
        <v>#N/A</v>
      </c>
      <c r="T344" s="21" t="e">
        <f t="shared" si="10"/>
        <v>#N/A</v>
      </c>
      <c r="AD344" s="20" t="s">
        <v>652</v>
      </c>
      <c r="AE344" s="20">
        <v>15.424535000000001</v>
      </c>
      <c r="AF344" s="20">
        <v>15.424535000000001</v>
      </c>
      <c r="AG344" s="20" t="s">
        <v>17</v>
      </c>
      <c r="AH344" s="20" t="s">
        <v>210</v>
      </c>
    </row>
    <row r="345" spans="1:34">
      <c r="A345" s="20"/>
      <c r="B345" s="20"/>
      <c r="C345" s="20"/>
      <c r="D345" s="20"/>
      <c r="E345" s="20"/>
      <c r="G345" s="2"/>
      <c r="P345" t="e">
        <f t="shared" si="11"/>
        <v>#N/A</v>
      </c>
      <c r="Q345" t="e">
        <f>+VLOOKUP(D345&amp;E345,Master!D:H,5,0)</f>
        <v>#N/A</v>
      </c>
      <c r="R345" t="e">
        <f>+VLOOKUP(D345&amp;E345,Master!D:I,6,0)</f>
        <v>#N/A</v>
      </c>
      <c r="S345" t="e">
        <f>+VLOOKUP(Q345,Notes!$A$45:$BZ$50,MATCH(P345,Notes!$2:$2,0),0)</f>
        <v>#N/A</v>
      </c>
      <c r="T345" s="21" t="e">
        <f t="shared" si="10"/>
        <v>#N/A</v>
      </c>
      <c r="AD345" s="20" t="s">
        <v>653</v>
      </c>
      <c r="AE345" s="20">
        <v>15.359452999999993</v>
      </c>
      <c r="AF345" s="20">
        <v>15.359452999999993</v>
      </c>
      <c r="AG345" s="20" t="s">
        <v>17</v>
      </c>
      <c r="AH345" s="20" t="s">
        <v>211</v>
      </c>
    </row>
    <row r="346" spans="1:34">
      <c r="A346" s="20"/>
      <c r="B346" s="20"/>
      <c r="C346" s="20"/>
      <c r="D346" s="20"/>
      <c r="E346" s="20"/>
      <c r="G346" s="2"/>
      <c r="P346" t="e">
        <f t="shared" si="11"/>
        <v>#N/A</v>
      </c>
      <c r="Q346" t="e">
        <f>+VLOOKUP(D346&amp;E346,Master!D:H,5,0)</f>
        <v>#N/A</v>
      </c>
      <c r="R346" t="e">
        <f>+VLOOKUP(D346&amp;E346,Master!D:I,6,0)</f>
        <v>#N/A</v>
      </c>
      <c r="S346" t="e">
        <f>+VLOOKUP(Q346,Notes!$A$45:$BZ$50,MATCH(P346,Notes!$2:$2,0),0)</f>
        <v>#N/A</v>
      </c>
      <c r="T346" s="21" t="e">
        <f t="shared" si="10"/>
        <v>#N/A</v>
      </c>
      <c r="AD346" s="20" t="s">
        <v>657</v>
      </c>
      <c r="AE346" s="20">
        <v>0.27028100000000005</v>
      </c>
      <c r="AF346" s="20">
        <v>0.27028100000000005</v>
      </c>
      <c r="AG346" s="20" t="s">
        <v>40</v>
      </c>
      <c r="AH346" s="20" t="s">
        <v>208</v>
      </c>
    </row>
    <row r="347" spans="1:34">
      <c r="A347" s="20"/>
      <c r="B347" s="20"/>
      <c r="C347" s="20"/>
      <c r="D347" s="20"/>
      <c r="E347" s="20"/>
      <c r="G347" s="2"/>
      <c r="P347" t="e">
        <f t="shared" si="11"/>
        <v>#N/A</v>
      </c>
      <c r="Q347" t="e">
        <f>+VLOOKUP(D347&amp;E347,Master!D:H,5,0)</f>
        <v>#N/A</v>
      </c>
      <c r="R347" t="e">
        <f>+VLOOKUP(D347&amp;E347,Master!D:I,6,0)</f>
        <v>#N/A</v>
      </c>
      <c r="S347" t="e">
        <f>+VLOOKUP(Q347,Notes!$A$45:$BZ$50,MATCH(P347,Notes!$2:$2,0),0)</f>
        <v>#N/A</v>
      </c>
      <c r="T347" s="21" t="e">
        <f t="shared" si="10"/>
        <v>#N/A</v>
      </c>
      <c r="AD347" s="20" t="s">
        <v>661</v>
      </c>
      <c r="AE347" s="20">
        <v>0.26152199999999998</v>
      </c>
      <c r="AF347" s="20">
        <v>0.26152199999999998</v>
      </c>
      <c r="AG347" s="20" t="s">
        <v>40</v>
      </c>
      <c r="AH347" s="20" t="s">
        <v>209</v>
      </c>
    </row>
    <row r="348" spans="1:34">
      <c r="A348" s="20"/>
      <c r="B348" s="20"/>
      <c r="C348" s="20"/>
      <c r="D348" s="20"/>
      <c r="E348" s="20"/>
      <c r="G348" s="2"/>
      <c r="P348" t="e">
        <f t="shared" si="11"/>
        <v>#N/A</v>
      </c>
      <c r="Q348" t="e">
        <f>+VLOOKUP(D348&amp;E348,Master!D:H,5,0)</f>
        <v>#N/A</v>
      </c>
      <c r="R348" t="e">
        <f>+VLOOKUP(D348&amp;E348,Master!D:I,6,0)</f>
        <v>#N/A</v>
      </c>
      <c r="S348" t="e">
        <f>+VLOOKUP(Q348,Notes!$A$45:$BZ$50,MATCH(P348,Notes!$2:$2,0),0)</f>
        <v>#N/A</v>
      </c>
      <c r="T348" s="21" t="e">
        <f t="shared" si="10"/>
        <v>#N/A</v>
      </c>
      <c r="AD348" s="20" t="s">
        <v>672</v>
      </c>
      <c r="AE348" s="20">
        <v>0.20745500000000008</v>
      </c>
      <c r="AF348" s="20">
        <v>0.20745500000000008</v>
      </c>
      <c r="AG348" s="20" t="s">
        <v>47</v>
      </c>
      <c r="AH348" s="20" t="s">
        <v>205</v>
      </c>
    </row>
    <row r="349" spans="1:34">
      <c r="A349" s="20"/>
      <c r="B349" s="20"/>
      <c r="C349" s="20"/>
      <c r="D349" s="20"/>
      <c r="E349" s="20"/>
      <c r="G349" s="2"/>
      <c r="P349" t="e">
        <f t="shared" si="11"/>
        <v>#N/A</v>
      </c>
      <c r="Q349" t="e">
        <f>+VLOOKUP(D349&amp;E349,Master!D:H,5,0)</f>
        <v>#N/A</v>
      </c>
      <c r="R349" t="e">
        <f>+VLOOKUP(D349&amp;E349,Master!D:I,6,0)</f>
        <v>#N/A</v>
      </c>
      <c r="S349" t="e">
        <f>+VLOOKUP(Q349,Notes!$A$45:$BZ$50,MATCH(P349,Notes!$2:$2,0),0)</f>
        <v>#N/A</v>
      </c>
      <c r="T349" s="21" t="e">
        <f t="shared" si="10"/>
        <v>#N/A</v>
      </c>
      <c r="AD349" s="20" t="s">
        <v>675</v>
      </c>
      <c r="AE349" s="20">
        <v>0.20093800000000001</v>
      </c>
      <c r="AF349" s="20">
        <v>0.20093800000000001</v>
      </c>
      <c r="AG349" s="20" t="s">
        <v>47</v>
      </c>
      <c r="AH349" s="20" t="s">
        <v>209</v>
      </c>
    </row>
    <row r="350" spans="1:34">
      <c r="A350" s="20"/>
      <c r="B350" s="20"/>
      <c r="C350" s="20"/>
      <c r="D350" s="20"/>
      <c r="E350" s="20"/>
      <c r="G350" s="2"/>
      <c r="P350" t="e">
        <f t="shared" si="11"/>
        <v>#N/A</v>
      </c>
      <c r="Q350" t="e">
        <f>+VLOOKUP(D350&amp;E350,Master!D:H,5,0)</f>
        <v>#N/A</v>
      </c>
      <c r="R350" t="e">
        <f>+VLOOKUP(D350&amp;E350,Master!D:I,6,0)</f>
        <v>#N/A</v>
      </c>
      <c r="S350" t="e">
        <f>+VLOOKUP(Q350,Notes!$A$45:$BZ$50,MATCH(P350,Notes!$2:$2,0),0)</f>
        <v>#N/A</v>
      </c>
      <c r="T350" s="21" t="e">
        <f t="shared" si="10"/>
        <v>#N/A</v>
      </c>
      <c r="AD350" s="20" t="s">
        <v>668</v>
      </c>
      <c r="AE350" s="20">
        <v>0.21977199999999994</v>
      </c>
      <c r="AF350" s="20">
        <v>0.21977199999999994</v>
      </c>
      <c r="AG350" s="20" t="s">
        <v>47</v>
      </c>
      <c r="AH350" s="20" t="s">
        <v>204</v>
      </c>
    </row>
    <row r="351" spans="1:34">
      <c r="A351" s="20"/>
      <c r="B351" s="20"/>
      <c r="C351" s="20"/>
      <c r="D351" s="20"/>
      <c r="E351" s="20"/>
      <c r="G351" s="2"/>
      <c r="P351" t="e">
        <f t="shared" si="11"/>
        <v>#N/A</v>
      </c>
      <c r="Q351" t="e">
        <f>+VLOOKUP(D351&amp;E351,Master!D:H,5,0)</f>
        <v>#N/A</v>
      </c>
      <c r="R351" t="e">
        <f>+VLOOKUP(D351&amp;E351,Master!D:I,6,0)</f>
        <v>#N/A</v>
      </c>
      <c r="S351" t="e">
        <f>+VLOOKUP(Q351,Notes!$A$45:$BZ$50,MATCH(P351,Notes!$2:$2,0),0)</f>
        <v>#N/A</v>
      </c>
      <c r="T351" s="21" t="e">
        <f t="shared" si="10"/>
        <v>#N/A</v>
      </c>
      <c r="AD351" s="20" t="s">
        <v>671</v>
      </c>
      <c r="AE351" s="20">
        <v>0.21431500000000001</v>
      </c>
      <c r="AF351" s="20">
        <v>0.21431500000000001</v>
      </c>
      <c r="AG351" s="20" t="s">
        <v>47</v>
      </c>
      <c r="AH351" s="20" t="s">
        <v>208</v>
      </c>
    </row>
    <row r="352" spans="1:34">
      <c r="A352" s="20"/>
      <c r="B352" s="20"/>
      <c r="C352" s="20"/>
      <c r="D352" s="20"/>
      <c r="E352" s="20"/>
      <c r="G352" s="2"/>
      <c r="P352" t="e">
        <f t="shared" si="11"/>
        <v>#N/A</v>
      </c>
      <c r="Q352" t="e">
        <f>+VLOOKUP(D352&amp;E352,Master!D:H,5,0)</f>
        <v>#N/A</v>
      </c>
      <c r="R352" t="e">
        <f>+VLOOKUP(D352&amp;E352,Master!D:I,6,0)</f>
        <v>#N/A</v>
      </c>
      <c r="S352" t="e">
        <f>+VLOOKUP(Q352,Notes!$A$45:$BZ$50,MATCH(P352,Notes!$2:$2,0),0)</f>
        <v>#N/A</v>
      </c>
      <c r="T352" s="21" t="e">
        <f t="shared" si="10"/>
        <v>#N/A</v>
      </c>
      <c r="AD352" s="20" t="s">
        <v>681</v>
      </c>
      <c r="AE352" s="20">
        <v>15.026921000000005</v>
      </c>
      <c r="AF352" s="20">
        <v>15.026921000000005</v>
      </c>
      <c r="AG352" s="20" t="s">
        <v>190</v>
      </c>
      <c r="AH352" s="20" t="s">
        <v>204</v>
      </c>
    </row>
    <row r="353" spans="1:34">
      <c r="A353" s="20"/>
      <c r="B353" s="20"/>
      <c r="C353" s="20"/>
      <c r="D353" s="20"/>
      <c r="E353" s="20"/>
      <c r="G353" s="2"/>
      <c r="P353" t="e">
        <f t="shared" si="11"/>
        <v>#N/A</v>
      </c>
      <c r="Q353" t="e">
        <f>+VLOOKUP(D353&amp;E353,Master!D:H,5,0)</f>
        <v>#N/A</v>
      </c>
      <c r="R353" t="e">
        <f>+VLOOKUP(D353&amp;E353,Master!D:I,6,0)</f>
        <v>#N/A</v>
      </c>
      <c r="S353" t="e">
        <f>+VLOOKUP(Q353,Notes!$A$45:$BZ$50,MATCH(P353,Notes!$2:$2,0),0)</f>
        <v>#N/A</v>
      </c>
      <c r="T353" s="21" t="e">
        <f t="shared" si="10"/>
        <v>#N/A</v>
      </c>
      <c r="AD353" s="20" t="s">
        <v>683</v>
      </c>
      <c r="AE353" s="20">
        <v>14.618611999999994</v>
      </c>
      <c r="AF353" s="20">
        <v>14.618611999999994</v>
      </c>
      <c r="AG353" s="20" t="s">
        <v>190</v>
      </c>
      <c r="AH353" s="20" t="s">
        <v>205</v>
      </c>
    </row>
    <row r="354" spans="1:34">
      <c r="A354" s="20"/>
      <c r="B354" s="20"/>
      <c r="C354" s="20"/>
      <c r="D354" s="20"/>
      <c r="E354" s="20"/>
      <c r="G354" s="2"/>
      <c r="P354" t="e">
        <f t="shared" si="11"/>
        <v>#N/A</v>
      </c>
      <c r="Q354" t="e">
        <f>+VLOOKUP(D354&amp;E354,Master!D:H,5,0)</f>
        <v>#N/A</v>
      </c>
      <c r="R354" t="e">
        <f>+VLOOKUP(D354&amp;E354,Master!D:I,6,0)</f>
        <v>#N/A</v>
      </c>
      <c r="S354" t="e">
        <f>+VLOOKUP(Q354,Notes!$A$45:$BZ$50,MATCH(P354,Notes!$2:$2,0),0)</f>
        <v>#N/A</v>
      </c>
      <c r="T354" s="21" t="e">
        <f t="shared" si="10"/>
        <v>#N/A</v>
      </c>
      <c r="AD354" s="20" t="s">
        <v>682</v>
      </c>
      <c r="AE354" s="20">
        <v>15.063449999999996</v>
      </c>
      <c r="AF354" s="20">
        <v>15.063449999999996</v>
      </c>
      <c r="AG354" s="20" t="s">
        <v>190</v>
      </c>
      <c r="AH354" s="20" t="s">
        <v>208</v>
      </c>
    </row>
    <row r="355" spans="1:34">
      <c r="A355" s="20"/>
      <c r="B355" s="20"/>
      <c r="C355" s="20"/>
      <c r="D355" s="20"/>
      <c r="E355" s="20"/>
      <c r="G355" s="2"/>
      <c r="P355" t="e">
        <f t="shared" si="11"/>
        <v>#N/A</v>
      </c>
      <c r="Q355" t="e">
        <f>+VLOOKUP(D355&amp;E355,Master!D:H,5,0)</f>
        <v>#N/A</v>
      </c>
      <c r="R355" t="e">
        <f>+VLOOKUP(D355&amp;E355,Master!D:I,6,0)</f>
        <v>#N/A</v>
      </c>
      <c r="S355" t="e">
        <f>+VLOOKUP(Q355,Notes!$A$45:$BZ$50,MATCH(P355,Notes!$2:$2,0),0)</f>
        <v>#N/A</v>
      </c>
      <c r="T355" s="21" t="e">
        <f t="shared" si="10"/>
        <v>#N/A</v>
      </c>
      <c r="AD355" s="20" t="s">
        <v>684</v>
      </c>
      <c r="AE355" s="20">
        <v>14.634362000000001</v>
      </c>
      <c r="AF355" s="20">
        <v>14.634362000000001</v>
      </c>
      <c r="AG355" s="20" t="s">
        <v>190</v>
      </c>
      <c r="AH355" s="20" t="s">
        <v>209</v>
      </c>
    </row>
    <row r="356" spans="1:34">
      <c r="A356" s="20"/>
      <c r="B356" s="20"/>
      <c r="C356" s="20"/>
      <c r="D356" s="20"/>
      <c r="E356" s="20"/>
      <c r="G356" s="2"/>
      <c r="P356" t="e">
        <f t="shared" si="11"/>
        <v>#N/A</v>
      </c>
      <c r="Q356" t="e">
        <f>+VLOOKUP(D356&amp;E356,Master!D:H,5,0)</f>
        <v>#N/A</v>
      </c>
      <c r="R356" t="e">
        <f>+VLOOKUP(D356&amp;E356,Master!D:I,6,0)</f>
        <v>#N/A</v>
      </c>
      <c r="S356" t="e">
        <f>+VLOOKUP(Q356,Notes!$A$45:$BZ$50,MATCH(P356,Notes!$2:$2,0),0)</f>
        <v>#N/A</v>
      </c>
      <c r="T356" s="21" t="e">
        <f t="shared" si="10"/>
        <v>#N/A</v>
      </c>
      <c r="AD356" s="20" t="s">
        <v>676</v>
      </c>
      <c r="AE356" s="20">
        <v>12.854486999999999</v>
      </c>
      <c r="AF356" s="20">
        <v>12.854486999999999</v>
      </c>
      <c r="AG356" s="20" t="s">
        <v>88</v>
      </c>
      <c r="AH356" s="20" t="s">
        <v>196</v>
      </c>
    </row>
    <row r="357" spans="1:34">
      <c r="A357" s="20"/>
      <c r="B357" s="20"/>
      <c r="C357" s="20"/>
      <c r="D357" s="20"/>
      <c r="E357" s="20"/>
      <c r="G357" s="2"/>
      <c r="P357" t="e">
        <f t="shared" si="11"/>
        <v>#N/A</v>
      </c>
      <c r="Q357" t="e">
        <f>+VLOOKUP(D357&amp;E357,Master!D:H,5,0)</f>
        <v>#N/A</v>
      </c>
      <c r="R357" t="e">
        <f>+VLOOKUP(D357&amp;E357,Master!D:I,6,0)</f>
        <v>#N/A</v>
      </c>
      <c r="S357" t="e">
        <f>+VLOOKUP(Q357,Notes!$A$45:$BZ$50,MATCH(P357,Notes!$2:$2,0),0)</f>
        <v>#N/A</v>
      </c>
      <c r="T357" s="21" t="e">
        <f t="shared" si="10"/>
        <v>#N/A</v>
      </c>
      <c r="AD357" s="20" t="s">
        <v>648</v>
      </c>
      <c r="AE357" s="20">
        <v>15.1645</v>
      </c>
      <c r="AF357" s="20">
        <v>15.1645</v>
      </c>
      <c r="AG357" s="20" t="s">
        <v>15</v>
      </c>
      <c r="AH357" s="20" t="s">
        <v>203</v>
      </c>
    </row>
    <row r="358" spans="1:34">
      <c r="A358" s="20"/>
      <c r="B358" s="20"/>
      <c r="C358" s="20"/>
      <c r="D358" s="20"/>
      <c r="E358" s="20"/>
      <c r="G358" s="2"/>
      <c r="P358" t="e">
        <f t="shared" si="11"/>
        <v>#N/A</v>
      </c>
      <c r="Q358" t="e">
        <f>+VLOOKUP(D358&amp;E358,Master!D:H,5,0)</f>
        <v>#N/A</v>
      </c>
      <c r="R358" t="e">
        <f>+VLOOKUP(D358&amp;E358,Master!D:I,6,0)</f>
        <v>#N/A</v>
      </c>
      <c r="S358" t="e">
        <f>+VLOOKUP(Q358,Notes!$A$45:$BZ$50,MATCH(P358,Notes!$2:$2,0),0)</f>
        <v>#N/A</v>
      </c>
      <c r="T358" s="21" t="e">
        <f t="shared" si="10"/>
        <v>#N/A</v>
      </c>
      <c r="AD358" s="20" t="s">
        <v>664</v>
      </c>
      <c r="AE358" s="20">
        <v>0.23130000000000001</v>
      </c>
      <c r="AF358" s="20">
        <v>0.23130000000000001</v>
      </c>
      <c r="AG358" s="20" t="s">
        <v>45</v>
      </c>
      <c r="AH358" s="20" t="s">
        <v>202</v>
      </c>
    </row>
    <row r="359" spans="1:34">
      <c r="A359" s="20"/>
      <c r="B359" s="20"/>
      <c r="C359" s="20"/>
      <c r="D359" s="20"/>
      <c r="E359" s="20"/>
      <c r="G359" s="2"/>
      <c r="P359" t="e">
        <f t="shared" si="11"/>
        <v>#N/A</v>
      </c>
      <c r="Q359" t="e">
        <f>+VLOOKUP(D359&amp;E359,Master!D:H,5,0)</f>
        <v>#N/A</v>
      </c>
      <c r="R359" t="e">
        <f>+VLOOKUP(D359&amp;E359,Master!D:I,6,0)</f>
        <v>#N/A</v>
      </c>
      <c r="S359" t="e">
        <f>+VLOOKUP(Q359,Notes!$A$45:$BZ$50,MATCH(P359,Notes!$2:$2,0),0)</f>
        <v>#N/A</v>
      </c>
      <c r="T359" s="21" t="e">
        <f t="shared" si="10"/>
        <v>#N/A</v>
      </c>
      <c r="AD359" s="20" t="s">
        <v>666</v>
      </c>
      <c r="AE359" s="20">
        <v>0.224</v>
      </c>
      <c r="AF359" s="20">
        <v>0.224</v>
      </c>
      <c r="AG359" s="20" t="s">
        <v>45</v>
      </c>
      <c r="AH359" s="20" t="s">
        <v>203</v>
      </c>
    </row>
    <row r="360" spans="1:34">
      <c r="A360" s="20"/>
      <c r="B360" s="20"/>
      <c r="C360" s="20"/>
      <c r="D360" s="20"/>
      <c r="E360" s="20"/>
      <c r="G360" s="2"/>
      <c r="P360" t="e">
        <f t="shared" si="11"/>
        <v>#N/A</v>
      </c>
      <c r="Q360" t="e">
        <f>+VLOOKUP(D360&amp;E360,Master!D:H,5,0)</f>
        <v>#N/A</v>
      </c>
      <c r="R360" t="e">
        <f>+VLOOKUP(D360&amp;E360,Master!D:I,6,0)</f>
        <v>#N/A</v>
      </c>
      <c r="S360" t="e">
        <f>+VLOOKUP(Q360,Notes!$A$45:$BZ$50,MATCH(P360,Notes!$2:$2,0),0)</f>
        <v>#N/A</v>
      </c>
      <c r="T360" s="21" t="e">
        <f t="shared" si="10"/>
        <v>#N/A</v>
      </c>
      <c r="AD360" s="20" t="s">
        <v>655</v>
      </c>
      <c r="AE360" s="20">
        <v>0.26379999999999998</v>
      </c>
      <c r="AF360" s="20">
        <v>0.26379999999999998</v>
      </c>
      <c r="AG360" s="20" t="s">
        <v>40</v>
      </c>
      <c r="AH360" s="20" t="s">
        <v>202</v>
      </c>
    </row>
    <row r="361" spans="1:34">
      <c r="A361" s="20"/>
      <c r="B361" s="20"/>
      <c r="C361" s="20"/>
      <c r="D361" s="20"/>
      <c r="E361" s="20"/>
      <c r="G361" s="2"/>
      <c r="P361" t="e">
        <f t="shared" si="11"/>
        <v>#N/A</v>
      </c>
      <c r="Q361" t="e">
        <f>+VLOOKUP(D361&amp;E361,Master!D:H,5,0)</f>
        <v>#N/A</v>
      </c>
      <c r="R361" t="e">
        <f>+VLOOKUP(D361&amp;E361,Master!D:I,6,0)</f>
        <v>#N/A</v>
      </c>
      <c r="S361" t="e">
        <f>+VLOOKUP(Q361,Notes!$A$45:$BZ$50,MATCH(P361,Notes!$2:$2,0),0)</f>
        <v>#N/A</v>
      </c>
      <c r="T361" s="21" t="e">
        <f t="shared" si="10"/>
        <v>#N/A</v>
      </c>
      <c r="AD361" s="20" t="s">
        <v>659</v>
      </c>
      <c r="AE361" s="20">
        <v>0.25059999999999999</v>
      </c>
      <c r="AF361" s="20">
        <v>0.25059999999999999</v>
      </c>
      <c r="AG361" s="20" t="s">
        <v>40</v>
      </c>
      <c r="AH361" s="20" t="s">
        <v>203</v>
      </c>
    </row>
    <row r="362" spans="1:34">
      <c r="A362" s="20"/>
      <c r="B362" s="20"/>
      <c r="C362" s="20"/>
      <c r="D362" s="20"/>
      <c r="E362" s="20"/>
      <c r="G362" s="2"/>
      <c r="P362" t="e">
        <f t="shared" si="11"/>
        <v>#N/A</v>
      </c>
      <c r="Q362" t="e">
        <f>+VLOOKUP(D362&amp;E362,Master!D:H,5,0)</f>
        <v>#N/A</v>
      </c>
      <c r="R362" t="e">
        <f>+VLOOKUP(D362&amp;E362,Master!D:I,6,0)</f>
        <v>#N/A</v>
      </c>
      <c r="S362" t="e">
        <f>+VLOOKUP(Q362,Notes!$A$45:$BZ$50,MATCH(P362,Notes!$2:$2,0),0)</f>
        <v>#N/A</v>
      </c>
      <c r="T362" s="21" t="e">
        <f t="shared" si="10"/>
        <v>#N/A</v>
      </c>
      <c r="AD362" s="20" t="s">
        <v>631</v>
      </c>
      <c r="AE362" s="20">
        <v>0.32230000000000003</v>
      </c>
      <c r="AF362" s="20">
        <v>0.32230000000000003</v>
      </c>
      <c r="AG362" s="20" t="s">
        <v>12</v>
      </c>
      <c r="AH362" s="20" t="s">
        <v>202</v>
      </c>
    </row>
    <row r="363" spans="1:34">
      <c r="A363" s="20"/>
      <c r="B363" s="20"/>
      <c r="C363" s="20"/>
      <c r="D363" s="20"/>
      <c r="E363" s="20"/>
      <c r="G363" s="2"/>
      <c r="P363" t="e">
        <f t="shared" si="11"/>
        <v>#N/A</v>
      </c>
      <c r="Q363" t="e">
        <f>+VLOOKUP(D363&amp;E363,Master!D:H,5,0)</f>
        <v>#N/A</v>
      </c>
      <c r="R363" t="e">
        <f>+VLOOKUP(D363&amp;E363,Master!D:I,6,0)</f>
        <v>#N/A</v>
      </c>
      <c r="S363" t="e">
        <f>+VLOOKUP(Q363,Notes!$A$45:$BZ$50,MATCH(P363,Notes!$2:$2,0),0)</f>
        <v>#N/A</v>
      </c>
      <c r="T363" s="21" t="e">
        <f t="shared" si="10"/>
        <v>#N/A</v>
      </c>
      <c r="AD363" s="20" t="s">
        <v>632</v>
      </c>
      <c r="AE363" s="20">
        <v>0.30719999999999997</v>
      </c>
      <c r="AF363" s="20">
        <v>0.30719999999999997</v>
      </c>
      <c r="AG363" s="20" t="s">
        <v>12</v>
      </c>
      <c r="AH363" s="20" t="s">
        <v>203</v>
      </c>
    </row>
    <row r="364" spans="1:34">
      <c r="A364" s="20"/>
      <c r="B364" s="20"/>
      <c r="C364" s="20"/>
      <c r="D364" s="20"/>
      <c r="E364" s="20"/>
      <c r="G364" s="2"/>
      <c r="P364" t="e">
        <f t="shared" si="11"/>
        <v>#N/A</v>
      </c>
      <c r="Q364" t="e">
        <f>+VLOOKUP(D364&amp;E364,Master!D:H,5,0)</f>
        <v>#N/A</v>
      </c>
      <c r="R364" t="e">
        <f>+VLOOKUP(D364&amp;E364,Master!D:I,6,0)</f>
        <v>#N/A</v>
      </c>
      <c r="S364" t="e">
        <f>+VLOOKUP(Q364,Notes!$A$45:$BZ$50,MATCH(P364,Notes!$2:$2,0),0)</f>
        <v>#N/A</v>
      </c>
      <c r="T364" s="21" t="e">
        <f t="shared" si="10"/>
        <v>#N/A</v>
      </c>
      <c r="AD364" s="20" t="s">
        <v>677</v>
      </c>
      <c r="AE364" s="20">
        <v>0.2331</v>
      </c>
      <c r="AF364" s="20">
        <v>0.2331</v>
      </c>
      <c r="AG364" s="20" t="s">
        <v>166</v>
      </c>
      <c r="AH364" s="20" t="s">
        <v>202</v>
      </c>
    </row>
    <row r="365" spans="1:34">
      <c r="A365" s="20"/>
      <c r="B365" s="20"/>
      <c r="C365" s="20"/>
      <c r="D365" s="20"/>
      <c r="E365" s="20"/>
      <c r="G365" s="2"/>
      <c r="P365" t="e">
        <f t="shared" si="11"/>
        <v>#N/A</v>
      </c>
      <c r="Q365" t="e">
        <f>+VLOOKUP(D365&amp;E365,Master!D:H,5,0)</f>
        <v>#N/A</v>
      </c>
      <c r="R365" t="e">
        <f>+VLOOKUP(D365&amp;E365,Master!D:I,6,0)</f>
        <v>#N/A</v>
      </c>
      <c r="S365" t="e">
        <f>+VLOOKUP(Q365,Notes!$A$45:$BZ$50,MATCH(P365,Notes!$2:$2,0),0)</f>
        <v>#N/A</v>
      </c>
      <c r="T365" s="21" t="e">
        <f t="shared" si="10"/>
        <v>#N/A</v>
      </c>
      <c r="AD365" s="20" t="s">
        <v>679</v>
      </c>
      <c r="AE365" s="20">
        <v>0.2243</v>
      </c>
      <c r="AF365" s="20">
        <v>0.2243</v>
      </c>
      <c r="AG365" s="20" t="s">
        <v>166</v>
      </c>
      <c r="AH365" s="20" t="s">
        <v>203</v>
      </c>
    </row>
    <row r="366" spans="1:34">
      <c r="A366" s="20"/>
      <c r="B366" s="20"/>
      <c r="C366" s="20"/>
      <c r="D366" s="20"/>
      <c r="E366" s="20"/>
      <c r="G366" s="2"/>
      <c r="P366" t="e">
        <f t="shared" si="11"/>
        <v>#N/A</v>
      </c>
      <c r="Q366" t="e">
        <f>+VLOOKUP(D366&amp;E366,Master!D:H,5,0)</f>
        <v>#N/A</v>
      </c>
      <c r="R366" t="e">
        <f>+VLOOKUP(D366&amp;E366,Master!D:I,6,0)</f>
        <v>#N/A</v>
      </c>
      <c r="S366" t="e">
        <f>+VLOOKUP(Q366,Notes!$A$45:$BZ$50,MATCH(P366,Notes!$2:$2,0),0)</f>
        <v>#N/A</v>
      </c>
      <c r="T366" s="21" t="e">
        <f t="shared" si="10"/>
        <v>#N/A</v>
      </c>
      <c r="AD366" s="20" t="s">
        <v>766</v>
      </c>
      <c r="AE366" s="20">
        <v>0.24319999999999997</v>
      </c>
      <c r="AF366" s="20">
        <v>0.24319999999999997</v>
      </c>
      <c r="AG366" s="20" t="s">
        <v>16</v>
      </c>
      <c r="AH366" s="20" t="s">
        <v>202</v>
      </c>
    </row>
    <row r="367" spans="1:34">
      <c r="A367" s="20"/>
      <c r="B367" s="20"/>
      <c r="C367" s="20"/>
      <c r="D367" s="20"/>
      <c r="E367" s="20"/>
      <c r="G367" s="2"/>
      <c r="P367" t="e">
        <f t="shared" si="11"/>
        <v>#N/A</v>
      </c>
      <c r="Q367" t="e">
        <f>+VLOOKUP(D367&amp;E367,Master!D:H,5,0)</f>
        <v>#N/A</v>
      </c>
      <c r="R367" t="e">
        <f>+VLOOKUP(D367&amp;E367,Master!D:I,6,0)</f>
        <v>#N/A</v>
      </c>
      <c r="S367" t="e">
        <f>+VLOOKUP(Q367,Notes!$A$45:$BZ$50,MATCH(P367,Notes!$2:$2,0),0)</f>
        <v>#N/A</v>
      </c>
      <c r="T367" s="21" t="e">
        <f t="shared" si="10"/>
        <v>#N/A</v>
      </c>
      <c r="AD367" s="20" t="s">
        <v>768</v>
      </c>
      <c r="AE367" s="20">
        <v>0.2036</v>
      </c>
      <c r="AF367" s="20">
        <v>0.2036</v>
      </c>
      <c r="AG367" s="20" t="s">
        <v>16</v>
      </c>
      <c r="AH367" s="20" t="s">
        <v>203</v>
      </c>
    </row>
    <row r="368" spans="1:34">
      <c r="A368" s="20"/>
      <c r="B368" s="20"/>
      <c r="C368" s="20"/>
      <c r="D368" s="20"/>
      <c r="E368" s="20"/>
      <c r="G368" s="2"/>
      <c r="P368" t="e">
        <f t="shared" si="11"/>
        <v>#N/A</v>
      </c>
      <c r="Q368" t="e">
        <f>+VLOOKUP(D368&amp;E368,Master!D:H,5,0)</f>
        <v>#N/A</v>
      </c>
      <c r="R368" t="e">
        <f>+VLOOKUP(D368&amp;E368,Master!D:I,6,0)</f>
        <v>#N/A</v>
      </c>
      <c r="S368" t="e">
        <f>+VLOOKUP(Q368,Notes!$A$45:$BZ$50,MATCH(P368,Notes!$2:$2,0),0)</f>
        <v>#N/A</v>
      </c>
      <c r="T368" s="21" t="e">
        <f t="shared" si="10"/>
        <v>#N/A</v>
      </c>
      <c r="AD368" s="20" t="s">
        <v>662</v>
      </c>
      <c r="AE368" s="20">
        <v>0.29440899999999998</v>
      </c>
      <c r="AF368" s="20">
        <v>0.29440899999999998</v>
      </c>
      <c r="AG368" s="20" t="s">
        <v>41</v>
      </c>
      <c r="AH368" s="20" t="s">
        <v>196</v>
      </c>
    </row>
    <row r="369" spans="1:34">
      <c r="A369" s="20"/>
      <c r="B369" s="20"/>
      <c r="C369" s="20"/>
      <c r="D369" s="20"/>
      <c r="E369" s="20"/>
      <c r="G369" s="2"/>
      <c r="P369" t="e">
        <f t="shared" si="11"/>
        <v>#N/A</v>
      </c>
      <c r="Q369" t="e">
        <f>+VLOOKUP(D369&amp;E369,Master!D:H,5,0)</f>
        <v>#N/A</v>
      </c>
      <c r="R369" t="e">
        <f>+VLOOKUP(D369&amp;E369,Master!D:I,6,0)</f>
        <v>#N/A</v>
      </c>
      <c r="S369" t="e">
        <f>+VLOOKUP(Q369,Notes!$A$45:$BZ$50,MATCH(P369,Notes!$2:$2,0),0)</f>
        <v>#N/A</v>
      </c>
      <c r="T369" s="21" t="e">
        <f t="shared" si="10"/>
        <v>#N/A</v>
      </c>
      <c r="AD369" s="20" t="s">
        <v>663</v>
      </c>
      <c r="AE369" s="20">
        <v>0.29440899999999998</v>
      </c>
      <c r="AF369" s="20">
        <v>0.29440899999999998</v>
      </c>
      <c r="AG369" s="20" t="s">
        <v>41</v>
      </c>
      <c r="AH369" s="20" t="s">
        <v>200</v>
      </c>
    </row>
    <row r="370" spans="1:34">
      <c r="A370" s="20"/>
      <c r="B370" s="20"/>
      <c r="C370" s="20"/>
      <c r="D370" s="20"/>
      <c r="E370" s="20"/>
      <c r="G370" s="2"/>
      <c r="P370" t="e">
        <f t="shared" si="11"/>
        <v>#N/A</v>
      </c>
      <c r="Q370" t="e">
        <f>+VLOOKUP(D370&amp;E370,Master!D:H,5,0)</f>
        <v>#N/A</v>
      </c>
      <c r="R370" t="e">
        <f>+VLOOKUP(D370&amp;E370,Master!D:I,6,0)</f>
        <v>#N/A</v>
      </c>
      <c r="S370" t="e">
        <f>+VLOOKUP(Q370,Notes!$A$45:$BZ$50,MATCH(P370,Notes!$2:$2,0),0)</f>
        <v>#N/A</v>
      </c>
      <c r="T370" s="21" t="e">
        <f t="shared" si="10"/>
        <v>#N/A</v>
      </c>
      <c r="AD370" s="20" t="s">
        <v>618</v>
      </c>
      <c r="AE370" s="20">
        <v>0.31229999999999997</v>
      </c>
      <c r="AF370" s="20">
        <v>0.31229999999999997</v>
      </c>
      <c r="AG370" s="20" t="s">
        <v>19</v>
      </c>
      <c r="AH370" s="20" t="s">
        <v>202</v>
      </c>
    </row>
    <row r="371" spans="1:34">
      <c r="A371" s="20"/>
      <c r="B371" s="20"/>
      <c r="C371" s="20"/>
      <c r="D371" s="20"/>
      <c r="E371" s="20"/>
      <c r="G371" s="2"/>
      <c r="P371" t="e">
        <f t="shared" si="11"/>
        <v>#N/A</v>
      </c>
      <c r="Q371" t="e">
        <f>+VLOOKUP(D371&amp;E371,Master!D:H,5,0)</f>
        <v>#N/A</v>
      </c>
      <c r="R371" t="e">
        <f>+VLOOKUP(D371&amp;E371,Master!D:I,6,0)</f>
        <v>#N/A</v>
      </c>
      <c r="S371" t="e">
        <f>+VLOOKUP(Q371,Notes!$A$45:$BZ$50,MATCH(P371,Notes!$2:$2,0),0)</f>
        <v>#N/A</v>
      </c>
      <c r="T371" s="21" t="e">
        <f t="shared" si="10"/>
        <v>#N/A</v>
      </c>
      <c r="AD371" s="20" t="s">
        <v>620</v>
      </c>
      <c r="AE371" s="20">
        <v>0.28470000000000001</v>
      </c>
      <c r="AF371" s="20">
        <v>0.28470000000000001</v>
      </c>
      <c r="AG371" s="20" t="s">
        <v>19</v>
      </c>
      <c r="AH371" s="20" t="s">
        <v>203</v>
      </c>
    </row>
    <row r="372" spans="1:34">
      <c r="A372" s="20"/>
      <c r="B372" s="20"/>
      <c r="C372" s="20"/>
      <c r="D372" s="20"/>
      <c r="E372" s="20"/>
      <c r="G372" s="2"/>
      <c r="P372" t="e">
        <f t="shared" si="11"/>
        <v>#N/A</v>
      </c>
      <c r="Q372" t="e">
        <f>+VLOOKUP(D372&amp;E372,Master!D:H,5,0)</f>
        <v>#N/A</v>
      </c>
      <c r="R372" t="e">
        <f>+VLOOKUP(D372&amp;E372,Master!D:I,6,0)</f>
        <v>#N/A</v>
      </c>
      <c r="S372" t="e">
        <f>+VLOOKUP(Q372,Notes!$A$45:$BZ$50,MATCH(P372,Notes!$2:$2,0),0)</f>
        <v>#N/A</v>
      </c>
      <c r="T372" s="21" t="e">
        <f t="shared" si="10"/>
        <v>#N/A</v>
      </c>
      <c r="AD372" s="20" t="s">
        <v>669</v>
      </c>
      <c r="AE372" s="20">
        <v>0.23169999999999999</v>
      </c>
      <c r="AF372" s="20">
        <v>0.23169999999999999</v>
      </c>
      <c r="AG372" s="20" t="s">
        <v>47</v>
      </c>
      <c r="AH372" s="20" t="s">
        <v>202</v>
      </c>
    </row>
    <row r="373" spans="1:34">
      <c r="A373" s="20"/>
      <c r="B373" s="20"/>
      <c r="C373" s="20"/>
      <c r="D373" s="20"/>
      <c r="E373" s="20"/>
      <c r="G373" s="2"/>
      <c r="P373" t="e">
        <f t="shared" si="11"/>
        <v>#N/A</v>
      </c>
      <c r="Q373" t="e">
        <f>+VLOOKUP(D373&amp;E373,Master!D:H,5,0)</f>
        <v>#N/A</v>
      </c>
      <c r="R373" t="e">
        <f>+VLOOKUP(D373&amp;E373,Master!D:I,6,0)</f>
        <v>#N/A</v>
      </c>
      <c r="S373" t="e">
        <f>+VLOOKUP(Q373,Notes!$A$45:$BZ$50,MATCH(P373,Notes!$2:$2,0),0)</f>
        <v>#N/A</v>
      </c>
      <c r="T373" s="21" t="e">
        <f t="shared" si="10"/>
        <v>#N/A</v>
      </c>
      <c r="AD373" s="20" t="s">
        <v>616</v>
      </c>
      <c r="AE373" s="20">
        <v>0.9</v>
      </c>
      <c r="AF373" s="20">
        <v>0.9</v>
      </c>
      <c r="AG373" s="20" t="s">
        <v>2</v>
      </c>
      <c r="AH373" s="20" t="s">
        <v>200</v>
      </c>
    </row>
    <row r="374" spans="1:34">
      <c r="A374" s="20"/>
      <c r="B374" s="20"/>
      <c r="C374" s="20"/>
      <c r="D374" s="20"/>
      <c r="E374" s="20"/>
      <c r="G374" s="2"/>
      <c r="P374" t="e">
        <f t="shared" si="11"/>
        <v>#N/A</v>
      </c>
      <c r="Q374" t="e">
        <f>+VLOOKUP(D374&amp;E374,Master!D:H,5,0)</f>
        <v>#N/A</v>
      </c>
      <c r="R374" t="e">
        <f>+VLOOKUP(D374&amp;E374,Master!D:I,6,0)</f>
        <v>#N/A</v>
      </c>
      <c r="S374" t="e">
        <f>+VLOOKUP(Q374,Notes!$A$45:$BZ$50,MATCH(P374,Notes!$2:$2,0),0)</f>
        <v>#N/A</v>
      </c>
      <c r="T374" s="21" t="e">
        <f t="shared" si="10"/>
        <v>#N/A</v>
      </c>
      <c r="AD374" s="20" t="s">
        <v>615</v>
      </c>
      <c r="AE374" s="20">
        <v>0.9</v>
      </c>
      <c r="AF374" s="20">
        <v>0.9</v>
      </c>
      <c r="AG374" s="20" t="s">
        <v>2</v>
      </c>
      <c r="AH374" s="20" t="s">
        <v>196</v>
      </c>
    </row>
    <row r="375" spans="1:34">
      <c r="A375" s="20"/>
      <c r="B375" s="20"/>
      <c r="C375" s="20"/>
      <c r="D375" s="20"/>
      <c r="E375" s="20"/>
      <c r="G375" s="2"/>
      <c r="P375" t="e">
        <f t="shared" si="11"/>
        <v>#N/A</v>
      </c>
      <c r="Q375" t="e">
        <f>+VLOOKUP(D375&amp;E375,Master!D:H,5,0)</f>
        <v>#N/A</v>
      </c>
      <c r="R375" t="e">
        <f>+VLOOKUP(D375&amp;E375,Master!D:I,6,0)</f>
        <v>#N/A</v>
      </c>
      <c r="S375" t="e">
        <f>+VLOOKUP(Q375,Notes!$A$45:$BZ$50,MATCH(P375,Notes!$2:$2,0),0)</f>
        <v>#N/A</v>
      </c>
      <c r="T375" s="21" t="e">
        <f t="shared" si="10"/>
        <v>#N/A</v>
      </c>
      <c r="AD375" s="20" t="s">
        <v>673</v>
      </c>
      <c r="AE375" s="20">
        <v>0.19670000000000001</v>
      </c>
      <c r="AF375" s="20">
        <v>0.19670000000000001</v>
      </c>
      <c r="AG375" s="20" t="s">
        <v>47</v>
      </c>
      <c r="AH375" s="20" t="s">
        <v>203</v>
      </c>
    </row>
    <row r="376" spans="1:34">
      <c r="A376" s="20"/>
      <c r="B376" s="20"/>
      <c r="C376" s="20"/>
      <c r="D376" s="20"/>
      <c r="E376" s="20"/>
      <c r="G376" s="2"/>
      <c r="P376" t="e">
        <f t="shared" si="11"/>
        <v>#N/A</v>
      </c>
      <c r="Q376" t="e">
        <f>+VLOOKUP(D376&amp;E376,Master!D:H,5,0)</f>
        <v>#N/A</v>
      </c>
      <c r="R376" t="e">
        <f>+VLOOKUP(D376&amp;E376,Master!D:I,6,0)</f>
        <v>#N/A</v>
      </c>
      <c r="S376" t="e">
        <f>+VLOOKUP(Q376,Notes!$A$45:$BZ$50,MATCH(P376,Notes!$2:$2,0),0)</f>
        <v>#N/A</v>
      </c>
      <c r="T376" s="21" t="e">
        <f t="shared" si="10"/>
        <v>#N/A</v>
      </c>
      <c r="AD376" s="20" t="s">
        <v>623</v>
      </c>
      <c r="AE376" s="20">
        <v>0.17930000000000001</v>
      </c>
      <c r="AF376" s="20">
        <v>0.17930000000000001</v>
      </c>
      <c r="AG376" s="20" t="s">
        <v>20</v>
      </c>
      <c r="AH376" s="20" t="s">
        <v>202</v>
      </c>
    </row>
    <row r="377" spans="1:34">
      <c r="A377" s="20"/>
      <c r="B377" s="20"/>
      <c r="C377" s="20"/>
      <c r="D377" s="20"/>
      <c r="E377" s="20"/>
      <c r="G377" s="2"/>
      <c r="P377" t="e">
        <f t="shared" si="11"/>
        <v>#N/A</v>
      </c>
      <c r="Q377" t="e">
        <f>+VLOOKUP(D377&amp;E377,Master!D:H,5,0)</f>
        <v>#N/A</v>
      </c>
      <c r="R377" t="e">
        <f>+VLOOKUP(D377&amp;E377,Master!D:I,6,0)</f>
        <v>#N/A</v>
      </c>
      <c r="S377" t="e">
        <f>+VLOOKUP(Q377,Notes!$A$45:$BZ$50,MATCH(P377,Notes!$2:$2,0),0)</f>
        <v>#N/A</v>
      </c>
      <c r="T377" s="21" t="e">
        <f t="shared" si="10"/>
        <v>#N/A</v>
      </c>
      <c r="AD377" s="20" t="s">
        <v>626</v>
      </c>
      <c r="AE377" s="20">
        <v>0.16719999999999999</v>
      </c>
      <c r="AF377" s="20">
        <v>0.16719999999999999</v>
      </c>
      <c r="AG377" s="20" t="s">
        <v>20</v>
      </c>
      <c r="AH377" s="20" t="s">
        <v>203</v>
      </c>
    </row>
    <row r="378" spans="1:34">
      <c r="A378" s="20"/>
      <c r="B378" s="20"/>
      <c r="C378" s="20"/>
      <c r="D378" s="20"/>
      <c r="E378" s="20"/>
      <c r="G378" s="2"/>
      <c r="P378" t="e">
        <f t="shared" si="11"/>
        <v>#N/A</v>
      </c>
      <c r="Q378" t="e">
        <f>+VLOOKUP(D378&amp;E378,Master!D:H,5,0)</f>
        <v>#N/A</v>
      </c>
      <c r="R378" t="e">
        <f>+VLOOKUP(D378&amp;E378,Master!D:I,6,0)</f>
        <v>#N/A</v>
      </c>
      <c r="S378" t="e">
        <f>+VLOOKUP(Q378,Notes!$A$45:$BZ$50,MATCH(P378,Notes!$2:$2,0),0)</f>
        <v>#N/A</v>
      </c>
      <c r="T378" s="21" t="e">
        <f t="shared" si="10"/>
        <v>#N/A</v>
      </c>
      <c r="AD378" s="20" t="s">
        <v>633</v>
      </c>
      <c r="AE378" s="20">
        <v>0.29120000000000001</v>
      </c>
      <c r="AF378" s="20">
        <v>0.29120000000000001</v>
      </c>
      <c r="AG378" s="20" t="s">
        <v>13</v>
      </c>
      <c r="AH378" s="20" t="s">
        <v>202</v>
      </c>
    </row>
    <row r="379" spans="1:34">
      <c r="A379" s="20"/>
      <c r="B379" s="20"/>
      <c r="C379" s="20"/>
      <c r="D379" s="20"/>
      <c r="E379" s="20"/>
      <c r="G379" s="2"/>
      <c r="P379" t="e">
        <f t="shared" si="11"/>
        <v>#N/A</v>
      </c>
      <c r="Q379" t="e">
        <f>+VLOOKUP(D379&amp;E379,Master!D:H,5,0)</f>
        <v>#N/A</v>
      </c>
      <c r="R379" t="e">
        <f>+VLOOKUP(D379&amp;E379,Master!D:I,6,0)</f>
        <v>#N/A</v>
      </c>
      <c r="S379" t="e">
        <f>+VLOOKUP(Q379,Notes!$A$45:$BZ$50,MATCH(P379,Notes!$2:$2,0),0)</f>
        <v>#N/A</v>
      </c>
      <c r="T379" s="21" t="e">
        <f t="shared" si="10"/>
        <v>#N/A</v>
      </c>
      <c r="AD379" s="20" t="s">
        <v>635</v>
      </c>
      <c r="AE379" s="20">
        <v>0.2616</v>
      </c>
      <c r="AF379" s="20">
        <v>0.2616</v>
      </c>
      <c r="AG379" s="20" t="s">
        <v>13</v>
      </c>
      <c r="AH379" s="20" t="s">
        <v>203</v>
      </c>
    </row>
    <row r="380" spans="1:34">
      <c r="A380" s="20"/>
      <c r="B380" s="20"/>
      <c r="C380" s="20"/>
      <c r="D380" s="20"/>
      <c r="E380" s="20"/>
      <c r="G380" s="2"/>
      <c r="P380" t="e">
        <f t="shared" si="11"/>
        <v>#N/A</v>
      </c>
      <c r="Q380" t="e">
        <f>+VLOOKUP(D380&amp;E380,Master!D:H,5,0)</f>
        <v>#N/A</v>
      </c>
      <c r="R380" t="e">
        <f>+VLOOKUP(D380&amp;E380,Master!D:I,6,0)</f>
        <v>#N/A</v>
      </c>
      <c r="S380" t="e">
        <f>+VLOOKUP(Q380,Notes!$A$45:$BZ$50,MATCH(P380,Notes!$2:$2,0),0)</f>
        <v>#N/A</v>
      </c>
      <c r="T380" s="21" t="e">
        <f t="shared" si="10"/>
        <v>#N/A</v>
      </c>
      <c r="AD380" s="20" t="s">
        <v>638</v>
      </c>
      <c r="AE380" s="20">
        <v>25.211600000000001</v>
      </c>
      <c r="AF380" s="20">
        <v>25.211600000000001</v>
      </c>
      <c r="AG380" s="20" t="s">
        <v>14</v>
      </c>
      <c r="AH380" s="20" t="s">
        <v>202</v>
      </c>
    </row>
    <row r="381" spans="1:34">
      <c r="A381" s="20"/>
      <c r="B381" s="20"/>
      <c r="C381" s="20"/>
      <c r="D381" s="20"/>
      <c r="E381" s="20"/>
      <c r="G381" s="2"/>
      <c r="P381" t="e">
        <f t="shared" si="11"/>
        <v>#N/A</v>
      </c>
      <c r="Q381" t="e">
        <f>+VLOOKUP(D381&amp;E381,Master!D:H,5,0)</f>
        <v>#N/A</v>
      </c>
      <c r="R381" t="e">
        <f>+VLOOKUP(D381&amp;E381,Master!D:I,6,0)</f>
        <v>#N/A</v>
      </c>
      <c r="S381" t="e">
        <f>+VLOOKUP(Q381,Notes!$A$45:$BZ$50,MATCH(P381,Notes!$2:$2,0),0)</f>
        <v>#N/A</v>
      </c>
      <c r="T381" s="21" t="e">
        <f t="shared" si="10"/>
        <v>#N/A</v>
      </c>
      <c r="AD381" s="20" t="s">
        <v>699</v>
      </c>
      <c r="AE381" s="20">
        <v>21.691000000000003</v>
      </c>
      <c r="AF381" s="20">
        <v>21.691000000000003</v>
      </c>
      <c r="AG381" s="20" t="s">
        <v>14</v>
      </c>
      <c r="AH381" s="20" t="s">
        <v>213</v>
      </c>
    </row>
    <row r="382" spans="1:34">
      <c r="A382" s="20"/>
      <c r="B382" s="20"/>
      <c r="C382" s="20"/>
      <c r="D382" s="20"/>
      <c r="E382" s="20"/>
      <c r="G382" s="2"/>
      <c r="P382" t="e">
        <f t="shared" si="11"/>
        <v>#N/A</v>
      </c>
      <c r="Q382" t="e">
        <f>+VLOOKUP(D382&amp;E382,Master!D:H,5,0)</f>
        <v>#N/A</v>
      </c>
      <c r="R382" t="e">
        <f>+VLOOKUP(D382&amp;E382,Master!D:I,6,0)</f>
        <v>#N/A</v>
      </c>
      <c r="S382" t="e">
        <f>+VLOOKUP(Q382,Notes!$A$45:$BZ$50,MATCH(P382,Notes!$2:$2,0),0)</f>
        <v>#N/A</v>
      </c>
      <c r="T382" s="21" t="e">
        <f t="shared" si="10"/>
        <v>#N/A</v>
      </c>
      <c r="AD382" s="20" t="s">
        <v>644</v>
      </c>
      <c r="AE382" s="20">
        <v>18.727899999999998</v>
      </c>
      <c r="AF382" s="20">
        <v>18.727899999999998</v>
      </c>
      <c r="AG382" s="20" t="s">
        <v>15</v>
      </c>
      <c r="AH382" s="20" t="s">
        <v>202</v>
      </c>
    </row>
    <row r="383" spans="1:34">
      <c r="A383" s="20"/>
      <c r="B383" s="20"/>
      <c r="C383" s="20"/>
      <c r="D383" s="20"/>
      <c r="E383" s="20"/>
      <c r="G383" s="2"/>
      <c r="P383" t="e">
        <f t="shared" si="11"/>
        <v>#N/A</v>
      </c>
      <c r="Q383" t="e">
        <f>+VLOOKUP(D383&amp;E383,Master!D:H,5,0)</f>
        <v>#N/A</v>
      </c>
      <c r="R383" t="e">
        <f>+VLOOKUP(D383&amp;E383,Master!D:I,6,0)</f>
        <v>#N/A</v>
      </c>
      <c r="S383" t="e">
        <f>+VLOOKUP(Q383,Notes!$A$45:$BZ$50,MATCH(P383,Notes!$2:$2,0),0)</f>
        <v>#N/A</v>
      </c>
      <c r="T383" s="21" t="e">
        <f t="shared" si="10"/>
        <v>#N/A</v>
      </c>
      <c r="AD383" s="20" t="s">
        <v>621</v>
      </c>
      <c r="AE383" s="20">
        <v>0.18816300000000014</v>
      </c>
      <c r="AF383" s="20">
        <v>0.18816300000000014</v>
      </c>
      <c r="AG383" s="20" t="s">
        <v>20</v>
      </c>
      <c r="AH383" s="20" t="s">
        <v>204</v>
      </c>
    </row>
    <row r="384" spans="1:34">
      <c r="A384" s="20"/>
      <c r="B384" s="20"/>
      <c r="C384" s="20"/>
      <c r="D384" s="20"/>
      <c r="E384" s="20"/>
      <c r="G384" s="2"/>
      <c r="P384" t="e">
        <f t="shared" si="11"/>
        <v>#N/A</v>
      </c>
      <c r="Q384" t="e">
        <f>+VLOOKUP(D384&amp;E384,Master!D:H,5,0)</f>
        <v>#N/A</v>
      </c>
      <c r="R384" t="e">
        <f>+VLOOKUP(D384&amp;E384,Master!D:I,6,0)</f>
        <v>#N/A</v>
      </c>
      <c r="S384" t="e">
        <f>+VLOOKUP(Q384,Notes!$A$45:$BZ$50,MATCH(P384,Notes!$2:$2,0),0)</f>
        <v>#N/A</v>
      </c>
      <c r="T384" s="21" t="e">
        <f t="shared" si="10"/>
        <v>#N/A</v>
      </c>
      <c r="AD384" s="20" t="s">
        <v>625</v>
      </c>
      <c r="AE384" s="20">
        <v>0.17584399999999997</v>
      </c>
      <c r="AF384" s="20">
        <v>0.17584399999999997</v>
      </c>
      <c r="AG384" s="20" t="s">
        <v>20</v>
      </c>
      <c r="AH384" s="20" t="s">
        <v>205</v>
      </c>
    </row>
    <row r="385" spans="1:34">
      <c r="A385" s="20"/>
      <c r="B385" s="20"/>
      <c r="C385" s="20"/>
      <c r="D385" s="20"/>
      <c r="E385" s="20"/>
      <c r="G385" s="2"/>
      <c r="P385" t="e">
        <f t="shared" si="11"/>
        <v>#N/A</v>
      </c>
      <c r="Q385" t="e">
        <f>+VLOOKUP(D385&amp;E385,Master!D:H,5,0)</f>
        <v>#N/A</v>
      </c>
      <c r="R385" t="e">
        <f>+VLOOKUP(D385&amp;E385,Master!D:I,6,0)</f>
        <v>#N/A</v>
      </c>
      <c r="S385" t="e">
        <f>+VLOOKUP(Q385,Notes!$A$45:$BZ$50,MATCH(P385,Notes!$2:$2,0),0)</f>
        <v>#N/A</v>
      </c>
      <c r="T385" s="21" t="e">
        <f t="shared" si="10"/>
        <v>#N/A</v>
      </c>
      <c r="AD385" s="20" t="s">
        <v>634</v>
      </c>
      <c r="AE385" s="20">
        <v>0.26860300000000004</v>
      </c>
      <c r="AF385" s="20">
        <v>0.26860300000000004</v>
      </c>
      <c r="AG385" s="20" t="s">
        <v>13</v>
      </c>
      <c r="AH385" s="20" t="s">
        <v>208</v>
      </c>
    </row>
    <row r="386" spans="1:34">
      <c r="A386" s="20"/>
      <c r="B386" s="20"/>
      <c r="C386" s="20"/>
      <c r="D386" s="20"/>
      <c r="E386" s="20"/>
      <c r="G386" s="2"/>
      <c r="P386" t="e">
        <f t="shared" si="11"/>
        <v>#N/A</v>
      </c>
      <c r="Q386" t="e">
        <f>+VLOOKUP(D386&amp;E386,Master!D:H,5,0)</f>
        <v>#N/A</v>
      </c>
      <c r="R386" t="e">
        <f>+VLOOKUP(D386&amp;E386,Master!D:I,6,0)</f>
        <v>#N/A</v>
      </c>
      <c r="S386" t="e">
        <f>+VLOOKUP(Q386,Notes!$A$45:$BZ$50,MATCH(P386,Notes!$2:$2,0),0)</f>
        <v>#N/A</v>
      </c>
      <c r="T386" s="21" t="e">
        <f t="shared" ref="T386:T449" si="12">+S386-B386</f>
        <v>#N/A</v>
      </c>
      <c r="AD386" s="20" t="s">
        <v>636</v>
      </c>
      <c r="AE386" s="20">
        <v>0.24638599999999999</v>
      </c>
      <c r="AF386" s="20">
        <v>0.24638599999999999</v>
      </c>
      <c r="AG386" s="20" t="s">
        <v>13</v>
      </c>
      <c r="AH386" s="20" t="s">
        <v>209</v>
      </c>
    </row>
    <row r="387" spans="1:34">
      <c r="A387" s="20"/>
      <c r="B387" s="20"/>
      <c r="C387" s="20"/>
      <c r="D387" s="20"/>
      <c r="E387" s="20"/>
      <c r="G387" s="2"/>
      <c r="P387" t="e">
        <f t="shared" ref="P387:P450" si="13">+D387&amp;R387</f>
        <v>#N/A</v>
      </c>
      <c r="Q387" t="e">
        <f>+VLOOKUP(D387&amp;E387,Master!D:H,5,0)</f>
        <v>#N/A</v>
      </c>
      <c r="R387" t="e">
        <f>+VLOOKUP(D387&amp;E387,Master!D:I,6,0)</f>
        <v>#N/A</v>
      </c>
      <c r="S387" t="e">
        <f>+VLOOKUP(Q387,Notes!$A$45:$BZ$50,MATCH(P387,Notes!$2:$2,0),0)</f>
        <v>#N/A</v>
      </c>
      <c r="T387" s="21" t="e">
        <f t="shared" si="12"/>
        <v>#N/A</v>
      </c>
      <c r="AD387" s="20" t="s">
        <v>639</v>
      </c>
      <c r="AE387" s="20">
        <v>26.518725000000003</v>
      </c>
      <c r="AF387" s="20">
        <v>26.518725000000003</v>
      </c>
      <c r="AG387" s="20" t="s">
        <v>14</v>
      </c>
      <c r="AH387" s="20" t="s">
        <v>208</v>
      </c>
    </row>
    <row r="388" spans="1:34">
      <c r="A388" s="20"/>
      <c r="B388" s="20"/>
      <c r="C388" s="20"/>
      <c r="D388" s="20"/>
      <c r="E388" s="20"/>
      <c r="G388" s="2"/>
      <c r="P388" t="e">
        <f t="shared" si="13"/>
        <v>#N/A</v>
      </c>
      <c r="Q388" t="e">
        <f>+VLOOKUP(D388&amp;E388,Master!D:H,5,0)</f>
        <v>#N/A</v>
      </c>
      <c r="R388" t="e">
        <f>+VLOOKUP(D388&amp;E388,Master!D:I,6,0)</f>
        <v>#N/A</v>
      </c>
      <c r="S388" t="e">
        <f>+VLOOKUP(Q388,Notes!$A$45:$BZ$50,MATCH(P388,Notes!$2:$2,0),0)</f>
        <v>#N/A</v>
      </c>
      <c r="T388" s="21" t="e">
        <f t="shared" si="12"/>
        <v>#N/A</v>
      </c>
      <c r="AD388" s="20" t="s">
        <v>641</v>
      </c>
      <c r="AE388" s="20">
        <v>23.365993</v>
      </c>
      <c r="AF388" s="20">
        <v>23.365993</v>
      </c>
      <c r="AG388" s="20" t="s">
        <v>14</v>
      </c>
      <c r="AH388" s="20" t="s">
        <v>214</v>
      </c>
    </row>
    <row r="389" spans="1:34">
      <c r="A389" s="20"/>
      <c r="B389" s="20"/>
      <c r="C389" s="20"/>
      <c r="D389" s="20"/>
      <c r="E389" s="20"/>
      <c r="G389" s="2"/>
      <c r="P389" t="e">
        <f t="shared" si="13"/>
        <v>#N/A</v>
      </c>
      <c r="Q389" t="e">
        <f>+VLOOKUP(D389&amp;E389,Master!D:H,5,0)</f>
        <v>#N/A</v>
      </c>
      <c r="R389" t="e">
        <f>+VLOOKUP(D389&amp;E389,Master!D:I,6,0)</f>
        <v>#N/A</v>
      </c>
      <c r="S389" t="e">
        <f>+VLOOKUP(Q389,Notes!$A$45:$BZ$50,MATCH(P389,Notes!$2:$2,0),0)</f>
        <v>#N/A</v>
      </c>
      <c r="T389" s="21" t="e">
        <f t="shared" si="12"/>
        <v>#N/A</v>
      </c>
      <c r="AD389" s="20" t="s">
        <v>642</v>
      </c>
      <c r="AE389" s="20">
        <v>19.30333700000001</v>
      </c>
      <c r="AF389" s="20">
        <v>19.30333700000001</v>
      </c>
      <c r="AG389" s="20" t="s">
        <v>15</v>
      </c>
      <c r="AH389" s="20" t="s">
        <v>204</v>
      </c>
    </row>
    <row r="390" spans="1:34">
      <c r="A390" s="20"/>
      <c r="B390" s="20"/>
      <c r="C390" s="20"/>
      <c r="D390" s="20"/>
      <c r="E390" s="20"/>
      <c r="G390" s="2"/>
      <c r="P390" t="e">
        <f t="shared" si="13"/>
        <v>#N/A</v>
      </c>
      <c r="Q390" t="e">
        <f>+VLOOKUP(D390&amp;E390,Master!D:H,5,0)</f>
        <v>#N/A</v>
      </c>
      <c r="R390" t="e">
        <f>+VLOOKUP(D390&amp;E390,Master!D:I,6,0)</f>
        <v>#N/A</v>
      </c>
      <c r="S390" t="e">
        <f>+VLOOKUP(Q390,Notes!$A$45:$BZ$50,MATCH(P390,Notes!$2:$2,0),0)</f>
        <v>#N/A</v>
      </c>
      <c r="T390" s="21" t="e">
        <f t="shared" si="12"/>
        <v>#N/A</v>
      </c>
      <c r="AD390" s="20" t="s">
        <v>645</v>
      </c>
      <c r="AE390" s="20">
        <v>19.012426999999999</v>
      </c>
      <c r="AF390" s="20">
        <v>19.012426999999999</v>
      </c>
      <c r="AG390" s="20" t="s">
        <v>15</v>
      </c>
      <c r="AH390" s="20" t="s">
        <v>208</v>
      </c>
    </row>
    <row r="391" spans="1:34">
      <c r="A391" s="20"/>
      <c r="B391" s="20"/>
      <c r="C391" s="20"/>
      <c r="D391" s="20"/>
      <c r="E391" s="20"/>
      <c r="G391" s="2"/>
      <c r="P391" t="e">
        <f t="shared" si="13"/>
        <v>#N/A</v>
      </c>
      <c r="Q391" t="e">
        <f>+VLOOKUP(D391&amp;E391,Master!D:H,5,0)</f>
        <v>#N/A</v>
      </c>
      <c r="R391" t="e">
        <f>+VLOOKUP(D391&amp;E391,Master!D:I,6,0)</f>
        <v>#N/A</v>
      </c>
      <c r="S391" t="e">
        <f>+VLOOKUP(Q391,Notes!$A$45:$BZ$50,MATCH(P391,Notes!$2:$2,0),0)</f>
        <v>#N/A</v>
      </c>
      <c r="T391" s="21" t="e">
        <f t="shared" si="12"/>
        <v>#N/A</v>
      </c>
      <c r="AD391" s="20" t="s">
        <v>647</v>
      </c>
      <c r="AE391" s="20">
        <v>15.734137000000006</v>
      </c>
      <c r="AF391" s="20">
        <v>15.734137000000006</v>
      </c>
      <c r="AG391" s="20" t="s">
        <v>15</v>
      </c>
      <c r="AH391" s="20" t="s">
        <v>205</v>
      </c>
    </row>
    <row r="392" spans="1:34">
      <c r="A392" s="20"/>
      <c r="B392" s="20"/>
      <c r="C392" s="20"/>
      <c r="D392" s="20"/>
      <c r="E392" s="20"/>
      <c r="G392" s="2"/>
      <c r="P392" t="e">
        <f t="shared" si="13"/>
        <v>#N/A</v>
      </c>
      <c r="Q392" t="e">
        <f>+VLOOKUP(D392&amp;E392,Master!D:H,5,0)</f>
        <v>#N/A</v>
      </c>
      <c r="R392" t="e">
        <f>+VLOOKUP(D392&amp;E392,Master!D:I,6,0)</f>
        <v>#N/A</v>
      </c>
      <c r="S392" t="e">
        <f>+VLOOKUP(Q392,Notes!$A$45:$BZ$50,MATCH(P392,Notes!$2:$2,0),0)</f>
        <v>#N/A</v>
      </c>
      <c r="T392" s="21" t="e">
        <f t="shared" si="12"/>
        <v>#N/A</v>
      </c>
      <c r="AD392" s="20" t="s">
        <v>649</v>
      </c>
      <c r="AE392" s="20">
        <v>15.443956999999999</v>
      </c>
      <c r="AF392" s="20">
        <v>15.443956999999999</v>
      </c>
      <c r="AG392" s="20" t="s">
        <v>15</v>
      </c>
      <c r="AH392" s="20" t="s">
        <v>209</v>
      </c>
    </row>
    <row r="393" spans="1:34">
      <c r="A393" s="20"/>
      <c r="B393" s="20"/>
      <c r="C393" s="20"/>
      <c r="D393" s="20"/>
      <c r="E393" s="20"/>
      <c r="G393" s="2"/>
      <c r="P393" t="e">
        <f t="shared" si="13"/>
        <v>#N/A</v>
      </c>
      <c r="Q393" t="e">
        <f>+VLOOKUP(D393&amp;E393,Master!D:H,5,0)</f>
        <v>#N/A</v>
      </c>
      <c r="R393" t="e">
        <f>+VLOOKUP(D393&amp;E393,Master!D:I,6,0)</f>
        <v>#N/A</v>
      </c>
      <c r="S393" t="e">
        <f>+VLOOKUP(Q393,Notes!$A$45:$BZ$50,MATCH(P393,Notes!$2:$2,0),0)</f>
        <v>#N/A</v>
      </c>
      <c r="T393" s="21" t="e">
        <f t="shared" si="12"/>
        <v>#N/A</v>
      </c>
      <c r="AD393" s="20" t="s">
        <v>653</v>
      </c>
      <c r="AE393" s="20">
        <v>15.359452999999993</v>
      </c>
      <c r="AF393" s="20">
        <v>15.359452999999993</v>
      </c>
      <c r="AG393" s="20" t="s">
        <v>17</v>
      </c>
      <c r="AH393" s="20" t="s">
        <v>211</v>
      </c>
    </row>
    <row r="394" spans="1:34">
      <c r="A394" s="20"/>
      <c r="B394" s="20"/>
      <c r="C394" s="20"/>
      <c r="D394" s="20"/>
      <c r="E394" s="20"/>
      <c r="G394" s="2"/>
      <c r="P394" t="e">
        <f t="shared" si="13"/>
        <v>#N/A</v>
      </c>
      <c r="Q394" t="e">
        <f>+VLOOKUP(D394&amp;E394,Master!D:H,5,0)</f>
        <v>#N/A</v>
      </c>
      <c r="R394" t="e">
        <f>+VLOOKUP(D394&amp;E394,Master!D:I,6,0)</f>
        <v>#N/A</v>
      </c>
      <c r="S394" t="e">
        <f>+VLOOKUP(Q394,Notes!$A$45:$BZ$50,MATCH(P394,Notes!$2:$2,0),0)</f>
        <v>#N/A</v>
      </c>
      <c r="T394" s="21" t="e">
        <f t="shared" si="12"/>
        <v>#N/A</v>
      </c>
      <c r="AD394" s="20" t="s">
        <v>650</v>
      </c>
      <c r="AE394" s="20">
        <v>15.765048999999996</v>
      </c>
      <c r="AF394" s="20">
        <v>15.765048999999996</v>
      </c>
      <c r="AG394" s="20" t="s">
        <v>17</v>
      </c>
      <c r="AH394" s="20" t="s">
        <v>204</v>
      </c>
    </row>
    <row r="395" spans="1:34">
      <c r="A395" s="20"/>
      <c r="B395" s="20"/>
      <c r="C395" s="20"/>
      <c r="D395" s="20"/>
      <c r="E395" s="20"/>
      <c r="G395" s="2"/>
      <c r="P395" t="e">
        <f t="shared" si="13"/>
        <v>#N/A</v>
      </c>
      <c r="Q395" t="e">
        <f>+VLOOKUP(D395&amp;E395,Master!D:H,5,0)</f>
        <v>#N/A</v>
      </c>
      <c r="R395" t="e">
        <f>+VLOOKUP(D395&amp;E395,Master!D:I,6,0)</f>
        <v>#N/A</v>
      </c>
      <c r="S395" t="e">
        <f>+VLOOKUP(Q395,Notes!$A$45:$BZ$50,MATCH(P395,Notes!$2:$2,0),0)</f>
        <v>#N/A</v>
      </c>
      <c r="T395" s="21" t="e">
        <f t="shared" si="12"/>
        <v>#N/A</v>
      </c>
      <c r="AD395" s="20" t="s">
        <v>681</v>
      </c>
      <c r="AE395" s="20">
        <v>15.026921000000005</v>
      </c>
      <c r="AF395" s="20">
        <v>15.026921000000005</v>
      </c>
      <c r="AG395" s="20" t="s">
        <v>190</v>
      </c>
      <c r="AH395" s="20" t="s">
        <v>204</v>
      </c>
    </row>
    <row r="396" spans="1:34">
      <c r="A396" s="20"/>
      <c r="B396" s="20"/>
      <c r="C396" s="20"/>
      <c r="D396" s="20"/>
      <c r="E396" s="20"/>
      <c r="G396" s="2"/>
      <c r="P396" t="e">
        <f t="shared" si="13"/>
        <v>#N/A</v>
      </c>
      <c r="Q396" t="e">
        <f>+VLOOKUP(D396&amp;E396,Master!D:H,5,0)</f>
        <v>#N/A</v>
      </c>
      <c r="R396" t="e">
        <f>+VLOOKUP(D396&amp;E396,Master!D:I,6,0)</f>
        <v>#N/A</v>
      </c>
      <c r="S396" t="e">
        <f>+VLOOKUP(Q396,Notes!$A$45:$BZ$50,MATCH(P396,Notes!$2:$2,0),0)</f>
        <v>#N/A</v>
      </c>
      <c r="T396" s="21" t="e">
        <f t="shared" si="12"/>
        <v>#N/A</v>
      </c>
      <c r="AD396" s="20" t="s">
        <v>683</v>
      </c>
      <c r="AE396" s="20">
        <v>14.618611999999994</v>
      </c>
      <c r="AF396" s="20">
        <v>14.618611999999994</v>
      </c>
      <c r="AG396" s="20" t="s">
        <v>190</v>
      </c>
      <c r="AH396" s="20" t="s">
        <v>205</v>
      </c>
    </row>
    <row r="397" spans="1:34">
      <c r="A397" s="20"/>
      <c r="B397" s="20"/>
      <c r="C397" s="20"/>
      <c r="D397" s="20"/>
      <c r="E397" s="20"/>
      <c r="G397" s="2"/>
      <c r="P397" t="e">
        <f t="shared" si="13"/>
        <v>#N/A</v>
      </c>
      <c r="Q397" t="e">
        <f>+VLOOKUP(D397&amp;E397,Master!D:H,5,0)</f>
        <v>#N/A</v>
      </c>
      <c r="R397" t="e">
        <f>+VLOOKUP(D397&amp;E397,Master!D:I,6,0)</f>
        <v>#N/A</v>
      </c>
      <c r="S397" t="e">
        <f>+VLOOKUP(Q397,Notes!$A$45:$BZ$50,MATCH(P397,Notes!$2:$2,0),0)</f>
        <v>#N/A</v>
      </c>
      <c r="T397" s="21" t="e">
        <f t="shared" si="12"/>
        <v>#N/A</v>
      </c>
      <c r="AD397" s="20" t="s">
        <v>676</v>
      </c>
      <c r="AE397" s="20">
        <v>12.854486999999999</v>
      </c>
      <c r="AF397" s="20">
        <v>12.854486999999999</v>
      </c>
      <c r="AG397" s="20" t="s">
        <v>88</v>
      </c>
      <c r="AH397" s="20" t="s">
        <v>196</v>
      </c>
    </row>
    <row r="398" spans="1:34">
      <c r="A398" s="20"/>
      <c r="B398" s="20"/>
      <c r="C398" s="20"/>
      <c r="D398" s="20"/>
      <c r="E398" s="20"/>
      <c r="G398" s="2"/>
      <c r="P398" t="e">
        <f t="shared" si="13"/>
        <v>#N/A</v>
      </c>
      <c r="Q398" t="e">
        <f>+VLOOKUP(D398&amp;E398,Master!D:H,5,0)</f>
        <v>#N/A</v>
      </c>
      <c r="R398" t="e">
        <f>+VLOOKUP(D398&amp;E398,Master!D:I,6,0)</f>
        <v>#N/A</v>
      </c>
      <c r="S398" t="e">
        <f>+VLOOKUP(Q398,Notes!$A$45:$BZ$50,MATCH(P398,Notes!$2:$2,0),0)</f>
        <v>#N/A</v>
      </c>
      <c r="T398" s="21" t="e">
        <f t="shared" si="12"/>
        <v>#N/A</v>
      </c>
      <c r="AD398" s="20" t="s">
        <v>621</v>
      </c>
      <c r="AE398" s="20">
        <v>0.18816300000000014</v>
      </c>
      <c r="AF398" s="20">
        <v>0.18816300000000014</v>
      </c>
      <c r="AG398" s="20" t="s">
        <v>20</v>
      </c>
      <c r="AH398" s="20" t="s">
        <v>204</v>
      </c>
    </row>
    <row r="399" spans="1:34">
      <c r="A399" s="20"/>
      <c r="B399" s="20"/>
      <c r="C399" s="20"/>
      <c r="D399" s="20"/>
      <c r="E399" s="20"/>
      <c r="G399" s="2"/>
      <c r="P399" t="e">
        <f t="shared" si="13"/>
        <v>#N/A</v>
      </c>
      <c r="Q399" t="e">
        <f>+VLOOKUP(D399&amp;E399,Master!D:H,5,0)</f>
        <v>#N/A</v>
      </c>
      <c r="R399" t="e">
        <f>+VLOOKUP(D399&amp;E399,Master!D:I,6,0)</f>
        <v>#N/A</v>
      </c>
      <c r="S399" t="e">
        <f>+VLOOKUP(Q399,Notes!$A$45:$BZ$50,MATCH(P399,Notes!$2:$2,0),0)</f>
        <v>#N/A</v>
      </c>
      <c r="T399" s="21" t="e">
        <f t="shared" si="12"/>
        <v>#N/A</v>
      </c>
      <c r="AD399" s="20" t="s">
        <v>625</v>
      </c>
      <c r="AE399" s="20">
        <v>0.17584399999999997</v>
      </c>
      <c r="AF399" s="20">
        <v>0.17584399999999997</v>
      </c>
      <c r="AG399" s="20" t="s">
        <v>20</v>
      </c>
      <c r="AH399" s="20" t="s">
        <v>205</v>
      </c>
    </row>
    <row r="400" spans="1:34">
      <c r="A400" s="20"/>
      <c r="B400" s="20"/>
      <c r="C400" s="20"/>
      <c r="D400" s="20"/>
      <c r="E400" s="20"/>
      <c r="G400" s="2"/>
      <c r="P400" t="e">
        <f t="shared" si="13"/>
        <v>#N/A</v>
      </c>
      <c r="Q400" t="e">
        <f>+VLOOKUP(D400&amp;E400,Master!D:H,5,0)</f>
        <v>#N/A</v>
      </c>
      <c r="R400" t="e">
        <f>+VLOOKUP(D400&amp;E400,Master!D:I,6,0)</f>
        <v>#N/A</v>
      </c>
      <c r="S400" t="e">
        <f>+VLOOKUP(Q400,Notes!$A$45:$BZ$50,MATCH(P400,Notes!$2:$2,0),0)</f>
        <v>#N/A</v>
      </c>
      <c r="T400" s="21" t="e">
        <f t="shared" si="12"/>
        <v>#N/A</v>
      </c>
      <c r="AD400" s="20" t="s">
        <v>668</v>
      </c>
      <c r="AE400" s="20">
        <v>0.21977199999999994</v>
      </c>
      <c r="AF400" s="20">
        <v>0.21977199999999994</v>
      </c>
      <c r="AG400" s="20" t="s">
        <v>47</v>
      </c>
      <c r="AH400" s="20" t="s">
        <v>204</v>
      </c>
    </row>
    <row r="401" spans="1:34">
      <c r="A401" s="20"/>
      <c r="B401" s="20"/>
      <c r="C401" s="20"/>
      <c r="D401" s="20"/>
      <c r="E401" s="20"/>
      <c r="G401" s="2"/>
      <c r="P401" t="e">
        <f t="shared" si="13"/>
        <v>#N/A</v>
      </c>
      <c r="Q401" t="e">
        <f>+VLOOKUP(D401&amp;E401,Master!D:H,5,0)</f>
        <v>#N/A</v>
      </c>
      <c r="R401" t="e">
        <f>+VLOOKUP(D401&amp;E401,Master!D:I,6,0)</f>
        <v>#N/A</v>
      </c>
      <c r="S401" t="e">
        <f>+VLOOKUP(Q401,Notes!$A$45:$BZ$50,MATCH(P401,Notes!$2:$2,0),0)</f>
        <v>#N/A</v>
      </c>
      <c r="T401" s="21" t="e">
        <f t="shared" si="12"/>
        <v>#N/A</v>
      </c>
      <c r="AD401" s="20" t="s">
        <v>672</v>
      </c>
      <c r="AE401" s="20">
        <v>0.20745500000000008</v>
      </c>
      <c r="AF401" s="20">
        <v>0.20745500000000008</v>
      </c>
      <c r="AG401" s="20" t="s">
        <v>47</v>
      </c>
      <c r="AH401" s="20" t="s">
        <v>205</v>
      </c>
    </row>
    <row r="402" spans="1:34">
      <c r="A402" s="20"/>
      <c r="B402" s="20"/>
      <c r="C402" s="20"/>
      <c r="D402" s="20"/>
      <c r="E402" s="20"/>
      <c r="G402" s="2"/>
      <c r="P402" t="e">
        <f t="shared" si="13"/>
        <v>#N/A</v>
      </c>
      <c r="Q402" t="e">
        <f>+VLOOKUP(D402&amp;E402,Master!D:H,5,0)</f>
        <v>#N/A</v>
      </c>
      <c r="R402" t="e">
        <f>+VLOOKUP(D402&amp;E402,Master!D:I,6,0)</f>
        <v>#N/A</v>
      </c>
      <c r="S402" t="e">
        <f>+VLOOKUP(Q402,Notes!$A$45:$BZ$50,MATCH(P402,Notes!$2:$2,0),0)</f>
        <v>#N/A</v>
      </c>
      <c r="T402" s="21" t="e">
        <f t="shared" si="12"/>
        <v>#N/A</v>
      </c>
      <c r="AD402" s="20" t="s">
        <v>647</v>
      </c>
      <c r="AE402" s="20">
        <v>15.734137000000006</v>
      </c>
      <c r="AF402" s="20">
        <v>15.734137000000006</v>
      </c>
      <c r="AG402" s="20" t="s">
        <v>15</v>
      </c>
      <c r="AH402" s="20" t="s">
        <v>205</v>
      </c>
    </row>
    <row r="403" spans="1:34">
      <c r="A403" s="20"/>
      <c r="B403" s="20"/>
      <c r="C403" s="20"/>
      <c r="D403" s="20"/>
      <c r="E403" s="20"/>
      <c r="G403" s="2"/>
      <c r="P403" t="e">
        <f t="shared" si="13"/>
        <v>#N/A</v>
      </c>
      <c r="Q403" t="e">
        <f>+VLOOKUP(D403&amp;E403,Master!D:H,5,0)</f>
        <v>#N/A</v>
      </c>
      <c r="R403" t="e">
        <f>+VLOOKUP(D403&amp;E403,Master!D:I,6,0)</f>
        <v>#N/A</v>
      </c>
      <c r="S403" t="e">
        <f>+VLOOKUP(Q403,Notes!$A$45:$BZ$50,MATCH(P403,Notes!$2:$2,0),0)</f>
        <v>#N/A</v>
      </c>
      <c r="T403" s="21" t="e">
        <f t="shared" si="12"/>
        <v>#N/A</v>
      </c>
      <c r="AD403" s="20" t="s">
        <v>642</v>
      </c>
      <c r="AE403" s="20">
        <v>19.30333700000001</v>
      </c>
      <c r="AF403" s="20">
        <v>19.30333700000001</v>
      </c>
      <c r="AG403" s="20" t="s">
        <v>15</v>
      </c>
      <c r="AH403" s="20" t="s">
        <v>204</v>
      </c>
    </row>
    <row r="404" spans="1:34">
      <c r="A404" s="20"/>
      <c r="B404" s="20"/>
      <c r="C404" s="20"/>
      <c r="D404" s="20"/>
      <c r="E404" s="20"/>
      <c r="G404" s="2"/>
      <c r="P404" t="e">
        <f t="shared" si="13"/>
        <v>#N/A</v>
      </c>
      <c r="Q404" t="e">
        <f>+VLOOKUP(D404&amp;E404,Master!D:H,5,0)</f>
        <v>#N/A</v>
      </c>
      <c r="R404" t="e">
        <f>+VLOOKUP(D404&amp;E404,Master!D:I,6,0)</f>
        <v>#N/A</v>
      </c>
      <c r="S404" t="e">
        <f>+VLOOKUP(Q404,Notes!$A$45:$BZ$50,MATCH(P404,Notes!$2:$2,0),0)</f>
        <v>#N/A</v>
      </c>
      <c r="T404" s="21" t="e">
        <f t="shared" si="12"/>
        <v>#N/A</v>
      </c>
      <c r="AD404" s="20" t="s">
        <v>763</v>
      </c>
      <c r="AE404" s="20">
        <v>0.21400499999999986</v>
      </c>
      <c r="AF404" s="20">
        <v>0.21400499999999986</v>
      </c>
      <c r="AG404" s="20" t="s">
        <v>16</v>
      </c>
      <c r="AH404" s="20" t="s">
        <v>205</v>
      </c>
    </row>
    <row r="405" spans="1:34">
      <c r="A405" s="20"/>
      <c r="B405" s="20"/>
      <c r="C405" s="20"/>
      <c r="D405" s="20"/>
      <c r="E405" s="20"/>
      <c r="G405" s="2"/>
      <c r="P405" t="e">
        <f t="shared" si="13"/>
        <v>#N/A</v>
      </c>
      <c r="Q405" t="e">
        <f>+VLOOKUP(D405&amp;E405,Master!D:H,5,0)</f>
        <v>#N/A</v>
      </c>
      <c r="R405" t="e">
        <f>+VLOOKUP(D405&amp;E405,Master!D:I,6,0)</f>
        <v>#N/A</v>
      </c>
      <c r="S405" t="e">
        <f>+VLOOKUP(Q405,Notes!$A$45:$BZ$50,MATCH(P405,Notes!$2:$2,0),0)</f>
        <v>#N/A</v>
      </c>
      <c r="T405" s="21" t="e">
        <f t="shared" si="12"/>
        <v>#N/A</v>
      </c>
      <c r="AD405" s="20" t="s">
        <v>761</v>
      </c>
      <c r="AE405" s="20">
        <v>0.25396199999999997</v>
      </c>
      <c r="AF405" s="20">
        <v>0.25396199999999997</v>
      </c>
      <c r="AG405" s="20" t="s">
        <v>16</v>
      </c>
      <c r="AH405" s="20" t="s">
        <v>204</v>
      </c>
    </row>
    <row r="406" spans="1:34">
      <c r="A406" s="20"/>
      <c r="B406" s="20"/>
      <c r="C406" s="20"/>
      <c r="D406" s="20"/>
      <c r="E406" s="20"/>
      <c r="G406" s="2"/>
      <c r="P406" t="e">
        <f t="shared" si="13"/>
        <v>#N/A</v>
      </c>
      <c r="Q406" t="e">
        <f>+VLOOKUP(D406&amp;E406,Master!D:H,5,0)</f>
        <v>#N/A</v>
      </c>
      <c r="R406" t="e">
        <f>+VLOOKUP(D406&amp;E406,Master!D:I,6,0)</f>
        <v>#N/A</v>
      </c>
      <c r="S406" t="e">
        <f>+VLOOKUP(Q406,Notes!$A$45:$BZ$50,MATCH(P406,Notes!$2:$2,0),0)</f>
        <v>#N/A</v>
      </c>
      <c r="T406" s="21" t="e">
        <f t="shared" si="12"/>
        <v>#N/A</v>
      </c>
      <c r="AD406" s="20" t="s">
        <v>676</v>
      </c>
      <c r="AE406" s="20">
        <v>12.854486999999999</v>
      </c>
      <c r="AF406" s="20">
        <v>12.854486999999999</v>
      </c>
      <c r="AG406" s="20" t="s">
        <v>88</v>
      </c>
      <c r="AH406" s="20" t="s">
        <v>196</v>
      </c>
    </row>
    <row r="407" spans="1:34">
      <c r="A407" s="20"/>
      <c r="B407" s="20"/>
      <c r="C407" s="20"/>
      <c r="D407" s="20"/>
      <c r="E407" s="20"/>
      <c r="G407" s="2"/>
      <c r="P407" t="e">
        <f t="shared" si="13"/>
        <v>#N/A</v>
      </c>
      <c r="Q407" t="e">
        <f>+VLOOKUP(D407&amp;E407,Master!D:H,5,0)</f>
        <v>#N/A</v>
      </c>
      <c r="R407" t="e">
        <f>+VLOOKUP(D407&amp;E407,Master!D:I,6,0)</f>
        <v>#N/A</v>
      </c>
      <c r="S407" t="e">
        <f>+VLOOKUP(Q407,Notes!$A$45:$BZ$50,MATCH(P407,Notes!$2:$2,0),0)</f>
        <v>#N/A</v>
      </c>
      <c r="T407" s="21" t="e">
        <f t="shared" si="12"/>
        <v>#N/A</v>
      </c>
      <c r="AD407" s="20" t="s">
        <v>653</v>
      </c>
      <c r="AE407" s="20">
        <v>15.359452999999993</v>
      </c>
      <c r="AF407" s="20">
        <v>15.359452999999993</v>
      </c>
      <c r="AG407" s="20" t="s">
        <v>17</v>
      </c>
      <c r="AH407" s="20" t="s">
        <v>211</v>
      </c>
    </row>
    <row r="408" spans="1:34">
      <c r="A408" s="20"/>
      <c r="B408" s="20"/>
      <c r="C408" s="20"/>
      <c r="D408" s="20"/>
      <c r="E408" s="20"/>
      <c r="G408" s="2"/>
      <c r="P408" t="e">
        <f t="shared" si="13"/>
        <v>#N/A</v>
      </c>
      <c r="Q408" t="e">
        <f>+VLOOKUP(D408&amp;E408,Master!D:H,5,0)</f>
        <v>#N/A</v>
      </c>
      <c r="R408" t="e">
        <f>+VLOOKUP(D408&amp;E408,Master!D:I,6,0)</f>
        <v>#N/A</v>
      </c>
      <c r="S408" t="e">
        <f>+VLOOKUP(Q408,Notes!$A$45:$BZ$50,MATCH(P408,Notes!$2:$2,0),0)</f>
        <v>#N/A</v>
      </c>
      <c r="T408" s="21" t="e">
        <f t="shared" si="12"/>
        <v>#N/A</v>
      </c>
      <c r="AD408" s="20" t="s">
        <v>650</v>
      </c>
      <c r="AE408" s="20">
        <v>15.765048999999996</v>
      </c>
      <c r="AF408" s="20">
        <v>15.765048999999996</v>
      </c>
      <c r="AG408" s="20" t="s">
        <v>17</v>
      </c>
      <c r="AH408" s="20" t="s">
        <v>204</v>
      </c>
    </row>
    <row r="409" spans="1:34">
      <c r="A409" s="20"/>
      <c r="B409" s="20"/>
      <c r="C409" s="20"/>
      <c r="D409" s="20"/>
      <c r="E409" s="20"/>
      <c r="G409" s="2"/>
      <c r="P409" t="e">
        <f t="shared" si="13"/>
        <v>#N/A</v>
      </c>
      <c r="Q409" t="e">
        <f>+VLOOKUP(D409&amp;E409,Master!D:H,5,0)</f>
        <v>#N/A</v>
      </c>
      <c r="R409" t="e">
        <f>+VLOOKUP(D409&amp;E409,Master!D:I,6,0)</f>
        <v>#N/A</v>
      </c>
      <c r="S409" t="e">
        <f>+VLOOKUP(Q409,Notes!$A$45:$BZ$50,MATCH(P409,Notes!$2:$2,0),0)</f>
        <v>#N/A</v>
      </c>
      <c r="T409" s="21" t="e">
        <f t="shared" si="12"/>
        <v>#N/A</v>
      </c>
      <c r="AD409" s="20" t="s">
        <v>681</v>
      </c>
      <c r="AE409" s="20">
        <v>15.026921000000005</v>
      </c>
      <c r="AF409" s="20">
        <v>15.026921000000005</v>
      </c>
      <c r="AG409" s="20" t="s">
        <v>190</v>
      </c>
      <c r="AH409" s="20" t="s">
        <v>204</v>
      </c>
    </row>
    <row r="410" spans="1:34">
      <c r="A410" s="20"/>
      <c r="B410" s="20"/>
      <c r="C410" s="20"/>
      <c r="D410" s="20"/>
      <c r="E410" s="20"/>
      <c r="G410" s="2"/>
      <c r="P410" t="e">
        <f t="shared" si="13"/>
        <v>#N/A</v>
      </c>
      <c r="Q410" t="e">
        <f>+VLOOKUP(D410&amp;E410,Master!D:H,5,0)</f>
        <v>#N/A</v>
      </c>
      <c r="R410" t="e">
        <f>+VLOOKUP(D410&amp;E410,Master!D:I,6,0)</f>
        <v>#N/A</v>
      </c>
      <c r="S410" t="e">
        <f>+VLOOKUP(Q410,Notes!$A$45:$BZ$50,MATCH(P410,Notes!$2:$2,0),0)</f>
        <v>#N/A</v>
      </c>
      <c r="T410" s="21" t="e">
        <f t="shared" si="12"/>
        <v>#N/A</v>
      </c>
      <c r="AD410" s="20" t="s">
        <v>683</v>
      </c>
      <c r="AE410" s="20">
        <v>14.618611999999994</v>
      </c>
      <c r="AF410" s="20">
        <v>14.618611999999994</v>
      </c>
      <c r="AG410" s="20" t="s">
        <v>190</v>
      </c>
      <c r="AH410" s="20" t="s">
        <v>205</v>
      </c>
    </row>
    <row r="411" spans="1:34">
      <c r="A411" s="20"/>
      <c r="B411" s="20"/>
      <c r="C411" s="20"/>
      <c r="D411" s="20"/>
      <c r="E411" s="20"/>
      <c r="G411" s="2"/>
      <c r="P411" t="e">
        <f t="shared" si="13"/>
        <v>#N/A</v>
      </c>
      <c r="Q411" t="e">
        <f>+VLOOKUP(D411&amp;E411,Master!D:H,5,0)</f>
        <v>#N/A</v>
      </c>
      <c r="R411" t="e">
        <f>+VLOOKUP(D411&amp;E411,Master!D:I,6,0)</f>
        <v>#N/A</v>
      </c>
      <c r="S411" t="e">
        <f>+VLOOKUP(Q411,Notes!$A$45:$BZ$50,MATCH(P411,Notes!$2:$2,0),0)</f>
        <v>#N/A</v>
      </c>
      <c r="T411" s="21" t="e">
        <f t="shared" si="12"/>
        <v>#N/A</v>
      </c>
      <c r="AD411" s="20" t="s">
        <v>621</v>
      </c>
      <c r="AE411" s="20">
        <v>0.18816300000000014</v>
      </c>
      <c r="AF411" s="20">
        <v>0.18816300000000014</v>
      </c>
      <c r="AG411" s="20" t="s">
        <v>20</v>
      </c>
      <c r="AH411" s="20" t="s">
        <v>204</v>
      </c>
    </row>
    <row r="412" spans="1:34">
      <c r="A412" s="20"/>
      <c r="B412" s="20"/>
      <c r="C412" s="20"/>
      <c r="D412" s="20"/>
      <c r="E412" s="20"/>
      <c r="G412" s="2"/>
      <c r="P412" t="e">
        <f t="shared" si="13"/>
        <v>#N/A</v>
      </c>
      <c r="Q412" t="e">
        <f>+VLOOKUP(D412&amp;E412,Master!D:H,5,0)</f>
        <v>#N/A</v>
      </c>
      <c r="R412" t="e">
        <f>+VLOOKUP(D412&amp;E412,Master!D:I,6,0)</f>
        <v>#N/A</v>
      </c>
      <c r="S412" t="e">
        <f>+VLOOKUP(Q412,Notes!$A$45:$BZ$50,MATCH(P412,Notes!$2:$2,0),0)</f>
        <v>#N/A</v>
      </c>
      <c r="T412" s="21" t="e">
        <f t="shared" si="12"/>
        <v>#N/A</v>
      </c>
      <c r="AD412" s="20" t="s">
        <v>625</v>
      </c>
      <c r="AE412" s="20">
        <v>0.17584399999999997</v>
      </c>
      <c r="AF412" s="20">
        <v>0.17584399999999997</v>
      </c>
      <c r="AG412" s="20" t="s">
        <v>20</v>
      </c>
      <c r="AH412" s="20" t="s">
        <v>205</v>
      </c>
    </row>
    <row r="413" spans="1:34">
      <c r="A413" s="20"/>
      <c r="B413" s="20"/>
      <c r="C413" s="20"/>
      <c r="D413" s="20"/>
      <c r="E413" s="20"/>
      <c r="G413" s="2"/>
      <c r="P413" t="e">
        <f t="shared" si="13"/>
        <v>#N/A</v>
      </c>
      <c r="Q413" t="e">
        <f>+VLOOKUP(D413&amp;E413,Master!D:H,5,0)</f>
        <v>#N/A</v>
      </c>
      <c r="R413" t="e">
        <f>+VLOOKUP(D413&amp;E413,Master!D:I,6,0)</f>
        <v>#N/A</v>
      </c>
      <c r="S413" t="e">
        <f>+VLOOKUP(Q413,Notes!$A$45:$BZ$50,MATCH(P413,Notes!$2:$2,0),0)</f>
        <v>#N/A</v>
      </c>
      <c r="T413" s="21" t="e">
        <f t="shared" si="12"/>
        <v>#N/A</v>
      </c>
      <c r="AD413" s="20" t="s">
        <v>668</v>
      </c>
      <c r="AE413" s="20">
        <v>0.21977199999999994</v>
      </c>
      <c r="AF413" s="20">
        <v>0.21977199999999994</v>
      </c>
      <c r="AG413" s="20" t="s">
        <v>47</v>
      </c>
      <c r="AH413" s="20" t="s">
        <v>204</v>
      </c>
    </row>
    <row r="414" spans="1:34">
      <c r="A414" s="20"/>
      <c r="B414" s="20"/>
      <c r="C414" s="20"/>
      <c r="D414" s="20"/>
      <c r="E414" s="20"/>
      <c r="G414" s="2"/>
      <c r="P414" t="e">
        <f t="shared" si="13"/>
        <v>#N/A</v>
      </c>
      <c r="Q414" t="e">
        <f>+VLOOKUP(D414&amp;E414,Master!D:H,5,0)</f>
        <v>#N/A</v>
      </c>
      <c r="R414" t="e">
        <f>+VLOOKUP(D414&amp;E414,Master!D:I,6,0)</f>
        <v>#N/A</v>
      </c>
      <c r="S414" t="e">
        <f>+VLOOKUP(Q414,Notes!$A$45:$BZ$50,MATCH(P414,Notes!$2:$2,0),0)</f>
        <v>#N/A</v>
      </c>
      <c r="T414" s="21" t="e">
        <f t="shared" si="12"/>
        <v>#N/A</v>
      </c>
      <c r="AD414" s="20" t="s">
        <v>672</v>
      </c>
      <c r="AE414" s="20">
        <v>0.20745500000000008</v>
      </c>
      <c r="AF414" s="20">
        <v>0.20745500000000008</v>
      </c>
      <c r="AG414" s="20" t="s">
        <v>47</v>
      </c>
      <c r="AH414" s="20" t="s">
        <v>205</v>
      </c>
    </row>
    <row r="415" spans="1:34">
      <c r="A415" s="20"/>
      <c r="B415" s="20"/>
      <c r="C415" s="20"/>
      <c r="D415" s="20"/>
      <c r="E415" s="20"/>
      <c r="G415" s="2"/>
      <c r="P415" t="e">
        <f t="shared" si="13"/>
        <v>#N/A</v>
      </c>
      <c r="Q415" t="e">
        <f>+VLOOKUP(D415&amp;E415,Master!D:H,5,0)</f>
        <v>#N/A</v>
      </c>
      <c r="R415" t="e">
        <f>+VLOOKUP(D415&amp;E415,Master!D:I,6,0)</f>
        <v>#N/A</v>
      </c>
      <c r="S415" t="e">
        <f>+VLOOKUP(Q415,Notes!$A$45:$BZ$50,MATCH(P415,Notes!$2:$2,0),0)</f>
        <v>#N/A</v>
      </c>
      <c r="T415" s="21" t="e">
        <f t="shared" si="12"/>
        <v>#N/A</v>
      </c>
      <c r="AD415" s="20" t="s">
        <v>647</v>
      </c>
      <c r="AE415" s="20">
        <v>15.734137000000006</v>
      </c>
      <c r="AF415" s="20">
        <v>15.734137000000006</v>
      </c>
      <c r="AG415" s="20" t="s">
        <v>15</v>
      </c>
      <c r="AH415" s="20" t="s">
        <v>205</v>
      </c>
    </row>
    <row r="416" spans="1:34">
      <c r="A416" s="20"/>
      <c r="B416" s="20"/>
      <c r="C416" s="20"/>
      <c r="D416" s="20"/>
      <c r="E416" s="20"/>
      <c r="G416" s="2"/>
      <c r="P416" t="e">
        <f t="shared" si="13"/>
        <v>#N/A</v>
      </c>
      <c r="Q416" t="e">
        <f>+VLOOKUP(D416&amp;E416,Master!D:H,5,0)</f>
        <v>#N/A</v>
      </c>
      <c r="R416" t="e">
        <f>+VLOOKUP(D416&amp;E416,Master!D:I,6,0)</f>
        <v>#N/A</v>
      </c>
      <c r="S416" t="e">
        <f>+VLOOKUP(Q416,Notes!$A$45:$BZ$50,MATCH(P416,Notes!$2:$2,0),0)</f>
        <v>#N/A</v>
      </c>
      <c r="T416" s="21" t="e">
        <f t="shared" si="12"/>
        <v>#N/A</v>
      </c>
      <c r="AD416" s="20" t="s">
        <v>642</v>
      </c>
      <c r="AE416" s="20">
        <v>19.30333700000001</v>
      </c>
      <c r="AF416" s="20">
        <v>19.30333700000001</v>
      </c>
      <c r="AG416" s="20" t="s">
        <v>15</v>
      </c>
      <c r="AH416" s="20" t="s">
        <v>204</v>
      </c>
    </row>
    <row r="417" spans="1:34">
      <c r="A417" s="20"/>
      <c r="B417" s="20"/>
      <c r="C417" s="20"/>
      <c r="D417" s="20"/>
      <c r="E417" s="20"/>
      <c r="G417" s="2"/>
      <c r="P417" t="e">
        <f t="shared" si="13"/>
        <v>#N/A</v>
      </c>
      <c r="Q417" t="e">
        <f>+VLOOKUP(D417&amp;E417,Master!D:H,5,0)</f>
        <v>#N/A</v>
      </c>
      <c r="R417" t="e">
        <f>+VLOOKUP(D417&amp;E417,Master!D:I,6,0)</f>
        <v>#N/A</v>
      </c>
      <c r="S417" t="e">
        <f>+VLOOKUP(Q417,Notes!$A$45:$BZ$50,MATCH(P417,Notes!$2:$2,0),0)</f>
        <v>#N/A</v>
      </c>
      <c r="T417" s="21" t="e">
        <f t="shared" si="12"/>
        <v>#N/A</v>
      </c>
      <c r="AD417" s="20" t="s">
        <v>653</v>
      </c>
      <c r="AE417" s="20">
        <v>15.359452999999993</v>
      </c>
      <c r="AF417" s="20">
        <v>15.359452999999993</v>
      </c>
      <c r="AG417" s="20" t="s">
        <v>17</v>
      </c>
      <c r="AH417" s="20" t="s">
        <v>211</v>
      </c>
    </row>
    <row r="418" spans="1:34">
      <c r="A418" s="20"/>
      <c r="B418" s="20"/>
      <c r="C418" s="20"/>
      <c r="D418" s="20"/>
      <c r="E418" s="20"/>
      <c r="G418" s="2"/>
      <c r="P418" t="e">
        <f t="shared" si="13"/>
        <v>#N/A</v>
      </c>
      <c r="Q418" t="e">
        <f>+VLOOKUP(D418&amp;E418,Master!D:H,5,0)</f>
        <v>#N/A</v>
      </c>
      <c r="R418" t="e">
        <f>+VLOOKUP(D418&amp;E418,Master!D:I,6,0)</f>
        <v>#N/A</v>
      </c>
      <c r="S418" t="e">
        <f>+VLOOKUP(Q418,Notes!$A$45:$BZ$50,MATCH(P418,Notes!$2:$2,0),0)</f>
        <v>#N/A</v>
      </c>
      <c r="T418" s="21" t="e">
        <f t="shared" si="12"/>
        <v>#N/A</v>
      </c>
      <c r="AD418" s="20" t="s">
        <v>650</v>
      </c>
      <c r="AE418" s="20">
        <v>15.765048999999996</v>
      </c>
      <c r="AF418" s="20">
        <v>15.765048999999996</v>
      </c>
      <c r="AG418" s="20" t="s">
        <v>17</v>
      </c>
      <c r="AH418" s="20" t="s">
        <v>204</v>
      </c>
    </row>
    <row r="419" spans="1:34">
      <c r="A419" s="20"/>
      <c r="B419" s="20"/>
      <c r="C419" s="20"/>
      <c r="D419" s="20"/>
      <c r="E419" s="20"/>
      <c r="G419" s="2"/>
      <c r="P419" t="e">
        <f t="shared" si="13"/>
        <v>#N/A</v>
      </c>
      <c r="Q419" t="e">
        <f>+VLOOKUP(D419&amp;E419,Master!D:H,5,0)</f>
        <v>#N/A</v>
      </c>
      <c r="R419" t="e">
        <f>+VLOOKUP(D419&amp;E419,Master!D:I,6,0)</f>
        <v>#N/A</v>
      </c>
      <c r="S419" t="e">
        <f>+VLOOKUP(Q419,Notes!$A$45:$BZ$50,MATCH(P419,Notes!$2:$2,0),0)</f>
        <v>#N/A</v>
      </c>
      <c r="T419" s="21" t="e">
        <f t="shared" si="12"/>
        <v>#N/A</v>
      </c>
      <c r="AD419" s="20" t="s">
        <v>763</v>
      </c>
      <c r="AE419" s="20">
        <v>0.21400499999999986</v>
      </c>
      <c r="AF419" s="20">
        <v>0.21400499999999986</v>
      </c>
      <c r="AG419" s="20" t="s">
        <v>16</v>
      </c>
      <c r="AH419" s="20" t="s">
        <v>205</v>
      </c>
    </row>
    <row r="420" spans="1:34">
      <c r="A420" s="20"/>
      <c r="B420" s="20"/>
      <c r="C420" s="20"/>
      <c r="D420" s="20"/>
      <c r="E420" s="20"/>
      <c r="G420" s="2"/>
      <c r="P420" t="e">
        <f t="shared" si="13"/>
        <v>#N/A</v>
      </c>
      <c r="Q420" t="e">
        <f>+VLOOKUP(D420&amp;E420,Master!D:H,5,0)</f>
        <v>#N/A</v>
      </c>
      <c r="R420" t="e">
        <f>+VLOOKUP(D420&amp;E420,Master!D:I,6,0)</f>
        <v>#N/A</v>
      </c>
      <c r="S420" t="e">
        <f>+VLOOKUP(Q420,Notes!$A$45:$BZ$50,MATCH(P420,Notes!$2:$2,0),0)</f>
        <v>#N/A</v>
      </c>
      <c r="T420" s="21" t="e">
        <f t="shared" si="12"/>
        <v>#N/A</v>
      </c>
      <c r="AD420" s="20" t="s">
        <v>761</v>
      </c>
      <c r="AE420" s="20">
        <v>0.25396199999999997</v>
      </c>
      <c r="AF420" s="20">
        <v>0.25396199999999997</v>
      </c>
      <c r="AG420" s="20" t="s">
        <v>16</v>
      </c>
      <c r="AH420" s="20" t="s">
        <v>204</v>
      </c>
    </row>
    <row r="421" spans="1:34">
      <c r="A421" s="20"/>
      <c r="B421" s="20"/>
      <c r="C421" s="20"/>
      <c r="D421" s="20"/>
      <c r="E421" s="20"/>
      <c r="G421" s="2"/>
      <c r="P421" t="e">
        <f t="shared" si="13"/>
        <v>#N/A</v>
      </c>
      <c r="Q421" t="e">
        <f>+VLOOKUP(D421&amp;E421,Master!D:H,5,0)</f>
        <v>#N/A</v>
      </c>
      <c r="R421" t="e">
        <f>+VLOOKUP(D421&amp;E421,Master!D:I,6,0)</f>
        <v>#N/A</v>
      </c>
      <c r="S421" t="e">
        <f>+VLOOKUP(Q421,Notes!$A$45:$BZ$50,MATCH(P421,Notes!$2:$2,0),0)</f>
        <v>#N/A</v>
      </c>
      <c r="T421" s="21" t="e">
        <f t="shared" si="12"/>
        <v>#N/A</v>
      </c>
      <c r="AD421" s="20" t="s">
        <v>681</v>
      </c>
      <c r="AE421" s="20">
        <v>15.026921000000005</v>
      </c>
      <c r="AF421" s="20">
        <v>15.026921000000005</v>
      </c>
      <c r="AG421" s="20" t="s">
        <v>190</v>
      </c>
      <c r="AH421" s="20" t="s">
        <v>204</v>
      </c>
    </row>
    <row r="422" spans="1:34">
      <c r="A422" s="20"/>
      <c r="B422" s="20"/>
      <c r="C422" s="20"/>
      <c r="D422" s="20"/>
      <c r="E422" s="20"/>
      <c r="G422" s="2"/>
      <c r="P422" t="e">
        <f t="shared" si="13"/>
        <v>#N/A</v>
      </c>
      <c r="Q422" t="e">
        <f>+VLOOKUP(D422&amp;E422,Master!D:H,5,0)</f>
        <v>#N/A</v>
      </c>
      <c r="R422" t="e">
        <f>+VLOOKUP(D422&amp;E422,Master!D:I,6,0)</f>
        <v>#N/A</v>
      </c>
      <c r="S422" t="e">
        <f>+VLOOKUP(Q422,Notes!$A$45:$BZ$50,MATCH(P422,Notes!$2:$2,0),0)</f>
        <v>#N/A</v>
      </c>
      <c r="T422" s="21" t="e">
        <f t="shared" si="12"/>
        <v>#N/A</v>
      </c>
      <c r="AD422" s="20" t="s">
        <v>683</v>
      </c>
      <c r="AE422" s="20">
        <v>14.618611999999994</v>
      </c>
      <c r="AF422" s="20">
        <v>14.618611999999994</v>
      </c>
      <c r="AG422" s="20" t="s">
        <v>190</v>
      </c>
      <c r="AH422" s="20" t="s">
        <v>205</v>
      </c>
    </row>
    <row r="423" spans="1:34">
      <c r="A423" s="20"/>
      <c r="B423" s="20"/>
      <c r="C423" s="20"/>
      <c r="D423" s="20"/>
      <c r="E423" s="20"/>
      <c r="G423" s="2"/>
      <c r="P423" t="e">
        <f t="shared" si="13"/>
        <v>#N/A</v>
      </c>
      <c r="Q423" t="e">
        <f>+VLOOKUP(D423&amp;E423,Master!D:H,5,0)</f>
        <v>#N/A</v>
      </c>
      <c r="R423" t="e">
        <f>+VLOOKUP(D423&amp;E423,Master!D:I,6,0)</f>
        <v>#N/A</v>
      </c>
      <c r="S423" t="e">
        <f>+VLOOKUP(Q423,Notes!$A$45:$BZ$50,MATCH(P423,Notes!$2:$2,0),0)</f>
        <v>#N/A</v>
      </c>
      <c r="T423" s="21" t="e">
        <f t="shared" si="12"/>
        <v>#N/A</v>
      </c>
      <c r="AD423" s="20" t="s">
        <v>676</v>
      </c>
      <c r="AE423" s="20">
        <v>12.854486999999999</v>
      </c>
      <c r="AF423" s="20">
        <v>12.854486999999999</v>
      </c>
      <c r="AG423" s="20" t="s">
        <v>88</v>
      </c>
      <c r="AH423" s="20" t="s">
        <v>196</v>
      </c>
    </row>
    <row r="424" spans="1:34">
      <c r="A424" s="20"/>
      <c r="B424" s="20"/>
      <c r="C424" s="20"/>
      <c r="D424" s="20"/>
      <c r="E424" s="20"/>
      <c r="G424" s="2"/>
      <c r="P424" t="e">
        <f t="shared" si="13"/>
        <v>#N/A</v>
      </c>
      <c r="Q424" t="e">
        <f>+VLOOKUP(D424&amp;E424,Master!D:H,5,0)</f>
        <v>#N/A</v>
      </c>
      <c r="R424" t="e">
        <f>+VLOOKUP(D424&amp;E424,Master!D:I,6,0)</f>
        <v>#N/A</v>
      </c>
      <c r="S424" t="e">
        <f>+VLOOKUP(Q424,Notes!$A$45:$BZ$50,MATCH(P424,Notes!$2:$2,0),0)</f>
        <v>#N/A</v>
      </c>
      <c r="T424" s="21" t="e">
        <f t="shared" si="12"/>
        <v>#N/A</v>
      </c>
      <c r="AD424" s="20" t="s">
        <v>676</v>
      </c>
      <c r="AE424" s="20">
        <v>12.854486999999999</v>
      </c>
      <c r="AF424" s="20">
        <v>12.854486999999999</v>
      </c>
      <c r="AG424" s="20" t="s">
        <v>88</v>
      </c>
      <c r="AH424" s="20" t="s">
        <v>196</v>
      </c>
    </row>
    <row r="425" spans="1:34">
      <c r="A425" s="20"/>
      <c r="B425" s="20"/>
      <c r="C425" s="20"/>
      <c r="D425" s="20"/>
      <c r="E425" s="20"/>
      <c r="G425" s="2"/>
      <c r="P425" t="e">
        <f t="shared" si="13"/>
        <v>#N/A</v>
      </c>
      <c r="Q425" t="e">
        <f>+VLOOKUP(D425&amp;E425,Master!D:H,5,0)</f>
        <v>#N/A</v>
      </c>
      <c r="R425" t="e">
        <f>+VLOOKUP(D425&amp;E425,Master!D:I,6,0)</f>
        <v>#N/A</v>
      </c>
      <c r="S425" t="e">
        <f>+VLOOKUP(Q425,Notes!$A$45:$BZ$50,MATCH(P425,Notes!$2:$2,0),0)</f>
        <v>#N/A</v>
      </c>
      <c r="T425" s="21" t="e">
        <f t="shared" si="12"/>
        <v>#N/A</v>
      </c>
      <c r="AD425" s="20" t="s">
        <v>621</v>
      </c>
      <c r="AE425" s="20">
        <v>0.18816300000000014</v>
      </c>
      <c r="AF425" s="20">
        <v>0.18816300000000014</v>
      </c>
      <c r="AG425" s="20" t="s">
        <v>20</v>
      </c>
      <c r="AH425" s="20" t="s">
        <v>204</v>
      </c>
    </row>
    <row r="426" spans="1:34">
      <c r="A426" s="20"/>
      <c r="B426" s="20"/>
      <c r="C426" s="20"/>
      <c r="D426" s="20"/>
      <c r="E426" s="20"/>
      <c r="G426" s="2"/>
      <c r="P426" t="e">
        <f t="shared" si="13"/>
        <v>#N/A</v>
      </c>
      <c r="Q426" t="e">
        <f>+VLOOKUP(D426&amp;E426,Master!D:H,5,0)</f>
        <v>#N/A</v>
      </c>
      <c r="R426" t="e">
        <f>+VLOOKUP(D426&amp;E426,Master!D:I,6,0)</f>
        <v>#N/A</v>
      </c>
      <c r="S426" t="e">
        <f>+VLOOKUP(Q426,Notes!$A$45:$BZ$50,MATCH(P426,Notes!$2:$2,0),0)</f>
        <v>#N/A</v>
      </c>
      <c r="T426" s="21" t="e">
        <f t="shared" si="12"/>
        <v>#N/A</v>
      </c>
      <c r="AD426" s="20" t="s">
        <v>625</v>
      </c>
      <c r="AE426" s="20">
        <v>0.17584399999999997</v>
      </c>
      <c r="AF426" s="20">
        <v>0.17584399999999997</v>
      </c>
      <c r="AG426" s="20" t="s">
        <v>20</v>
      </c>
      <c r="AH426" s="20" t="s">
        <v>205</v>
      </c>
    </row>
    <row r="427" spans="1:34">
      <c r="A427" s="20"/>
      <c r="B427" s="20"/>
      <c r="C427" s="20"/>
      <c r="D427" s="20"/>
      <c r="E427" s="20"/>
      <c r="G427" s="2"/>
      <c r="P427" t="e">
        <f t="shared" si="13"/>
        <v>#N/A</v>
      </c>
      <c r="Q427" t="e">
        <f>+VLOOKUP(D427&amp;E427,Master!D:H,5,0)</f>
        <v>#N/A</v>
      </c>
      <c r="R427" t="e">
        <f>+VLOOKUP(D427&amp;E427,Master!D:I,6,0)</f>
        <v>#N/A</v>
      </c>
      <c r="S427" t="e">
        <f>+VLOOKUP(Q427,Notes!$A$45:$BZ$50,MATCH(P427,Notes!$2:$2,0),0)</f>
        <v>#N/A</v>
      </c>
      <c r="T427" s="21" t="e">
        <f t="shared" si="12"/>
        <v>#N/A</v>
      </c>
      <c r="AD427" s="20" t="s">
        <v>654</v>
      </c>
      <c r="AE427" s="20">
        <v>0.27030399999999993</v>
      </c>
      <c r="AF427" s="20">
        <v>0.27030399999999993</v>
      </c>
      <c r="AG427" s="20" t="s">
        <v>40</v>
      </c>
      <c r="AH427" s="20" t="s">
        <v>204</v>
      </c>
    </row>
    <row r="428" spans="1:34">
      <c r="A428" s="20"/>
      <c r="B428" s="20"/>
      <c r="C428" s="20"/>
      <c r="D428" s="20"/>
      <c r="E428" s="20"/>
      <c r="G428" s="2"/>
      <c r="P428" t="e">
        <f t="shared" si="13"/>
        <v>#N/A</v>
      </c>
      <c r="Q428" t="e">
        <f>+VLOOKUP(D428&amp;E428,Master!D:H,5,0)</f>
        <v>#N/A</v>
      </c>
      <c r="R428" t="e">
        <f>+VLOOKUP(D428&amp;E428,Master!D:I,6,0)</f>
        <v>#N/A</v>
      </c>
      <c r="S428" t="e">
        <f>+VLOOKUP(Q428,Notes!$A$45:$BZ$50,MATCH(P428,Notes!$2:$2,0),0)</f>
        <v>#N/A</v>
      </c>
      <c r="T428" s="21" t="e">
        <f t="shared" si="12"/>
        <v>#N/A</v>
      </c>
      <c r="AD428" s="20" t="s">
        <v>668</v>
      </c>
      <c r="AE428" s="20">
        <v>0.21977199999999994</v>
      </c>
      <c r="AF428" s="20">
        <v>0.21977199999999994</v>
      </c>
      <c r="AG428" s="20" t="s">
        <v>47</v>
      </c>
      <c r="AH428" s="20" t="s">
        <v>204</v>
      </c>
    </row>
    <row r="429" spans="1:34">
      <c r="A429" s="20"/>
      <c r="B429" s="20"/>
      <c r="C429" s="20"/>
      <c r="D429" s="20"/>
      <c r="E429" s="20"/>
      <c r="G429" s="2"/>
      <c r="P429" t="e">
        <f t="shared" si="13"/>
        <v>#N/A</v>
      </c>
      <c r="Q429" t="e">
        <f>+VLOOKUP(D429&amp;E429,Master!D:H,5,0)</f>
        <v>#N/A</v>
      </c>
      <c r="R429" t="e">
        <f>+VLOOKUP(D429&amp;E429,Master!D:I,6,0)</f>
        <v>#N/A</v>
      </c>
      <c r="S429" t="e">
        <f>+VLOOKUP(Q429,Notes!$A$45:$BZ$50,MATCH(P429,Notes!$2:$2,0),0)</f>
        <v>#N/A</v>
      </c>
      <c r="T429" s="21" t="e">
        <f t="shared" si="12"/>
        <v>#N/A</v>
      </c>
      <c r="AD429" s="20" t="s">
        <v>672</v>
      </c>
      <c r="AE429" s="20">
        <v>0.20745500000000008</v>
      </c>
      <c r="AF429" s="20">
        <v>0.20745500000000008</v>
      </c>
      <c r="AG429" s="20" t="s">
        <v>47</v>
      </c>
      <c r="AH429" s="20" t="s">
        <v>205</v>
      </c>
    </row>
    <row r="430" spans="1:34">
      <c r="A430" s="20"/>
      <c r="B430" s="20"/>
      <c r="C430" s="20"/>
      <c r="D430" s="20"/>
      <c r="E430" s="20"/>
      <c r="G430" s="2"/>
      <c r="P430" t="e">
        <f t="shared" si="13"/>
        <v>#N/A</v>
      </c>
      <c r="Q430" t="e">
        <f>+VLOOKUP(D430&amp;E430,Master!D:H,5,0)</f>
        <v>#N/A</v>
      </c>
      <c r="R430" t="e">
        <f>+VLOOKUP(D430&amp;E430,Master!D:I,6,0)</f>
        <v>#N/A</v>
      </c>
      <c r="S430" t="e">
        <f>+VLOOKUP(Q430,Notes!$A$45:$BZ$50,MATCH(P430,Notes!$2:$2,0),0)</f>
        <v>#N/A</v>
      </c>
      <c r="T430" s="21" t="e">
        <f t="shared" si="12"/>
        <v>#N/A</v>
      </c>
      <c r="AD430" s="20" t="s">
        <v>647</v>
      </c>
      <c r="AE430" s="20">
        <v>15.734137000000006</v>
      </c>
      <c r="AF430" s="20">
        <v>15.734137000000006</v>
      </c>
      <c r="AG430" s="20" t="s">
        <v>15</v>
      </c>
      <c r="AH430" s="20" t="s">
        <v>205</v>
      </c>
    </row>
    <row r="431" spans="1:34">
      <c r="A431" s="20"/>
      <c r="B431" s="20"/>
      <c r="C431" s="20"/>
      <c r="D431" s="20"/>
      <c r="E431" s="20"/>
      <c r="G431" s="2"/>
      <c r="P431" t="e">
        <f t="shared" si="13"/>
        <v>#N/A</v>
      </c>
      <c r="Q431" t="e">
        <f>+VLOOKUP(D431&amp;E431,Master!D:H,5,0)</f>
        <v>#N/A</v>
      </c>
      <c r="R431" t="e">
        <f>+VLOOKUP(D431&amp;E431,Master!D:I,6,0)</f>
        <v>#N/A</v>
      </c>
      <c r="S431" t="e">
        <f>+VLOOKUP(Q431,Notes!$A$45:$BZ$50,MATCH(P431,Notes!$2:$2,0),0)</f>
        <v>#N/A</v>
      </c>
      <c r="T431" s="21" t="e">
        <f t="shared" si="12"/>
        <v>#N/A</v>
      </c>
      <c r="AD431" s="20" t="s">
        <v>642</v>
      </c>
      <c r="AE431" s="20">
        <v>19.30333700000001</v>
      </c>
      <c r="AF431" s="20">
        <v>19.30333700000001</v>
      </c>
      <c r="AG431" s="20" t="s">
        <v>15</v>
      </c>
      <c r="AH431" s="20" t="s">
        <v>204</v>
      </c>
    </row>
    <row r="432" spans="1:34">
      <c r="A432" s="20"/>
      <c r="B432" s="20"/>
      <c r="C432" s="20"/>
      <c r="D432" s="20"/>
      <c r="E432" s="20"/>
      <c r="G432" s="2"/>
      <c r="P432" t="e">
        <f t="shared" si="13"/>
        <v>#N/A</v>
      </c>
      <c r="Q432" t="e">
        <f>+VLOOKUP(D432&amp;E432,Master!D:H,5,0)</f>
        <v>#N/A</v>
      </c>
      <c r="R432" t="e">
        <f>+VLOOKUP(D432&amp;E432,Master!D:I,6,0)</f>
        <v>#N/A</v>
      </c>
      <c r="S432" t="e">
        <f>+VLOOKUP(Q432,Notes!$A$45:$BZ$50,MATCH(P432,Notes!$2:$2,0),0)</f>
        <v>#N/A</v>
      </c>
      <c r="T432" s="21" t="e">
        <f t="shared" si="12"/>
        <v>#N/A</v>
      </c>
      <c r="AD432" s="20" t="s">
        <v>653</v>
      </c>
      <c r="AE432" s="20">
        <v>15.359452999999993</v>
      </c>
      <c r="AF432" s="20">
        <v>15.359452999999993</v>
      </c>
      <c r="AG432" s="20" t="s">
        <v>17</v>
      </c>
      <c r="AH432" s="20" t="s">
        <v>211</v>
      </c>
    </row>
    <row r="433" spans="1:34">
      <c r="A433" s="20"/>
      <c r="B433" s="20"/>
      <c r="C433" s="20"/>
      <c r="D433" s="20"/>
      <c r="E433" s="20"/>
      <c r="G433" s="2"/>
      <c r="P433" t="e">
        <f t="shared" si="13"/>
        <v>#N/A</v>
      </c>
      <c r="Q433" t="e">
        <f>+VLOOKUP(D433&amp;E433,Master!D:H,5,0)</f>
        <v>#N/A</v>
      </c>
      <c r="R433" t="e">
        <f>+VLOOKUP(D433&amp;E433,Master!D:I,6,0)</f>
        <v>#N/A</v>
      </c>
      <c r="S433" t="e">
        <f>+VLOOKUP(Q433,Notes!$A$45:$BZ$50,MATCH(P433,Notes!$2:$2,0),0)</f>
        <v>#N/A</v>
      </c>
      <c r="T433" s="21" t="e">
        <f t="shared" si="12"/>
        <v>#N/A</v>
      </c>
      <c r="AD433" s="20" t="s">
        <v>650</v>
      </c>
      <c r="AE433" s="20">
        <v>15.765048999999996</v>
      </c>
      <c r="AF433" s="20">
        <v>15.765048999999996</v>
      </c>
      <c r="AG433" s="20" t="s">
        <v>17</v>
      </c>
      <c r="AH433" s="20" t="s">
        <v>204</v>
      </c>
    </row>
    <row r="434" spans="1:34">
      <c r="A434" s="20"/>
      <c r="B434" s="20"/>
      <c r="C434" s="20"/>
      <c r="D434" s="20"/>
      <c r="E434" s="20"/>
      <c r="G434" s="2"/>
      <c r="P434" t="e">
        <f t="shared" si="13"/>
        <v>#N/A</v>
      </c>
      <c r="Q434" t="e">
        <f>+VLOOKUP(D434&amp;E434,Master!D:H,5,0)</f>
        <v>#N/A</v>
      </c>
      <c r="R434" t="e">
        <f>+VLOOKUP(D434&amp;E434,Master!D:I,6,0)</f>
        <v>#N/A</v>
      </c>
      <c r="S434" t="e">
        <f>+VLOOKUP(Q434,Notes!$A$45:$BZ$50,MATCH(P434,Notes!$2:$2,0),0)</f>
        <v>#N/A</v>
      </c>
      <c r="T434" s="21" t="e">
        <f t="shared" si="12"/>
        <v>#N/A</v>
      </c>
      <c r="AD434" s="20" t="s">
        <v>763</v>
      </c>
      <c r="AE434" s="20">
        <v>0.21400499999999986</v>
      </c>
      <c r="AF434" s="20">
        <v>0.21400499999999986</v>
      </c>
      <c r="AG434" s="20" t="s">
        <v>16</v>
      </c>
      <c r="AH434" s="20" t="s">
        <v>205</v>
      </c>
    </row>
    <row r="435" spans="1:34">
      <c r="A435" s="20"/>
      <c r="B435" s="20"/>
      <c r="C435" s="20"/>
      <c r="D435" s="20"/>
      <c r="E435" s="20"/>
      <c r="G435" s="2"/>
      <c r="P435" t="e">
        <f t="shared" si="13"/>
        <v>#N/A</v>
      </c>
      <c r="Q435" t="e">
        <f>+VLOOKUP(D435&amp;E435,Master!D:H,5,0)</f>
        <v>#N/A</v>
      </c>
      <c r="R435" t="e">
        <f>+VLOOKUP(D435&amp;E435,Master!D:I,6,0)</f>
        <v>#N/A</v>
      </c>
      <c r="S435" t="e">
        <f>+VLOOKUP(Q435,Notes!$A$45:$BZ$50,MATCH(P435,Notes!$2:$2,0),0)</f>
        <v>#N/A</v>
      </c>
      <c r="T435" s="21" t="e">
        <f t="shared" si="12"/>
        <v>#N/A</v>
      </c>
      <c r="AD435" s="20" t="s">
        <v>761</v>
      </c>
      <c r="AE435" s="20">
        <v>0.25396199999999997</v>
      </c>
      <c r="AF435" s="20">
        <v>0.25396199999999997</v>
      </c>
      <c r="AG435" s="20" t="s">
        <v>16</v>
      </c>
      <c r="AH435" s="20" t="s">
        <v>204</v>
      </c>
    </row>
    <row r="436" spans="1:34">
      <c r="A436" s="20"/>
      <c r="B436" s="20"/>
      <c r="C436" s="20"/>
      <c r="D436" s="20"/>
      <c r="E436" s="20"/>
      <c r="G436" s="2"/>
      <c r="P436" t="e">
        <f t="shared" si="13"/>
        <v>#N/A</v>
      </c>
      <c r="Q436" t="e">
        <f>+VLOOKUP(D436&amp;E436,Master!D:H,5,0)</f>
        <v>#N/A</v>
      </c>
      <c r="R436" t="e">
        <f>+VLOOKUP(D436&amp;E436,Master!D:I,6,0)</f>
        <v>#N/A</v>
      </c>
      <c r="S436" t="e">
        <f>+VLOOKUP(Q436,Notes!$A$45:$BZ$50,MATCH(P436,Notes!$2:$2,0),0)</f>
        <v>#N/A</v>
      </c>
      <c r="T436" s="21" t="e">
        <f t="shared" si="12"/>
        <v>#N/A</v>
      </c>
      <c r="AD436" s="20" t="s">
        <v>681</v>
      </c>
      <c r="AE436" s="20">
        <v>15.026921000000005</v>
      </c>
      <c r="AF436" s="20">
        <v>15.026921000000005</v>
      </c>
      <c r="AG436" s="20" t="s">
        <v>190</v>
      </c>
      <c r="AH436" s="20" t="s">
        <v>204</v>
      </c>
    </row>
    <row r="437" spans="1:34">
      <c r="A437" s="20"/>
      <c r="B437" s="20"/>
      <c r="C437" s="20"/>
      <c r="D437" s="20"/>
      <c r="E437" s="20"/>
      <c r="G437" s="2"/>
      <c r="P437" t="e">
        <f t="shared" si="13"/>
        <v>#N/A</v>
      </c>
      <c r="Q437" t="e">
        <f>+VLOOKUP(D437&amp;E437,Master!D:H,5,0)</f>
        <v>#N/A</v>
      </c>
      <c r="R437" t="e">
        <f>+VLOOKUP(D437&amp;E437,Master!D:I,6,0)</f>
        <v>#N/A</v>
      </c>
      <c r="S437" t="e">
        <f>+VLOOKUP(Q437,Notes!$A$45:$BZ$50,MATCH(P437,Notes!$2:$2,0),0)</f>
        <v>#N/A</v>
      </c>
      <c r="T437" s="21" t="e">
        <f t="shared" si="12"/>
        <v>#N/A</v>
      </c>
      <c r="AD437" s="20" t="s">
        <v>683</v>
      </c>
      <c r="AE437" s="20">
        <v>14.618611999999994</v>
      </c>
      <c r="AF437" s="20">
        <v>14.618611999999994</v>
      </c>
      <c r="AG437" s="20" t="s">
        <v>190</v>
      </c>
      <c r="AH437" s="20" t="s">
        <v>205</v>
      </c>
    </row>
    <row r="438" spans="1:34">
      <c r="A438" s="20"/>
      <c r="B438" s="20"/>
      <c r="C438" s="20"/>
      <c r="D438" s="20"/>
      <c r="E438" s="20"/>
      <c r="G438" s="2"/>
      <c r="P438" t="e">
        <f t="shared" si="13"/>
        <v>#N/A</v>
      </c>
      <c r="Q438" t="e">
        <f>+VLOOKUP(D438&amp;E438,Master!D:H,5,0)</f>
        <v>#N/A</v>
      </c>
      <c r="R438" t="e">
        <f>+VLOOKUP(D438&amp;E438,Master!D:I,6,0)</f>
        <v>#N/A</v>
      </c>
      <c r="S438" t="e">
        <f>+VLOOKUP(Q438,Notes!$A$45:$BZ$50,MATCH(P438,Notes!$2:$2,0),0)</f>
        <v>#N/A</v>
      </c>
      <c r="T438" s="21" t="e">
        <f t="shared" si="12"/>
        <v>#N/A</v>
      </c>
      <c r="AD438" s="20" t="s">
        <v>621</v>
      </c>
      <c r="AE438" s="20">
        <v>0.18816300000000014</v>
      </c>
      <c r="AF438" s="20">
        <v>0.18816300000000014</v>
      </c>
      <c r="AG438" s="20" t="s">
        <v>20</v>
      </c>
      <c r="AH438" s="20" t="s">
        <v>204</v>
      </c>
    </row>
    <row r="439" spans="1:34">
      <c r="A439" s="20"/>
      <c r="B439" s="20"/>
      <c r="C439" s="20"/>
      <c r="D439" s="20"/>
      <c r="E439" s="20"/>
      <c r="G439" s="2"/>
      <c r="P439" t="e">
        <f t="shared" si="13"/>
        <v>#N/A</v>
      </c>
      <c r="Q439" t="e">
        <f>+VLOOKUP(D439&amp;E439,Master!D:H,5,0)</f>
        <v>#N/A</v>
      </c>
      <c r="R439" t="e">
        <f>+VLOOKUP(D439&amp;E439,Master!D:I,6,0)</f>
        <v>#N/A</v>
      </c>
      <c r="S439" t="e">
        <f>+VLOOKUP(Q439,Notes!$A$45:$BZ$50,MATCH(P439,Notes!$2:$2,0),0)</f>
        <v>#N/A</v>
      </c>
      <c r="T439" s="21" t="e">
        <f t="shared" si="12"/>
        <v>#N/A</v>
      </c>
      <c r="AD439" s="20" t="s">
        <v>625</v>
      </c>
      <c r="AE439" s="20">
        <v>0.17584399999999997</v>
      </c>
      <c r="AF439" s="20">
        <v>0.17584399999999997</v>
      </c>
      <c r="AG439" s="20" t="s">
        <v>20</v>
      </c>
      <c r="AH439" s="20" t="s">
        <v>205</v>
      </c>
    </row>
    <row r="440" spans="1:34">
      <c r="A440" s="20"/>
      <c r="B440" s="20"/>
      <c r="C440" s="20"/>
      <c r="D440" s="20"/>
      <c r="E440" s="20"/>
      <c r="G440" s="2"/>
      <c r="P440" t="e">
        <f t="shared" si="13"/>
        <v>#N/A</v>
      </c>
      <c r="Q440" t="e">
        <f>+VLOOKUP(D440&amp;E440,Master!D:H,5,0)</f>
        <v>#N/A</v>
      </c>
      <c r="R440" t="e">
        <f>+VLOOKUP(D440&amp;E440,Master!D:I,6,0)</f>
        <v>#N/A</v>
      </c>
      <c r="S440" t="e">
        <f>+VLOOKUP(Q440,Notes!$A$45:$BZ$50,MATCH(P440,Notes!$2:$2,0),0)</f>
        <v>#N/A</v>
      </c>
      <c r="T440" s="21" t="e">
        <f t="shared" si="12"/>
        <v>#N/A</v>
      </c>
      <c r="AD440" s="20" t="s">
        <v>654</v>
      </c>
      <c r="AE440" s="20">
        <v>0.27030399999999993</v>
      </c>
      <c r="AF440" s="20">
        <v>0.27030399999999993</v>
      </c>
      <c r="AG440" s="20" t="s">
        <v>40</v>
      </c>
      <c r="AH440" s="20" t="s">
        <v>204</v>
      </c>
    </row>
    <row r="441" spans="1:34">
      <c r="A441" s="20"/>
      <c r="B441" s="20"/>
      <c r="C441" s="20"/>
      <c r="D441" s="20"/>
      <c r="E441" s="20"/>
      <c r="G441" s="2"/>
      <c r="P441" t="e">
        <f t="shared" si="13"/>
        <v>#N/A</v>
      </c>
      <c r="Q441" t="e">
        <f>+VLOOKUP(D441&amp;E441,Master!D:H,5,0)</f>
        <v>#N/A</v>
      </c>
      <c r="R441" t="e">
        <f>+VLOOKUP(D441&amp;E441,Master!D:I,6,0)</f>
        <v>#N/A</v>
      </c>
      <c r="S441" t="e">
        <f>+VLOOKUP(Q441,Notes!$A$45:$BZ$50,MATCH(P441,Notes!$2:$2,0),0)</f>
        <v>#N/A</v>
      </c>
      <c r="T441" s="21" t="e">
        <f t="shared" si="12"/>
        <v>#N/A</v>
      </c>
      <c r="AD441" s="20" t="s">
        <v>658</v>
      </c>
      <c r="AE441" s="20">
        <v>0.26180000000000003</v>
      </c>
      <c r="AF441" s="20">
        <v>0.26180000000000003</v>
      </c>
      <c r="AG441" s="20" t="s">
        <v>40</v>
      </c>
      <c r="AH441" s="20" t="s">
        <v>205</v>
      </c>
    </row>
    <row r="442" spans="1:34">
      <c r="A442" s="20"/>
      <c r="B442" s="20"/>
      <c r="C442" s="20"/>
      <c r="D442" s="20"/>
      <c r="E442" s="20"/>
      <c r="G442" s="2"/>
      <c r="P442" t="e">
        <f t="shared" si="13"/>
        <v>#N/A</v>
      </c>
      <c r="Q442" t="e">
        <f>+VLOOKUP(D442&amp;E442,Master!D:H,5,0)</f>
        <v>#N/A</v>
      </c>
      <c r="R442" t="e">
        <f>+VLOOKUP(D442&amp;E442,Master!D:I,6,0)</f>
        <v>#N/A</v>
      </c>
      <c r="S442" t="e">
        <f>+VLOOKUP(Q442,Notes!$A$45:$BZ$50,MATCH(P442,Notes!$2:$2,0),0)</f>
        <v>#N/A</v>
      </c>
      <c r="T442" s="21" t="e">
        <f t="shared" si="12"/>
        <v>#N/A</v>
      </c>
      <c r="AD442" s="20" t="s">
        <v>668</v>
      </c>
      <c r="AE442" s="20">
        <v>0.21977199999999994</v>
      </c>
      <c r="AF442" s="20">
        <v>0.21977199999999994</v>
      </c>
      <c r="AG442" s="20" t="s">
        <v>47</v>
      </c>
      <c r="AH442" s="20" t="s">
        <v>204</v>
      </c>
    </row>
    <row r="443" spans="1:34">
      <c r="A443" s="20"/>
      <c r="B443" s="20"/>
      <c r="C443" s="20"/>
      <c r="D443" s="20"/>
      <c r="E443" s="20"/>
      <c r="G443" s="2"/>
      <c r="P443" t="e">
        <f t="shared" si="13"/>
        <v>#N/A</v>
      </c>
      <c r="Q443" t="e">
        <f>+VLOOKUP(D443&amp;E443,Master!D:H,5,0)</f>
        <v>#N/A</v>
      </c>
      <c r="R443" t="e">
        <f>+VLOOKUP(D443&amp;E443,Master!D:I,6,0)</f>
        <v>#N/A</v>
      </c>
      <c r="S443" t="e">
        <f>+VLOOKUP(Q443,Notes!$A$45:$BZ$50,MATCH(P443,Notes!$2:$2,0),0)</f>
        <v>#N/A</v>
      </c>
      <c r="T443" s="21" t="e">
        <f t="shared" si="12"/>
        <v>#N/A</v>
      </c>
      <c r="AD443" s="20" t="s">
        <v>672</v>
      </c>
      <c r="AE443" s="20">
        <v>0.20745500000000008</v>
      </c>
      <c r="AF443" s="20">
        <v>0.20745500000000008</v>
      </c>
      <c r="AG443" s="20" t="s">
        <v>47</v>
      </c>
      <c r="AH443" s="20" t="s">
        <v>205</v>
      </c>
    </row>
    <row r="444" spans="1:34">
      <c r="A444" s="20"/>
      <c r="B444" s="20"/>
      <c r="C444" s="20"/>
      <c r="D444" s="20"/>
      <c r="E444" s="20"/>
      <c r="G444" s="2"/>
      <c r="P444" t="e">
        <f t="shared" si="13"/>
        <v>#N/A</v>
      </c>
      <c r="Q444" t="e">
        <f>+VLOOKUP(D444&amp;E444,Master!D:H,5,0)</f>
        <v>#N/A</v>
      </c>
      <c r="R444" t="e">
        <f>+VLOOKUP(D444&amp;E444,Master!D:I,6,0)</f>
        <v>#N/A</v>
      </c>
      <c r="S444" t="e">
        <f>+VLOOKUP(Q444,Notes!$A$45:$BZ$50,MATCH(P444,Notes!$2:$2,0),0)</f>
        <v>#N/A</v>
      </c>
      <c r="T444" s="21" t="e">
        <f t="shared" si="12"/>
        <v>#N/A</v>
      </c>
      <c r="AD444" s="20" t="s">
        <v>647</v>
      </c>
      <c r="AE444" s="20">
        <v>15.734137000000006</v>
      </c>
      <c r="AF444" s="20">
        <v>15.734137000000006</v>
      </c>
      <c r="AG444" s="20" t="s">
        <v>15</v>
      </c>
      <c r="AH444" s="20" t="s">
        <v>205</v>
      </c>
    </row>
    <row r="445" spans="1:34">
      <c r="A445" s="20"/>
      <c r="B445" s="20"/>
      <c r="C445" s="20"/>
      <c r="D445" s="20"/>
      <c r="E445" s="20"/>
      <c r="G445" s="2"/>
      <c r="P445" t="e">
        <f t="shared" si="13"/>
        <v>#N/A</v>
      </c>
      <c r="Q445" t="e">
        <f>+VLOOKUP(D445&amp;E445,Master!D:H,5,0)</f>
        <v>#N/A</v>
      </c>
      <c r="R445" t="e">
        <f>+VLOOKUP(D445&amp;E445,Master!D:I,6,0)</f>
        <v>#N/A</v>
      </c>
      <c r="S445" t="e">
        <f>+VLOOKUP(Q445,Notes!$A$45:$BZ$50,MATCH(P445,Notes!$2:$2,0),0)</f>
        <v>#N/A</v>
      </c>
      <c r="T445" s="21" t="e">
        <f t="shared" si="12"/>
        <v>#N/A</v>
      </c>
      <c r="AD445" s="20" t="s">
        <v>642</v>
      </c>
      <c r="AE445" s="20">
        <v>19.30333700000001</v>
      </c>
      <c r="AF445" s="20">
        <v>19.30333700000001</v>
      </c>
      <c r="AG445" s="20" t="s">
        <v>15</v>
      </c>
      <c r="AH445" s="20" t="s">
        <v>204</v>
      </c>
    </row>
    <row r="446" spans="1:34">
      <c r="A446" s="20"/>
      <c r="B446" s="20"/>
      <c r="C446" s="20"/>
      <c r="D446" s="20"/>
      <c r="E446" s="20"/>
      <c r="G446" s="2"/>
      <c r="P446" t="e">
        <f t="shared" si="13"/>
        <v>#N/A</v>
      </c>
      <c r="Q446" t="e">
        <f>+VLOOKUP(D446&amp;E446,Master!D:H,5,0)</f>
        <v>#N/A</v>
      </c>
      <c r="R446" t="e">
        <f>+VLOOKUP(D446&amp;E446,Master!D:I,6,0)</f>
        <v>#N/A</v>
      </c>
      <c r="S446" t="e">
        <f>+VLOOKUP(Q446,Notes!$A$45:$BZ$50,MATCH(P446,Notes!$2:$2,0),0)</f>
        <v>#N/A</v>
      </c>
      <c r="T446" s="21" t="e">
        <f t="shared" si="12"/>
        <v>#N/A</v>
      </c>
      <c r="AD446" s="20" t="s">
        <v>653</v>
      </c>
      <c r="AE446" s="20">
        <v>15.359452999999993</v>
      </c>
      <c r="AF446" s="20">
        <v>15.359452999999993</v>
      </c>
      <c r="AG446" s="20" t="s">
        <v>17</v>
      </c>
      <c r="AH446" s="20" t="s">
        <v>211</v>
      </c>
    </row>
    <row r="447" spans="1:34">
      <c r="A447" s="20"/>
      <c r="B447" s="20"/>
      <c r="C447" s="20"/>
      <c r="D447" s="20"/>
      <c r="E447" s="20"/>
      <c r="G447" s="2"/>
      <c r="P447" t="e">
        <f t="shared" si="13"/>
        <v>#N/A</v>
      </c>
      <c r="Q447" t="e">
        <f>+VLOOKUP(D447&amp;E447,Master!D:H,5,0)</f>
        <v>#N/A</v>
      </c>
      <c r="R447" t="e">
        <f>+VLOOKUP(D447&amp;E447,Master!D:I,6,0)</f>
        <v>#N/A</v>
      </c>
      <c r="S447" t="e">
        <f>+VLOOKUP(Q447,Notes!$A$45:$BZ$50,MATCH(P447,Notes!$2:$2,0),0)</f>
        <v>#N/A</v>
      </c>
      <c r="T447" s="21" t="e">
        <f t="shared" si="12"/>
        <v>#N/A</v>
      </c>
      <c r="AD447" s="20" t="s">
        <v>650</v>
      </c>
      <c r="AE447" s="20">
        <v>15.765048999999996</v>
      </c>
      <c r="AF447" s="20">
        <v>15.765048999999996</v>
      </c>
      <c r="AG447" s="20" t="s">
        <v>17</v>
      </c>
      <c r="AH447" s="20" t="s">
        <v>204</v>
      </c>
    </row>
    <row r="448" spans="1:34">
      <c r="A448" s="20"/>
      <c r="B448" s="20"/>
      <c r="C448" s="20"/>
      <c r="D448" s="20"/>
      <c r="E448" s="20"/>
      <c r="G448" s="2"/>
      <c r="P448" t="e">
        <f t="shared" si="13"/>
        <v>#N/A</v>
      </c>
      <c r="Q448" t="e">
        <f>+VLOOKUP(D448&amp;E448,Master!D:H,5,0)</f>
        <v>#N/A</v>
      </c>
      <c r="R448" t="e">
        <f>+VLOOKUP(D448&amp;E448,Master!D:I,6,0)</f>
        <v>#N/A</v>
      </c>
      <c r="S448" t="e">
        <f>+VLOOKUP(Q448,Notes!$A$45:$BZ$50,MATCH(P448,Notes!$2:$2,0),0)</f>
        <v>#N/A</v>
      </c>
      <c r="T448" s="21" t="e">
        <f t="shared" si="12"/>
        <v>#N/A</v>
      </c>
      <c r="AD448" s="20" t="s">
        <v>763</v>
      </c>
      <c r="AE448" s="20">
        <v>0.21400499999999986</v>
      </c>
      <c r="AF448" s="20">
        <v>0.21400499999999986</v>
      </c>
      <c r="AG448" s="20" t="s">
        <v>16</v>
      </c>
      <c r="AH448" s="20" t="s">
        <v>205</v>
      </c>
    </row>
    <row r="449" spans="1:34">
      <c r="A449" s="20"/>
      <c r="B449" s="20"/>
      <c r="C449" s="20"/>
      <c r="D449" s="20"/>
      <c r="E449" s="20"/>
      <c r="G449" s="2"/>
      <c r="P449" t="e">
        <f t="shared" si="13"/>
        <v>#N/A</v>
      </c>
      <c r="Q449" t="e">
        <f>+VLOOKUP(D449&amp;E449,Master!D:H,5,0)</f>
        <v>#N/A</v>
      </c>
      <c r="R449" t="e">
        <f>+VLOOKUP(D449&amp;E449,Master!D:I,6,0)</f>
        <v>#N/A</v>
      </c>
      <c r="S449" t="e">
        <f>+VLOOKUP(Q449,Notes!$A$45:$BZ$50,MATCH(P449,Notes!$2:$2,0),0)</f>
        <v>#N/A</v>
      </c>
      <c r="T449" s="21" t="e">
        <f t="shared" si="12"/>
        <v>#N/A</v>
      </c>
      <c r="AD449" s="20" t="s">
        <v>761</v>
      </c>
      <c r="AE449" s="20">
        <v>0.25396199999999997</v>
      </c>
      <c r="AF449" s="20">
        <v>0.25396199999999997</v>
      </c>
      <c r="AG449" s="20" t="s">
        <v>16</v>
      </c>
      <c r="AH449" s="20" t="s">
        <v>204</v>
      </c>
    </row>
    <row r="450" spans="1:34">
      <c r="A450" s="20"/>
      <c r="B450" s="20"/>
      <c r="C450" s="20"/>
      <c r="D450" s="20"/>
      <c r="E450" s="20"/>
      <c r="G450" s="2"/>
      <c r="P450" t="e">
        <f t="shared" si="13"/>
        <v>#N/A</v>
      </c>
      <c r="Q450" t="e">
        <f>+VLOOKUP(D450&amp;E450,Master!D:H,5,0)</f>
        <v>#N/A</v>
      </c>
      <c r="R450" t="e">
        <f>+VLOOKUP(D450&amp;E450,Master!D:I,6,0)</f>
        <v>#N/A</v>
      </c>
      <c r="S450" t="e">
        <f>+VLOOKUP(Q450,Notes!$A$45:$BZ$50,MATCH(P450,Notes!$2:$2,0),0)</f>
        <v>#N/A</v>
      </c>
      <c r="T450" s="21" t="e">
        <f t="shared" ref="T450:T513" si="14">+S450-B450</f>
        <v>#N/A</v>
      </c>
      <c r="AD450" s="20" t="s">
        <v>649</v>
      </c>
      <c r="AE450" s="20">
        <v>15.443956999999999</v>
      </c>
      <c r="AF450" s="20">
        <v>15.443956999999999</v>
      </c>
      <c r="AG450" s="20" t="s">
        <v>15</v>
      </c>
      <c r="AH450" s="20" t="s">
        <v>209</v>
      </c>
    </row>
    <row r="451" spans="1:34">
      <c r="A451" s="20"/>
      <c r="B451" s="20"/>
      <c r="C451" s="20"/>
      <c r="D451" s="20"/>
      <c r="E451" s="20"/>
      <c r="G451" s="2"/>
      <c r="P451" t="e">
        <f t="shared" ref="P451:P514" si="15">+D451&amp;R451</f>
        <v>#N/A</v>
      </c>
      <c r="Q451" t="e">
        <f>+VLOOKUP(D451&amp;E451,Master!D:H,5,0)</f>
        <v>#N/A</v>
      </c>
      <c r="R451" t="e">
        <f>+VLOOKUP(D451&amp;E451,Master!D:I,6,0)</f>
        <v>#N/A</v>
      </c>
      <c r="S451" t="e">
        <f>+VLOOKUP(Q451,Notes!$A$45:$BZ$50,MATCH(P451,Notes!$2:$2,0),0)</f>
        <v>#N/A</v>
      </c>
      <c r="T451" s="21" t="e">
        <f t="shared" si="14"/>
        <v>#N/A</v>
      </c>
      <c r="AD451" s="20" t="s">
        <v>645</v>
      </c>
      <c r="AE451" s="20">
        <v>19.012426999999999</v>
      </c>
      <c r="AF451" s="20">
        <v>19.012426999999999</v>
      </c>
      <c r="AG451" s="20" t="s">
        <v>15</v>
      </c>
      <c r="AH451" s="20" t="s">
        <v>208</v>
      </c>
    </row>
    <row r="452" spans="1:34">
      <c r="A452" s="20"/>
      <c r="B452" s="20"/>
      <c r="C452" s="20"/>
      <c r="D452" s="20"/>
      <c r="E452" s="20"/>
      <c r="G452" s="2"/>
      <c r="P452" t="e">
        <f t="shared" si="15"/>
        <v>#N/A</v>
      </c>
      <c r="Q452" t="e">
        <f>+VLOOKUP(D452&amp;E452,Master!D:H,5,0)</f>
        <v>#N/A</v>
      </c>
      <c r="R452" t="e">
        <f>+VLOOKUP(D452&amp;E452,Master!D:I,6,0)</f>
        <v>#N/A</v>
      </c>
      <c r="S452" t="e">
        <f>+VLOOKUP(Q452,Notes!$A$45:$BZ$50,MATCH(P452,Notes!$2:$2,0),0)</f>
        <v>#N/A</v>
      </c>
      <c r="T452" s="21" t="e">
        <f t="shared" si="14"/>
        <v>#N/A</v>
      </c>
      <c r="AD452" s="20" t="s">
        <v>657</v>
      </c>
      <c r="AE452" s="20">
        <v>0.27028100000000005</v>
      </c>
      <c r="AF452" s="20">
        <v>0.27028100000000005</v>
      </c>
      <c r="AG452" s="20" t="s">
        <v>40</v>
      </c>
      <c r="AH452" s="20" t="s">
        <v>208</v>
      </c>
    </row>
    <row r="453" spans="1:34">
      <c r="A453" s="20"/>
      <c r="B453" s="20"/>
      <c r="C453" s="20"/>
      <c r="D453" s="20"/>
      <c r="E453" s="20"/>
      <c r="G453" s="2"/>
      <c r="P453" t="e">
        <f t="shared" si="15"/>
        <v>#N/A</v>
      </c>
      <c r="Q453" t="e">
        <f>+VLOOKUP(D453&amp;E453,Master!D:H,5,0)</f>
        <v>#N/A</v>
      </c>
      <c r="R453" t="e">
        <f>+VLOOKUP(D453&amp;E453,Master!D:I,6,0)</f>
        <v>#N/A</v>
      </c>
      <c r="S453" t="e">
        <f>+VLOOKUP(Q453,Notes!$A$45:$BZ$50,MATCH(P453,Notes!$2:$2,0),0)</f>
        <v>#N/A</v>
      </c>
      <c r="T453" s="21" t="e">
        <f t="shared" si="14"/>
        <v>#N/A</v>
      </c>
      <c r="AD453" s="20" t="s">
        <v>661</v>
      </c>
      <c r="AE453" s="20">
        <v>0.26152199999999998</v>
      </c>
      <c r="AF453" s="20">
        <v>0.26152199999999998</v>
      </c>
      <c r="AG453" s="20" t="s">
        <v>40</v>
      </c>
      <c r="AH453" s="20" t="s">
        <v>209</v>
      </c>
    </row>
    <row r="454" spans="1:34">
      <c r="A454" s="20"/>
      <c r="B454" s="20"/>
      <c r="C454" s="20"/>
      <c r="D454" s="20"/>
      <c r="E454" s="20"/>
      <c r="G454" s="2"/>
      <c r="P454" t="e">
        <f t="shared" si="15"/>
        <v>#N/A</v>
      </c>
      <c r="Q454" t="e">
        <f>+VLOOKUP(D454&amp;E454,Master!D:H,5,0)</f>
        <v>#N/A</v>
      </c>
      <c r="R454" t="e">
        <f>+VLOOKUP(D454&amp;E454,Master!D:I,6,0)</f>
        <v>#N/A</v>
      </c>
      <c r="S454" t="e">
        <f>+VLOOKUP(Q454,Notes!$A$45:$BZ$50,MATCH(P454,Notes!$2:$2,0),0)</f>
        <v>#N/A</v>
      </c>
      <c r="T454" s="21" t="e">
        <f t="shared" si="14"/>
        <v>#N/A</v>
      </c>
      <c r="AD454" s="20" t="s">
        <v>671</v>
      </c>
      <c r="AE454" s="20">
        <v>0.21431500000000001</v>
      </c>
      <c r="AF454" s="20">
        <v>0.21431500000000001</v>
      </c>
      <c r="AG454" s="20" t="s">
        <v>47</v>
      </c>
      <c r="AH454" s="20" t="s">
        <v>208</v>
      </c>
    </row>
    <row r="455" spans="1:34">
      <c r="A455" s="20"/>
      <c r="B455" s="20"/>
      <c r="C455" s="20"/>
      <c r="D455" s="20"/>
      <c r="E455" s="20"/>
      <c r="G455" s="2"/>
      <c r="P455" t="e">
        <f t="shared" si="15"/>
        <v>#N/A</v>
      </c>
      <c r="Q455" t="e">
        <f>+VLOOKUP(D455&amp;E455,Master!D:H,5,0)</f>
        <v>#N/A</v>
      </c>
      <c r="R455" t="e">
        <f>+VLOOKUP(D455&amp;E455,Master!D:I,6,0)</f>
        <v>#N/A</v>
      </c>
      <c r="S455" t="e">
        <f>+VLOOKUP(Q455,Notes!$A$45:$BZ$50,MATCH(P455,Notes!$2:$2,0),0)</f>
        <v>#N/A</v>
      </c>
      <c r="T455" s="21" t="e">
        <f t="shared" si="14"/>
        <v>#N/A</v>
      </c>
      <c r="AD455" s="20" t="s">
        <v>675</v>
      </c>
      <c r="AE455" s="20">
        <v>0.20093800000000001</v>
      </c>
      <c r="AF455" s="20">
        <v>0.20093800000000001</v>
      </c>
      <c r="AG455" s="20" t="s">
        <v>47</v>
      </c>
      <c r="AH455" s="20" t="s">
        <v>209</v>
      </c>
    </row>
    <row r="456" spans="1:34">
      <c r="A456" s="20"/>
      <c r="B456" s="20"/>
      <c r="C456" s="20"/>
      <c r="D456" s="20"/>
      <c r="E456" s="20"/>
      <c r="G456" s="2"/>
      <c r="P456" t="e">
        <f t="shared" si="15"/>
        <v>#N/A</v>
      </c>
      <c r="Q456" t="e">
        <f>+VLOOKUP(D456&amp;E456,Master!D:H,5,0)</f>
        <v>#N/A</v>
      </c>
      <c r="R456" t="e">
        <f>+VLOOKUP(D456&amp;E456,Master!D:I,6,0)</f>
        <v>#N/A</v>
      </c>
      <c r="S456" t="e">
        <f>+VLOOKUP(Q456,Notes!$A$45:$BZ$50,MATCH(P456,Notes!$2:$2,0),0)</f>
        <v>#N/A</v>
      </c>
      <c r="T456" s="21" t="e">
        <f t="shared" si="14"/>
        <v>#N/A</v>
      </c>
      <c r="AD456" s="20" t="s">
        <v>764</v>
      </c>
      <c r="AE456" s="20">
        <v>0.21088700000000002</v>
      </c>
      <c r="AF456" s="20">
        <v>0.21088700000000002</v>
      </c>
      <c r="AG456" s="20" t="s">
        <v>16</v>
      </c>
      <c r="AH456" s="20" t="s">
        <v>209</v>
      </c>
    </row>
    <row r="457" spans="1:34">
      <c r="A457" s="20"/>
      <c r="B457" s="20"/>
      <c r="C457" s="20"/>
      <c r="D457" s="20"/>
      <c r="E457" s="20"/>
      <c r="G457" s="2"/>
      <c r="P457" t="e">
        <f t="shared" si="15"/>
        <v>#N/A</v>
      </c>
      <c r="Q457" t="e">
        <f>+VLOOKUP(D457&amp;E457,Master!D:H,5,0)</f>
        <v>#N/A</v>
      </c>
      <c r="R457" t="e">
        <f>+VLOOKUP(D457&amp;E457,Master!D:I,6,0)</f>
        <v>#N/A</v>
      </c>
      <c r="S457" t="e">
        <f>+VLOOKUP(Q457,Notes!$A$45:$BZ$50,MATCH(P457,Notes!$2:$2,0),0)</f>
        <v>#N/A</v>
      </c>
      <c r="T457" s="21" t="e">
        <f t="shared" si="14"/>
        <v>#N/A</v>
      </c>
      <c r="AD457" s="20" t="s">
        <v>762</v>
      </c>
      <c r="AE457" s="20">
        <v>0.25118299999999999</v>
      </c>
      <c r="AF457" s="20">
        <v>0.25118299999999999</v>
      </c>
      <c r="AG457" s="20" t="s">
        <v>16</v>
      </c>
      <c r="AH457" s="20" t="s">
        <v>208</v>
      </c>
    </row>
    <row r="458" spans="1:34">
      <c r="A458" s="20"/>
      <c r="B458" s="20"/>
      <c r="C458" s="20"/>
      <c r="D458" s="20"/>
      <c r="E458" s="20"/>
      <c r="G458" s="2"/>
      <c r="P458" t="e">
        <f t="shared" si="15"/>
        <v>#N/A</v>
      </c>
      <c r="Q458" t="e">
        <f>+VLOOKUP(D458&amp;E458,Master!D:H,5,0)</f>
        <v>#N/A</v>
      </c>
      <c r="R458" t="e">
        <f>+VLOOKUP(D458&amp;E458,Master!D:I,6,0)</f>
        <v>#N/A</v>
      </c>
      <c r="S458" t="e">
        <f>+VLOOKUP(Q458,Notes!$A$45:$BZ$50,MATCH(P458,Notes!$2:$2,0),0)</f>
        <v>#N/A</v>
      </c>
      <c r="T458" s="21" t="e">
        <f t="shared" si="14"/>
        <v>#N/A</v>
      </c>
      <c r="AD458" s="20" t="s">
        <v>652</v>
      </c>
      <c r="AE458" s="20">
        <v>15.424535000000001</v>
      </c>
      <c r="AF458" s="20">
        <v>15.424535000000001</v>
      </c>
      <c r="AG458" s="20" t="s">
        <v>17</v>
      </c>
      <c r="AH458" s="20" t="s">
        <v>210</v>
      </c>
    </row>
    <row r="459" spans="1:34">
      <c r="A459" s="20"/>
      <c r="B459" s="20"/>
      <c r="C459" s="20"/>
      <c r="D459" s="20"/>
      <c r="E459" s="20"/>
      <c r="G459" s="2"/>
      <c r="P459" t="e">
        <f t="shared" si="15"/>
        <v>#N/A</v>
      </c>
      <c r="Q459" t="e">
        <f>+VLOOKUP(D459&amp;E459,Master!D:H,5,0)</f>
        <v>#N/A</v>
      </c>
      <c r="R459" t="e">
        <f>+VLOOKUP(D459&amp;E459,Master!D:I,6,0)</f>
        <v>#N/A</v>
      </c>
      <c r="S459" t="e">
        <f>+VLOOKUP(Q459,Notes!$A$45:$BZ$50,MATCH(P459,Notes!$2:$2,0),0)</f>
        <v>#N/A</v>
      </c>
      <c r="T459" s="21" t="e">
        <f t="shared" si="14"/>
        <v>#N/A</v>
      </c>
      <c r="AD459" s="20" t="s">
        <v>651</v>
      </c>
      <c r="AE459" s="20">
        <v>15.827437999999999</v>
      </c>
      <c r="AF459" s="20">
        <v>15.827437999999999</v>
      </c>
      <c r="AG459" s="20" t="s">
        <v>17</v>
      </c>
      <c r="AH459" s="20" t="s">
        <v>196</v>
      </c>
    </row>
    <row r="460" spans="1:34">
      <c r="A460" s="20"/>
      <c r="B460" s="20"/>
      <c r="C460" s="20"/>
      <c r="D460" s="20"/>
      <c r="E460" s="20"/>
      <c r="G460" s="2"/>
      <c r="P460" t="e">
        <f t="shared" si="15"/>
        <v>#N/A</v>
      </c>
      <c r="Q460" t="e">
        <f>+VLOOKUP(D460&amp;E460,Master!D:H,5,0)</f>
        <v>#N/A</v>
      </c>
      <c r="R460" t="e">
        <f>+VLOOKUP(D460&amp;E460,Master!D:I,6,0)</f>
        <v>#N/A</v>
      </c>
      <c r="S460" t="e">
        <f>+VLOOKUP(Q460,Notes!$A$45:$BZ$50,MATCH(P460,Notes!$2:$2,0),0)</f>
        <v>#N/A</v>
      </c>
      <c r="T460" s="21" t="e">
        <f t="shared" si="14"/>
        <v>#N/A</v>
      </c>
      <c r="AD460" s="20" t="s">
        <v>636</v>
      </c>
      <c r="AE460" s="20">
        <v>0.24638599999999999</v>
      </c>
      <c r="AF460" s="20">
        <v>0.24638599999999999</v>
      </c>
      <c r="AG460" s="20" t="s">
        <v>13</v>
      </c>
      <c r="AH460" s="20" t="s">
        <v>209</v>
      </c>
    </row>
    <row r="461" spans="1:34">
      <c r="A461" s="20"/>
      <c r="B461" s="20"/>
      <c r="C461" s="20"/>
      <c r="D461" s="20"/>
      <c r="E461" s="20"/>
      <c r="G461" s="2"/>
      <c r="P461" t="e">
        <f t="shared" si="15"/>
        <v>#N/A</v>
      </c>
      <c r="Q461" t="e">
        <f>+VLOOKUP(D461&amp;E461,Master!D:H,5,0)</f>
        <v>#N/A</v>
      </c>
      <c r="R461" t="e">
        <f>+VLOOKUP(D461&amp;E461,Master!D:I,6,0)</f>
        <v>#N/A</v>
      </c>
      <c r="S461" t="e">
        <f>+VLOOKUP(Q461,Notes!$A$45:$BZ$50,MATCH(P461,Notes!$2:$2,0),0)</f>
        <v>#N/A</v>
      </c>
      <c r="T461" s="21" t="e">
        <f t="shared" si="14"/>
        <v>#N/A</v>
      </c>
      <c r="AD461" s="20" t="s">
        <v>634</v>
      </c>
      <c r="AE461" s="20">
        <v>0.26860300000000004</v>
      </c>
      <c r="AF461" s="20">
        <v>0.26860300000000004</v>
      </c>
      <c r="AG461" s="20" t="s">
        <v>13</v>
      </c>
      <c r="AH461" s="20" t="s">
        <v>208</v>
      </c>
    </row>
    <row r="462" spans="1:34">
      <c r="A462" s="20"/>
      <c r="B462" s="20"/>
      <c r="C462" s="20"/>
      <c r="D462" s="20"/>
      <c r="E462" s="20"/>
      <c r="G462" s="2"/>
      <c r="P462" t="e">
        <f t="shared" si="15"/>
        <v>#N/A</v>
      </c>
      <c r="Q462" t="e">
        <f>+VLOOKUP(D462&amp;E462,Master!D:H,5,0)</f>
        <v>#N/A</v>
      </c>
      <c r="R462" t="e">
        <f>+VLOOKUP(D462&amp;E462,Master!D:I,6,0)</f>
        <v>#N/A</v>
      </c>
      <c r="S462" t="e">
        <f>+VLOOKUP(Q462,Notes!$A$45:$BZ$50,MATCH(P462,Notes!$2:$2,0),0)</f>
        <v>#N/A</v>
      </c>
      <c r="T462" s="21" t="e">
        <f t="shared" si="14"/>
        <v>#N/A</v>
      </c>
      <c r="AD462" s="20" t="s">
        <v>641</v>
      </c>
      <c r="AE462" s="20">
        <v>23.365993</v>
      </c>
      <c r="AF462" s="20">
        <v>23.365993</v>
      </c>
      <c r="AG462" s="20" t="s">
        <v>14</v>
      </c>
      <c r="AH462" s="20" t="s">
        <v>214</v>
      </c>
    </row>
    <row r="463" spans="1:34">
      <c r="A463" s="20"/>
      <c r="B463" s="20"/>
      <c r="C463" s="20"/>
      <c r="D463" s="20"/>
      <c r="E463" s="20"/>
      <c r="G463" s="2"/>
      <c r="P463" t="e">
        <f t="shared" si="15"/>
        <v>#N/A</v>
      </c>
      <c r="Q463" t="e">
        <f>+VLOOKUP(D463&amp;E463,Master!D:H,5,0)</f>
        <v>#N/A</v>
      </c>
      <c r="R463" t="e">
        <f>+VLOOKUP(D463&amp;E463,Master!D:I,6,0)</f>
        <v>#N/A</v>
      </c>
      <c r="S463" t="e">
        <f>+VLOOKUP(Q463,Notes!$A$45:$BZ$50,MATCH(P463,Notes!$2:$2,0),0)</f>
        <v>#N/A</v>
      </c>
      <c r="T463" s="21" t="e">
        <f t="shared" si="14"/>
        <v>#N/A</v>
      </c>
      <c r="AD463" s="20" t="s">
        <v>639</v>
      </c>
      <c r="AE463" s="20">
        <v>26.518725000000003</v>
      </c>
      <c r="AF463" s="20">
        <v>26.518725000000003</v>
      </c>
      <c r="AG463" s="20" t="s">
        <v>14</v>
      </c>
      <c r="AH463" s="20" t="s">
        <v>208</v>
      </c>
    </row>
    <row r="464" spans="1:34">
      <c r="A464" s="20"/>
      <c r="B464" s="20"/>
      <c r="C464" s="20"/>
      <c r="D464" s="20"/>
      <c r="E464" s="20"/>
      <c r="G464" s="2"/>
      <c r="P464" t="e">
        <f t="shared" si="15"/>
        <v>#N/A</v>
      </c>
      <c r="Q464" t="e">
        <f>+VLOOKUP(D464&amp;E464,Master!D:H,5,0)</f>
        <v>#N/A</v>
      </c>
      <c r="R464" t="e">
        <f>+VLOOKUP(D464&amp;E464,Master!D:I,6,0)</f>
        <v>#N/A</v>
      </c>
      <c r="S464" t="e">
        <f>+VLOOKUP(Q464,Notes!$A$45:$BZ$50,MATCH(P464,Notes!$2:$2,0),0)</f>
        <v>#N/A</v>
      </c>
      <c r="T464" s="21" t="e">
        <f t="shared" si="14"/>
        <v>#N/A</v>
      </c>
      <c r="AD464" s="20" t="s">
        <v>681</v>
      </c>
      <c r="AE464" s="20">
        <v>15.026921000000005</v>
      </c>
      <c r="AF464" s="20">
        <v>15.026921000000005</v>
      </c>
      <c r="AG464" s="20" t="s">
        <v>190</v>
      </c>
      <c r="AH464" s="20" t="s">
        <v>204</v>
      </c>
    </row>
    <row r="465" spans="1:34">
      <c r="A465" s="20"/>
      <c r="B465" s="20"/>
      <c r="C465" s="20"/>
      <c r="D465" s="20"/>
      <c r="E465" s="20"/>
      <c r="G465" s="2"/>
      <c r="P465" t="e">
        <f t="shared" si="15"/>
        <v>#N/A</v>
      </c>
      <c r="Q465" t="e">
        <f>+VLOOKUP(D465&amp;E465,Master!D:H,5,0)</f>
        <v>#N/A</v>
      </c>
      <c r="R465" t="e">
        <f>+VLOOKUP(D465&amp;E465,Master!D:I,6,0)</f>
        <v>#N/A</v>
      </c>
      <c r="S465" t="e">
        <f>+VLOOKUP(Q465,Notes!$A$45:$BZ$50,MATCH(P465,Notes!$2:$2,0),0)</f>
        <v>#N/A</v>
      </c>
      <c r="T465" s="21" t="e">
        <f t="shared" si="14"/>
        <v>#N/A</v>
      </c>
      <c r="AD465" s="20" t="s">
        <v>682</v>
      </c>
      <c r="AE465" s="20">
        <v>15.063449999999996</v>
      </c>
      <c r="AF465" s="20">
        <v>15.063449999999996</v>
      </c>
      <c r="AG465" s="20" t="s">
        <v>190</v>
      </c>
      <c r="AH465" s="20" t="s">
        <v>208</v>
      </c>
    </row>
    <row r="466" spans="1:34">
      <c r="A466" s="20"/>
      <c r="B466" s="20"/>
      <c r="C466" s="20"/>
      <c r="D466" s="20"/>
      <c r="E466" s="20"/>
      <c r="G466" s="2"/>
      <c r="P466" t="e">
        <f t="shared" si="15"/>
        <v>#N/A</v>
      </c>
      <c r="Q466" t="e">
        <f>+VLOOKUP(D466&amp;E466,Master!D:H,5,0)</f>
        <v>#N/A</v>
      </c>
      <c r="R466" t="e">
        <f>+VLOOKUP(D466&amp;E466,Master!D:I,6,0)</f>
        <v>#N/A</v>
      </c>
      <c r="S466" t="e">
        <f>+VLOOKUP(Q466,Notes!$A$45:$BZ$50,MATCH(P466,Notes!$2:$2,0),0)</f>
        <v>#N/A</v>
      </c>
      <c r="T466" s="21" t="e">
        <f t="shared" si="14"/>
        <v>#N/A</v>
      </c>
      <c r="AD466" s="20" t="s">
        <v>683</v>
      </c>
      <c r="AE466" s="20">
        <v>14.618611999999994</v>
      </c>
      <c r="AF466" s="20">
        <v>14.618611999999994</v>
      </c>
      <c r="AG466" s="20" t="s">
        <v>190</v>
      </c>
      <c r="AH466" s="20" t="s">
        <v>205</v>
      </c>
    </row>
    <row r="467" spans="1:34">
      <c r="A467" s="20"/>
      <c r="B467" s="20"/>
      <c r="C467" s="20"/>
      <c r="D467" s="20"/>
      <c r="E467" s="20"/>
      <c r="G467" s="2"/>
      <c r="P467" t="e">
        <f t="shared" si="15"/>
        <v>#N/A</v>
      </c>
      <c r="Q467" t="e">
        <f>+VLOOKUP(D467&amp;E467,Master!D:H,5,0)</f>
        <v>#N/A</v>
      </c>
      <c r="R467" t="e">
        <f>+VLOOKUP(D467&amp;E467,Master!D:I,6,0)</f>
        <v>#N/A</v>
      </c>
      <c r="S467" t="e">
        <f>+VLOOKUP(Q467,Notes!$A$45:$BZ$50,MATCH(P467,Notes!$2:$2,0),0)</f>
        <v>#N/A</v>
      </c>
      <c r="T467" s="21" t="e">
        <f t="shared" si="14"/>
        <v>#N/A</v>
      </c>
      <c r="AD467" s="20" t="s">
        <v>684</v>
      </c>
      <c r="AE467" s="20">
        <v>14.634362000000001</v>
      </c>
      <c r="AF467" s="20">
        <v>14.634362000000001</v>
      </c>
      <c r="AG467" s="20" t="s">
        <v>190</v>
      </c>
      <c r="AH467" s="20" t="s">
        <v>209</v>
      </c>
    </row>
    <row r="468" spans="1:34">
      <c r="A468" s="20"/>
      <c r="B468" s="20"/>
      <c r="C468" s="20"/>
      <c r="D468" s="20"/>
      <c r="E468" s="20"/>
      <c r="G468" s="2"/>
      <c r="P468" t="e">
        <f t="shared" si="15"/>
        <v>#N/A</v>
      </c>
      <c r="Q468" t="e">
        <f>+VLOOKUP(D468&amp;E468,Master!D:H,5,0)</f>
        <v>#N/A</v>
      </c>
      <c r="R468" t="e">
        <f>+VLOOKUP(D468&amp;E468,Master!D:I,6,0)</f>
        <v>#N/A</v>
      </c>
      <c r="S468" t="e">
        <f>+VLOOKUP(Q468,Notes!$A$45:$BZ$50,MATCH(P468,Notes!$2:$2,0),0)</f>
        <v>#N/A</v>
      </c>
      <c r="T468" s="21" t="e">
        <f t="shared" si="14"/>
        <v>#N/A</v>
      </c>
      <c r="AD468" s="20" t="s">
        <v>676</v>
      </c>
      <c r="AE468" s="20">
        <v>12.854486999999999</v>
      </c>
      <c r="AF468" s="20">
        <v>12.854486999999999</v>
      </c>
      <c r="AG468" s="20" t="s">
        <v>88</v>
      </c>
      <c r="AH468" s="20" t="s">
        <v>196</v>
      </c>
    </row>
    <row r="469" spans="1:34">
      <c r="A469" s="20"/>
      <c r="B469" s="20"/>
      <c r="C469" s="20"/>
      <c r="D469" s="20"/>
      <c r="E469" s="20"/>
      <c r="G469" s="2"/>
      <c r="P469" t="e">
        <f t="shared" si="15"/>
        <v>#N/A</v>
      </c>
      <c r="Q469" t="e">
        <f>+VLOOKUP(D469&amp;E469,Master!D:H,5,0)</f>
        <v>#N/A</v>
      </c>
      <c r="R469" t="e">
        <f>+VLOOKUP(D469&amp;E469,Master!D:I,6,0)</f>
        <v>#N/A</v>
      </c>
      <c r="S469" t="e">
        <f>+VLOOKUP(Q469,Notes!$A$45:$BZ$50,MATCH(P469,Notes!$2:$2,0),0)</f>
        <v>#N/A</v>
      </c>
      <c r="T469" s="21" t="e">
        <f t="shared" si="14"/>
        <v>#N/A</v>
      </c>
      <c r="AD469" s="20" t="s">
        <v>791</v>
      </c>
      <c r="AE469" s="20">
        <v>1.01</v>
      </c>
      <c r="AF469" s="20">
        <v>1.01</v>
      </c>
      <c r="AG469" s="20" t="s">
        <v>0</v>
      </c>
      <c r="AH469" s="20" t="s">
        <v>200</v>
      </c>
    </row>
    <row r="470" spans="1:34">
      <c r="A470" s="20"/>
      <c r="B470" s="20"/>
      <c r="C470" s="20"/>
      <c r="D470" s="20"/>
      <c r="E470" s="20"/>
      <c r="G470" s="2"/>
      <c r="P470" t="e">
        <f t="shared" si="15"/>
        <v>#N/A</v>
      </c>
      <c r="Q470" t="e">
        <f>+VLOOKUP(D470&amp;E470,Master!D:H,5,0)</f>
        <v>#N/A</v>
      </c>
      <c r="R470" t="e">
        <f>+VLOOKUP(D470&amp;E470,Master!D:I,6,0)</f>
        <v>#N/A</v>
      </c>
      <c r="S470" t="e">
        <f>+VLOOKUP(Q470,Notes!$A$45:$BZ$50,MATCH(P470,Notes!$2:$2,0),0)</f>
        <v>#N/A</v>
      </c>
      <c r="T470" s="21" t="e">
        <f t="shared" si="14"/>
        <v>#N/A</v>
      </c>
      <c r="AD470" s="20" t="s">
        <v>790</v>
      </c>
      <c r="AE470" s="20">
        <v>1.01</v>
      </c>
      <c r="AF470" s="20">
        <v>1.01</v>
      </c>
      <c r="AG470" s="20" t="s">
        <v>0</v>
      </c>
      <c r="AH470" s="20" t="s">
        <v>196</v>
      </c>
    </row>
    <row r="471" spans="1:34">
      <c r="A471" s="20"/>
      <c r="B471" s="20"/>
      <c r="C471" s="20"/>
      <c r="D471" s="20"/>
      <c r="E471" s="20"/>
      <c r="G471" s="2"/>
      <c r="P471" t="e">
        <f t="shared" si="15"/>
        <v>#N/A</v>
      </c>
      <c r="Q471" t="e">
        <f>+VLOOKUP(D471&amp;E471,Master!D:H,5,0)</f>
        <v>#N/A</v>
      </c>
      <c r="R471" t="e">
        <f>+VLOOKUP(D471&amp;E471,Master!D:I,6,0)</f>
        <v>#N/A</v>
      </c>
      <c r="S471" t="e">
        <f>+VLOOKUP(Q471,Notes!$A$45:$BZ$50,MATCH(P471,Notes!$2:$2,0),0)</f>
        <v>#N/A</v>
      </c>
      <c r="T471" s="21" t="e">
        <f t="shared" si="14"/>
        <v>#N/A</v>
      </c>
      <c r="AD471" s="20" t="s">
        <v>676</v>
      </c>
      <c r="AE471" s="20">
        <v>12.854486999999999</v>
      </c>
      <c r="AF471" s="20">
        <v>12.854486999999999</v>
      </c>
      <c r="AG471" s="20" t="s">
        <v>88</v>
      </c>
      <c r="AH471" s="20" t="s">
        <v>196</v>
      </c>
    </row>
    <row r="472" spans="1:34">
      <c r="A472" s="20"/>
      <c r="B472" s="20"/>
      <c r="C472" s="20"/>
      <c r="D472" s="20"/>
      <c r="E472" s="20"/>
      <c r="G472" s="2"/>
      <c r="P472" t="e">
        <f t="shared" si="15"/>
        <v>#N/A</v>
      </c>
      <c r="Q472" t="e">
        <f>+VLOOKUP(D472&amp;E472,Master!D:H,5,0)</f>
        <v>#N/A</v>
      </c>
      <c r="R472" t="e">
        <f>+VLOOKUP(D472&amp;E472,Master!D:I,6,0)</f>
        <v>#N/A</v>
      </c>
      <c r="S472" t="e">
        <f>+VLOOKUP(Q472,Notes!$A$45:$BZ$50,MATCH(P472,Notes!$2:$2,0),0)</f>
        <v>#N/A</v>
      </c>
      <c r="T472" s="21" t="e">
        <f t="shared" si="14"/>
        <v>#N/A</v>
      </c>
      <c r="AD472" s="20" t="s">
        <v>654</v>
      </c>
      <c r="AE472" s="20">
        <v>0.27030399999999993</v>
      </c>
      <c r="AF472" s="20">
        <v>0.27030399999999993</v>
      </c>
      <c r="AG472" s="20" t="s">
        <v>40</v>
      </c>
      <c r="AH472" s="20" t="s">
        <v>204</v>
      </c>
    </row>
    <row r="473" spans="1:34">
      <c r="A473" s="20"/>
      <c r="B473" s="20"/>
      <c r="C473" s="20"/>
      <c r="D473" s="20"/>
      <c r="E473" s="20"/>
      <c r="G473" s="2"/>
      <c r="P473" t="e">
        <f t="shared" si="15"/>
        <v>#N/A</v>
      </c>
      <c r="Q473" t="e">
        <f>+VLOOKUP(D473&amp;E473,Master!D:H,5,0)</f>
        <v>#N/A</v>
      </c>
      <c r="R473" t="e">
        <f>+VLOOKUP(D473&amp;E473,Master!D:I,6,0)</f>
        <v>#N/A</v>
      </c>
      <c r="S473" t="e">
        <f>+VLOOKUP(Q473,Notes!$A$45:$BZ$50,MATCH(P473,Notes!$2:$2,0),0)</f>
        <v>#N/A</v>
      </c>
      <c r="T473" s="21" t="e">
        <f t="shared" si="14"/>
        <v>#N/A</v>
      </c>
      <c r="AD473" s="20" t="s">
        <v>658</v>
      </c>
      <c r="AE473" s="20">
        <v>0.26180000000000003</v>
      </c>
      <c r="AF473" s="20">
        <v>0.26180000000000003</v>
      </c>
      <c r="AG473" s="20" t="s">
        <v>40</v>
      </c>
      <c r="AH473" s="20" t="s">
        <v>205</v>
      </c>
    </row>
    <row r="474" spans="1:34">
      <c r="A474" s="20"/>
      <c r="B474" s="20"/>
      <c r="C474" s="20"/>
      <c r="D474" s="20"/>
      <c r="E474" s="20"/>
      <c r="G474" s="2"/>
      <c r="P474" t="e">
        <f t="shared" si="15"/>
        <v>#N/A</v>
      </c>
      <c r="Q474" t="e">
        <f>+VLOOKUP(D474&amp;E474,Master!D:H,5,0)</f>
        <v>#N/A</v>
      </c>
      <c r="R474" t="e">
        <f>+VLOOKUP(D474&amp;E474,Master!D:I,6,0)</f>
        <v>#N/A</v>
      </c>
      <c r="S474" t="e">
        <f>+VLOOKUP(Q474,Notes!$A$45:$BZ$50,MATCH(P474,Notes!$2:$2,0),0)</f>
        <v>#N/A</v>
      </c>
      <c r="T474" s="21" t="e">
        <f t="shared" si="14"/>
        <v>#N/A</v>
      </c>
      <c r="AD474" s="20" t="s">
        <v>668</v>
      </c>
      <c r="AE474" s="20">
        <v>0.21977199999999994</v>
      </c>
      <c r="AF474" s="20">
        <v>0.21977199999999994</v>
      </c>
      <c r="AG474" s="20" t="s">
        <v>47</v>
      </c>
      <c r="AH474" s="20" t="s">
        <v>204</v>
      </c>
    </row>
    <row r="475" spans="1:34">
      <c r="A475" s="20"/>
      <c r="B475" s="20"/>
      <c r="C475" s="20"/>
      <c r="D475" s="20"/>
      <c r="E475" s="20"/>
      <c r="G475" s="2"/>
      <c r="P475" t="e">
        <f t="shared" si="15"/>
        <v>#N/A</v>
      </c>
      <c r="Q475" t="e">
        <f>+VLOOKUP(D475&amp;E475,Master!D:H,5,0)</f>
        <v>#N/A</v>
      </c>
      <c r="R475" t="e">
        <f>+VLOOKUP(D475&amp;E475,Master!D:I,6,0)</f>
        <v>#N/A</v>
      </c>
      <c r="S475" t="e">
        <f>+VLOOKUP(Q475,Notes!$A$45:$BZ$50,MATCH(P475,Notes!$2:$2,0),0)</f>
        <v>#N/A</v>
      </c>
      <c r="T475" s="21" t="e">
        <f t="shared" si="14"/>
        <v>#N/A</v>
      </c>
      <c r="AD475" s="20" t="s">
        <v>672</v>
      </c>
      <c r="AE475" s="20">
        <v>0.20745500000000008</v>
      </c>
      <c r="AF475" s="20">
        <v>0.20745500000000008</v>
      </c>
      <c r="AG475" s="20" t="s">
        <v>47</v>
      </c>
      <c r="AH475" s="20" t="s">
        <v>205</v>
      </c>
    </row>
    <row r="476" spans="1:34">
      <c r="A476" s="20"/>
      <c r="B476" s="20"/>
      <c r="C476" s="20"/>
      <c r="D476" s="20"/>
      <c r="E476" s="20"/>
      <c r="G476" s="2"/>
      <c r="P476" t="e">
        <f t="shared" si="15"/>
        <v>#N/A</v>
      </c>
      <c r="Q476" t="e">
        <f>+VLOOKUP(D476&amp;E476,Master!D:H,5,0)</f>
        <v>#N/A</v>
      </c>
      <c r="R476" t="e">
        <f>+VLOOKUP(D476&amp;E476,Master!D:I,6,0)</f>
        <v>#N/A</v>
      </c>
      <c r="S476" t="e">
        <f>+VLOOKUP(Q476,Notes!$A$45:$BZ$50,MATCH(P476,Notes!$2:$2,0),0)</f>
        <v>#N/A</v>
      </c>
      <c r="T476" s="21" t="e">
        <f t="shared" si="14"/>
        <v>#N/A</v>
      </c>
      <c r="AD476" s="20" t="s">
        <v>647</v>
      </c>
      <c r="AE476" s="20">
        <v>15.734137000000006</v>
      </c>
      <c r="AF476" s="20">
        <v>15.734137000000006</v>
      </c>
      <c r="AG476" s="20" t="s">
        <v>15</v>
      </c>
      <c r="AH476" s="20" t="s">
        <v>205</v>
      </c>
    </row>
    <row r="477" spans="1:34">
      <c r="A477" s="20"/>
      <c r="B477" s="20"/>
      <c r="C477" s="20"/>
      <c r="D477" s="20"/>
      <c r="E477" s="20"/>
      <c r="G477" s="2"/>
      <c r="P477" t="e">
        <f t="shared" si="15"/>
        <v>#N/A</v>
      </c>
      <c r="Q477" t="e">
        <f>+VLOOKUP(D477&amp;E477,Master!D:H,5,0)</f>
        <v>#N/A</v>
      </c>
      <c r="R477" t="e">
        <f>+VLOOKUP(D477&amp;E477,Master!D:I,6,0)</f>
        <v>#N/A</v>
      </c>
      <c r="S477" t="e">
        <f>+VLOOKUP(Q477,Notes!$A$45:$BZ$50,MATCH(P477,Notes!$2:$2,0),0)</f>
        <v>#N/A</v>
      </c>
      <c r="T477" s="21" t="e">
        <f t="shared" si="14"/>
        <v>#N/A</v>
      </c>
      <c r="AD477" s="20" t="s">
        <v>642</v>
      </c>
      <c r="AE477" s="20">
        <v>19.30333700000001</v>
      </c>
      <c r="AF477" s="20">
        <v>19.30333700000001</v>
      </c>
      <c r="AG477" s="20" t="s">
        <v>15</v>
      </c>
      <c r="AH477" s="20" t="s">
        <v>204</v>
      </c>
    </row>
    <row r="478" spans="1:34">
      <c r="A478" s="20"/>
      <c r="B478" s="20"/>
      <c r="C478" s="20"/>
      <c r="D478" s="20"/>
      <c r="E478" s="20"/>
      <c r="G478" s="2"/>
      <c r="P478" t="e">
        <f t="shared" si="15"/>
        <v>#N/A</v>
      </c>
      <c r="Q478" t="e">
        <f>+VLOOKUP(D478&amp;E478,Master!D:H,5,0)</f>
        <v>#N/A</v>
      </c>
      <c r="R478" t="e">
        <f>+VLOOKUP(D478&amp;E478,Master!D:I,6,0)</f>
        <v>#N/A</v>
      </c>
      <c r="S478" t="e">
        <f>+VLOOKUP(Q478,Notes!$A$45:$BZ$50,MATCH(P478,Notes!$2:$2,0),0)</f>
        <v>#N/A</v>
      </c>
      <c r="T478" s="21" t="e">
        <f t="shared" si="14"/>
        <v>#N/A</v>
      </c>
      <c r="AD478" s="20" t="s">
        <v>653</v>
      </c>
      <c r="AE478" s="20">
        <v>15.359452999999993</v>
      </c>
      <c r="AF478" s="20">
        <v>15.359452999999993</v>
      </c>
      <c r="AG478" s="20" t="s">
        <v>17</v>
      </c>
      <c r="AH478" s="20" t="s">
        <v>211</v>
      </c>
    </row>
    <row r="479" spans="1:34">
      <c r="A479" s="20"/>
      <c r="B479" s="20"/>
      <c r="C479" s="20"/>
      <c r="D479" s="20"/>
      <c r="E479" s="20"/>
      <c r="G479" s="2"/>
      <c r="P479" t="e">
        <f t="shared" si="15"/>
        <v>#N/A</v>
      </c>
      <c r="Q479" t="e">
        <f>+VLOOKUP(D479&amp;E479,Master!D:H,5,0)</f>
        <v>#N/A</v>
      </c>
      <c r="R479" t="e">
        <f>+VLOOKUP(D479&amp;E479,Master!D:I,6,0)</f>
        <v>#N/A</v>
      </c>
      <c r="S479" t="e">
        <f>+VLOOKUP(Q479,Notes!$A$45:$BZ$50,MATCH(P479,Notes!$2:$2,0),0)</f>
        <v>#N/A</v>
      </c>
      <c r="T479" s="21" t="e">
        <f t="shared" si="14"/>
        <v>#N/A</v>
      </c>
      <c r="AD479" s="20" t="s">
        <v>650</v>
      </c>
      <c r="AE479" s="20">
        <v>15.765048999999996</v>
      </c>
      <c r="AF479" s="20">
        <v>15.765048999999996</v>
      </c>
      <c r="AG479" s="20" t="s">
        <v>17</v>
      </c>
      <c r="AH479" s="20" t="s">
        <v>204</v>
      </c>
    </row>
    <row r="480" spans="1:34">
      <c r="A480" s="20"/>
      <c r="B480" s="20"/>
      <c r="C480" s="20"/>
      <c r="D480" s="20"/>
      <c r="E480" s="20"/>
      <c r="G480" s="2"/>
      <c r="P480" t="e">
        <f t="shared" si="15"/>
        <v>#N/A</v>
      </c>
      <c r="Q480" t="e">
        <f>+VLOOKUP(D480&amp;E480,Master!D:H,5,0)</f>
        <v>#N/A</v>
      </c>
      <c r="R480" t="e">
        <f>+VLOOKUP(D480&amp;E480,Master!D:I,6,0)</f>
        <v>#N/A</v>
      </c>
      <c r="S480" t="e">
        <f>+VLOOKUP(Q480,Notes!$A$45:$BZ$50,MATCH(P480,Notes!$2:$2,0),0)</f>
        <v>#N/A</v>
      </c>
      <c r="T480" s="21" t="e">
        <f t="shared" si="14"/>
        <v>#N/A</v>
      </c>
      <c r="AD480" s="20" t="s">
        <v>763</v>
      </c>
      <c r="AE480" s="20">
        <v>0.21400499999999986</v>
      </c>
      <c r="AF480" s="20">
        <v>0.21400499999999986</v>
      </c>
      <c r="AG480" s="20" t="s">
        <v>16</v>
      </c>
      <c r="AH480" s="20" t="s">
        <v>205</v>
      </c>
    </row>
    <row r="481" spans="1:34">
      <c r="A481" s="20"/>
      <c r="B481" s="20"/>
      <c r="C481" s="20"/>
      <c r="D481" s="20"/>
      <c r="E481" s="20"/>
      <c r="G481" s="2"/>
      <c r="P481" t="e">
        <f t="shared" si="15"/>
        <v>#N/A</v>
      </c>
      <c r="Q481" t="e">
        <f>+VLOOKUP(D481&amp;E481,Master!D:H,5,0)</f>
        <v>#N/A</v>
      </c>
      <c r="R481" t="e">
        <f>+VLOOKUP(D481&amp;E481,Master!D:I,6,0)</f>
        <v>#N/A</v>
      </c>
      <c r="S481" t="e">
        <f>+VLOOKUP(Q481,Notes!$A$45:$BZ$50,MATCH(P481,Notes!$2:$2,0),0)</f>
        <v>#N/A</v>
      </c>
      <c r="T481" s="21" t="e">
        <f t="shared" si="14"/>
        <v>#N/A</v>
      </c>
      <c r="AD481" s="20" t="s">
        <v>761</v>
      </c>
      <c r="AE481" s="20">
        <v>0.25396199999999997</v>
      </c>
      <c r="AF481" s="20">
        <v>0.25396199999999997</v>
      </c>
      <c r="AG481" s="20" t="s">
        <v>16</v>
      </c>
      <c r="AH481" s="20" t="s">
        <v>204</v>
      </c>
    </row>
    <row r="482" spans="1:34">
      <c r="A482" s="20"/>
      <c r="B482" s="20"/>
      <c r="C482" s="20"/>
      <c r="D482" s="20"/>
      <c r="E482" s="20"/>
      <c r="G482" s="2"/>
      <c r="P482" t="e">
        <f t="shared" si="15"/>
        <v>#N/A</v>
      </c>
      <c r="Q482" t="e">
        <f>+VLOOKUP(D482&amp;E482,Master!D:H,5,0)</f>
        <v>#N/A</v>
      </c>
      <c r="R482" t="e">
        <f>+VLOOKUP(D482&amp;E482,Master!D:I,6,0)</f>
        <v>#N/A</v>
      </c>
      <c r="S482" t="e">
        <f>+VLOOKUP(Q482,Notes!$A$45:$BZ$50,MATCH(P482,Notes!$2:$2,0),0)</f>
        <v>#N/A</v>
      </c>
      <c r="T482" s="21" t="e">
        <f t="shared" si="14"/>
        <v>#N/A</v>
      </c>
      <c r="AD482" s="20" t="s">
        <v>640</v>
      </c>
      <c r="AE482" s="20">
        <v>25.088221999999995</v>
      </c>
      <c r="AF482" s="20">
        <v>25.088221999999995</v>
      </c>
      <c r="AG482" s="20" t="s">
        <v>14</v>
      </c>
      <c r="AH482" s="20" t="s">
        <v>211</v>
      </c>
    </row>
    <row r="483" spans="1:34">
      <c r="A483" s="20"/>
      <c r="B483" s="20"/>
      <c r="C483" s="20"/>
      <c r="D483" s="20"/>
      <c r="E483" s="20"/>
      <c r="G483" s="2"/>
      <c r="P483" t="e">
        <f t="shared" si="15"/>
        <v>#N/A</v>
      </c>
      <c r="Q483" t="e">
        <f>+VLOOKUP(D483&amp;E483,Master!D:H,5,0)</f>
        <v>#N/A</v>
      </c>
      <c r="R483" t="e">
        <f>+VLOOKUP(D483&amp;E483,Master!D:I,6,0)</f>
        <v>#N/A</v>
      </c>
      <c r="S483" t="e">
        <f>+VLOOKUP(Q483,Notes!$A$45:$BZ$50,MATCH(P483,Notes!$2:$2,0),0)</f>
        <v>#N/A</v>
      </c>
      <c r="T483" s="21" t="e">
        <f t="shared" si="14"/>
        <v>#N/A</v>
      </c>
      <c r="AD483" s="20" t="s">
        <v>637</v>
      </c>
      <c r="AE483" s="20">
        <v>28.274752000000007</v>
      </c>
      <c r="AF483" s="20">
        <v>28.274752000000007</v>
      </c>
      <c r="AG483" s="20" t="s">
        <v>14</v>
      </c>
      <c r="AH483" s="20" t="s">
        <v>204</v>
      </c>
    </row>
    <row r="484" spans="1:34">
      <c r="A484" s="20"/>
      <c r="B484" s="20"/>
      <c r="C484" s="20"/>
      <c r="D484" s="20"/>
      <c r="E484" s="20"/>
      <c r="G484" s="2"/>
      <c r="P484" t="e">
        <f t="shared" si="15"/>
        <v>#N/A</v>
      </c>
      <c r="Q484" t="e">
        <f>+VLOOKUP(D484&amp;E484,Master!D:H,5,0)</f>
        <v>#N/A</v>
      </c>
      <c r="R484" t="e">
        <f>+VLOOKUP(D484&amp;E484,Master!D:I,6,0)</f>
        <v>#N/A</v>
      </c>
      <c r="S484" t="e">
        <f>+VLOOKUP(Q484,Notes!$A$45:$BZ$50,MATCH(P484,Notes!$2:$2,0),0)</f>
        <v>#N/A</v>
      </c>
      <c r="T484" s="21" t="e">
        <f t="shared" si="14"/>
        <v>#N/A</v>
      </c>
      <c r="AD484" s="20" t="s">
        <v>681</v>
      </c>
      <c r="AE484" s="20">
        <v>15.026921000000005</v>
      </c>
      <c r="AF484" s="20">
        <v>15.026921000000005</v>
      </c>
      <c r="AG484" s="20" t="s">
        <v>190</v>
      </c>
      <c r="AH484" s="20" t="s">
        <v>204</v>
      </c>
    </row>
    <row r="485" spans="1:34">
      <c r="A485" s="20"/>
      <c r="B485" s="20"/>
      <c r="C485" s="20"/>
      <c r="D485" s="20"/>
      <c r="E485" s="20"/>
      <c r="G485" s="2"/>
      <c r="P485" t="e">
        <f t="shared" si="15"/>
        <v>#N/A</v>
      </c>
      <c r="Q485" t="e">
        <f>+VLOOKUP(D485&amp;E485,Master!D:H,5,0)</f>
        <v>#N/A</v>
      </c>
      <c r="R485" t="e">
        <f>+VLOOKUP(D485&amp;E485,Master!D:I,6,0)</f>
        <v>#N/A</v>
      </c>
      <c r="S485" t="e">
        <f>+VLOOKUP(Q485,Notes!$A$45:$BZ$50,MATCH(P485,Notes!$2:$2,0),0)</f>
        <v>#N/A</v>
      </c>
      <c r="T485" s="21" t="e">
        <f t="shared" si="14"/>
        <v>#N/A</v>
      </c>
      <c r="AD485" s="20" t="s">
        <v>683</v>
      </c>
      <c r="AE485" s="20">
        <v>14.618611999999994</v>
      </c>
      <c r="AF485" s="20">
        <v>14.618611999999994</v>
      </c>
      <c r="AG485" s="20" t="s">
        <v>190</v>
      </c>
      <c r="AH485" s="20" t="s">
        <v>205</v>
      </c>
    </row>
    <row r="486" spans="1:34">
      <c r="A486" s="20"/>
      <c r="B486" s="20"/>
      <c r="C486" s="20"/>
      <c r="D486" s="20"/>
      <c r="E486" s="20"/>
      <c r="G486" s="2"/>
      <c r="P486" t="e">
        <f t="shared" si="15"/>
        <v>#N/A</v>
      </c>
      <c r="Q486" t="e">
        <f>+VLOOKUP(D486&amp;E486,Master!D:H,5,0)</f>
        <v>#N/A</v>
      </c>
      <c r="R486" t="e">
        <f>+VLOOKUP(D486&amp;E486,Master!D:I,6,0)</f>
        <v>#N/A</v>
      </c>
      <c r="S486" t="e">
        <f>+VLOOKUP(Q486,Notes!$A$45:$BZ$50,MATCH(P486,Notes!$2:$2,0),0)</f>
        <v>#N/A</v>
      </c>
      <c r="T486" s="21" t="e">
        <f t="shared" si="14"/>
        <v>#N/A</v>
      </c>
      <c r="AD486" s="20" t="s">
        <v>621</v>
      </c>
      <c r="AE486" s="20">
        <v>0.18816300000000014</v>
      </c>
      <c r="AF486" s="20">
        <v>0.18816300000000014</v>
      </c>
      <c r="AG486" s="20" t="s">
        <v>20</v>
      </c>
      <c r="AH486" s="20" t="s">
        <v>204</v>
      </c>
    </row>
    <row r="487" spans="1:34">
      <c r="A487" s="20"/>
      <c r="B487" s="20"/>
      <c r="C487" s="20"/>
      <c r="D487" s="20"/>
      <c r="E487" s="20"/>
      <c r="G487" s="2"/>
      <c r="P487" t="e">
        <f t="shared" si="15"/>
        <v>#N/A</v>
      </c>
      <c r="Q487" t="e">
        <f>+VLOOKUP(D487&amp;E487,Master!D:H,5,0)</f>
        <v>#N/A</v>
      </c>
      <c r="R487" t="e">
        <f>+VLOOKUP(D487&amp;E487,Master!D:I,6,0)</f>
        <v>#N/A</v>
      </c>
      <c r="S487" t="e">
        <f>+VLOOKUP(Q487,Notes!$A$45:$BZ$50,MATCH(P487,Notes!$2:$2,0),0)</f>
        <v>#N/A</v>
      </c>
      <c r="T487" s="21" t="e">
        <f t="shared" si="14"/>
        <v>#N/A</v>
      </c>
      <c r="AD487" s="20" t="s">
        <v>625</v>
      </c>
      <c r="AE487" s="20">
        <v>0.17584399999999997</v>
      </c>
      <c r="AF487" s="20">
        <v>0.17584399999999997</v>
      </c>
      <c r="AG487" s="20" t="s">
        <v>20</v>
      </c>
      <c r="AH487" s="20" t="s">
        <v>205</v>
      </c>
    </row>
    <row r="488" spans="1:34">
      <c r="A488" s="20"/>
      <c r="B488" s="20"/>
      <c r="C488" s="20"/>
      <c r="D488" s="20"/>
      <c r="E488" s="20"/>
      <c r="G488" s="2"/>
      <c r="P488" t="e">
        <f t="shared" si="15"/>
        <v>#N/A</v>
      </c>
      <c r="Q488" t="e">
        <f>+VLOOKUP(D488&amp;E488,Master!D:H,5,0)</f>
        <v>#N/A</v>
      </c>
      <c r="R488" t="e">
        <f>+VLOOKUP(D488&amp;E488,Master!D:I,6,0)</f>
        <v>#N/A</v>
      </c>
      <c r="S488" t="e">
        <f>+VLOOKUP(Q488,Notes!$A$45:$BZ$50,MATCH(P488,Notes!$2:$2,0),0)</f>
        <v>#N/A</v>
      </c>
      <c r="T488" s="21" t="e">
        <f t="shared" si="14"/>
        <v>#N/A</v>
      </c>
      <c r="AD488" s="20" t="s">
        <v>653</v>
      </c>
      <c r="AE488" s="20">
        <v>15.359452999999993</v>
      </c>
      <c r="AF488" s="20">
        <v>15.359452999999993</v>
      </c>
      <c r="AG488" s="20" t="s">
        <v>17</v>
      </c>
      <c r="AH488" s="20" t="s">
        <v>211</v>
      </c>
    </row>
    <row r="489" spans="1:34">
      <c r="A489" s="20"/>
      <c r="B489" s="20"/>
      <c r="C489" s="20"/>
      <c r="D489" s="20"/>
      <c r="E489" s="20"/>
      <c r="G489" s="2"/>
      <c r="P489" t="e">
        <f t="shared" si="15"/>
        <v>#N/A</v>
      </c>
      <c r="Q489" t="e">
        <f>+VLOOKUP(D489&amp;E489,Master!D:H,5,0)</f>
        <v>#N/A</v>
      </c>
      <c r="R489" t="e">
        <f>+VLOOKUP(D489&amp;E489,Master!D:I,6,0)</f>
        <v>#N/A</v>
      </c>
      <c r="S489" t="e">
        <f>+VLOOKUP(Q489,Notes!$A$45:$BZ$50,MATCH(P489,Notes!$2:$2,0),0)</f>
        <v>#N/A</v>
      </c>
      <c r="T489" s="21" t="e">
        <f t="shared" si="14"/>
        <v>#N/A</v>
      </c>
      <c r="AD489" s="20" t="s">
        <v>650</v>
      </c>
      <c r="AE489" s="20">
        <v>15.765048999999996</v>
      </c>
      <c r="AF489" s="20">
        <v>15.765048999999996</v>
      </c>
      <c r="AG489" s="20" t="s">
        <v>17</v>
      </c>
      <c r="AH489" s="20" t="s">
        <v>204</v>
      </c>
    </row>
    <row r="490" spans="1:34">
      <c r="A490" s="20"/>
      <c r="B490" s="20"/>
      <c r="C490" s="20"/>
      <c r="D490" s="20"/>
      <c r="E490" s="20"/>
      <c r="G490" s="2"/>
      <c r="P490" t="e">
        <f t="shared" si="15"/>
        <v>#N/A</v>
      </c>
      <c r="Q490" t="e">
        <f>+VLOOKUP(D490&amp;E490,Master!D:H,5,0)</f>
        <v>#N/A</v>
      </c>
      <c r="R490" t="e">
        <f>+VLOOKUP(D490&amp;E490,Master!D:I,6,0)</f>
        <v>#N/A</v>
      </c>
      <c r="S490" t="e">
        <f>+VLOOKUP(Q490,Notes!$A$45:$BZ$50,MATCH(P490,Notes!$2:$2,0),0)</f>
        <v>#N/A</v>
      </c>
      <c r="T490" s="21" t="e">
        <f t="shared" si="14"/>
        <v>#N/A</v>
      </c>
      <c r="AD490" s="20" t="s">
        <v>681</v>
      </c>
      <c r="AE490" s="20">
        <v>15.026921000000005</v>
      </c>
      <c r="AF490" s="20">
        <v>15.026921000000005</v>
      </c>
      <c r="AG490" s="20" t="s">
        <v>190</v>
      </c>
      <c r="AH490" s="20" t="s">
        <v>204</v>
      </c>
    </row>
    <row r="491" spans="1:34">
      <c r="A491" s="20"/>
      <c r="B491" s="20"/>
      <c r="C491" s="20"/>
      <c r="D491" s="20"/>
      <c r="E491" s="20"/>
      <c r="G491" s="2"/>
      <c r="P491" t="e">
        <f t="shared" si="15"/>
        <v>#N/A</v>
      </c>
      <c r="Q491" t="e">
        <f>+VLOOKUP(D491&amp;E491,Master!D:H,5,0)</f>
        <v>#N/A</v>
      </c>
      <c r="R491" t="e">
        <f>+VLOOKUP(D491&amp;E491,Master!D:I,6,0)</f>
        <v>#N/A</v>
      </c>
      <c r="S491" t="e">
        <f>+VLOOKUP(Q491,Notes!$A$45:$BZ$50,MATCH(P491,Notes!$2:$2,0),0)</f>
        <v>#N/A</v>
      </c>
      <c r="T491" s="21" t="e">
        <f t="shared" si="14"/>
        <v>#N/A</v>
      </c>
      <c r="AD491" s="20" t="s">
        <v>683</v>
      </c>
      <c r="AE491" s="20">
        <v>14.618611999999994</v>
      </c>
      <c r="AF491" s="20">
        <v>14.618611999999994</v>
      </c>
      <c r="AG491" s="20" t="s">
        <v>190</v>
      </c>
      <c r="AH491" s="20" t="s">
        <v>205</v>
      </c>
    </row>
    <row r="492" spans="1:34">
      <c r="A492" s="20"/>
      <c r="B492" s="20"/>
      <c r="C492" s="20"/>
      <c r="D492" s="20"/>
      <c r="E492" s="20"/>
      <c r="G492" s="2"/>
      <c r="P492" t="e">
        <f t="shared" si="15"/>
        <v>#N/A</v>
      </c>
      <c r="Q492" t="e">
        <f>+VLOOKUP(D492&amp;E492,Master!D:H,5,0)</f>
        <v>#N/A</v>
      </c>
      <c r="R492" t="e">
        <f>+VLOOKUP(D492&amp;E492,Master!D:I,6,0)</f>
        <v>#N/A</v>
      </c>
      <c r="S492" t="e">
        <f>+VLOOKUP(Q492,Notes!$A$45:$BZ$50,MATCH(P492,Notes!$2:$2,0),0)</f>
        <v>#N/A</v>
      </c>
      <c r="T492" s="21" t="e">
        <f t="shared" si="14"/>
        <v>#N/A</v>
      </c>
      <c r="AD492" s="20" t="s">
        <v>676</v>
      </c>
      <c r="AE492" s="20">
        <v>12.854486999999999</v>
      </c>
      <c r="AF492" s="20">
        <v>12.854486999999999</v>
      </c>
      <c r="AG492" s="20" t="s">
        <v>88</v>
      </c>
      <c r="AH492" s="20" t="s">
        <v>196</v>
      </c>
    </row>
    <row r="493" spans="1:34">
      <c r="A493" s="20"/>
      <c r="B493" s="20"/>
      <c r="C493" s="20"/>
      <c r="D493" s="20"/>
      <c r="E493" s="20"/>
      <c r="G493" s="2"/>
      <c r="P493" t="e">
        <f t="shared" si="15"/>
        <v>#N/A</v>
      </c>
      <c r="Q493" t="e">
        <f>+VLOOKUP(D493&amp;E493,Master!D:H,5,0)</f>
        <v>#N/A</v>
      </c>
      <c r="R493" t="e">
        <f>+VLOOKUP(D493&amp;E493,Master!D:I,6,0)</f>
        <v>#N/A</v>
      </c>
      <c r="S493" t="e">
        <f>+VLOOKUP(Q493,Notes!$A$45:$BZ$50,MATCH(P493,Notes!$2:$2,0),0)</f>
        <v>#N/A</v>
      </c>
      <c r="T493" s="21" t="e">
        <f t="shared" si="14"/>
        <v>#N/A</v>
      </c>
      <c r="AD493" s="20" t="s">
        <v>653</v>
      </c>
      <c r="AE493" s="20">
        <v>15.359452999999993</v>
      </c>
      <c r="AF493" s="20">
        <v>15.359452999999993</v>
      </c>
      <c r="AG493" s="20" t="s">
        <v>17</v>
      </c>
      <c r="AH493" s="20" t="s">
        <v>211</v>
      </c>
    </row>
    <row r="494" spans="1:34">
      <c r="A494" s="20"/>
      <c r="B494" s="20"/>
      <c r="C494" s="20"/>
      <c r="D494" s="20"/>
      <c r="E494" s="20"/>
      <c r="G494" s="2"/>
      <c r="P494" t="e">
        <f t="shared" si="15"/>
        <v>#N/A</v>
      </c>
      <c r="Q494" t="e">
        <f>+VLOOKUP(D494&amp;E494,Master!D:H,5,0)</f>
        <v>#N/A</v>
      </c>
      <c r="R494" t="e">
        <f>+VLOOKUP(D494&amp;E494,Master!D:I,6,0)</f>
        <v>#N/A</v>
      </c>
      <c r="S494" t="e">
        <f>+VLOOKUP(Q494,Notes!$A$45:$BZ$50,MATCH(P494,Notes!$2:$2,0),0)</f>
        <v>#N/A</v>
      </c>
      <c r="T494" s="21" t="e">
        <f t="shared" si="14"/>
        <v>#N/A</v>
      </c>
      <c r="AD494" s="20" t="s">
        <v>650</v>
      </c>
      <c r="AE494" s="20">
        <v>15.765048999999996</v>
      </c>
      <c r="AF494" s="20">
        <v>15.765048999999996</v>
      </c>
      <c r="AG494" s="20" t="s">
        <v>17</v>
      </c>
      <c r="AH494" s="20" t="s">
        <v>204</v>
      </c>
    </row>
    <row r="495" spans="1:34">
      <c r="A495" s="20"/>
      <c r="B495" s="20"/>
      <c r="C495" s="20"/>
      <c r="D495" s="20"/>
      <c r="E495" s="20"/>
      <c r="G495" s="2"/>
      <c r="P495" t="e">
        <f t="shared" si="15"/>
        <v>#N/A</v>
      </c>
      <c r="Q495" t="e">
        <f>+VLOOKUP(D495&amp;E495,Master!D:H,5,0)</f>
        <v>#N/A</v>
      </c>
      <c r="R495" t="e">
        <f>+VLOOKUP(D495&amp;E495,Master!D:I,6,0)</f>
        <v>#N/A</v>
      </c>
      <c r="S495" t="e">
        <f>+VLOOKUP(Q495,Notes!$A$45:$BZ$50,MATCH(P495,Notes!$2:$2,0),0)</f>
        <v>#N/A</v>
      </c>
      <c r="T495" s="21" t="e">
        <f t="shared" si="14"/>
        <v>#N/A</v>
      </c>
      <c r="AD495" s="20" t="s">
        <v>681</v>
      </c>
      <c r="AE495" s="20">
        <v>15.026921000000005</v>
      </c>
      <c r="AF495" s="20">
        <v>15.026921000000005</v>
      </c>
      <c r="AG495" s="20" t="s">
        <v>190</v>
      </c>
      <c r="AH495" s="20" t="s">
        <v>204</v>
      </c>
    </row>
    <row r="496" spans="1:34">
      <c r="A496" s="20"/>
      <c r="B496" s="20"/>
      <c r="C496" s="20"/>
      <c r="D496" s="20"/>
      <c r="E496" s="20"/>
      <c r="G496" s="2"/>
      <c r="P496" t="e">
        <f t="shared" si="15"/>
        <v>#N/A</v>
      </c>
      <c r="Q496" t="e">
        <f>+VLOOKUP(D496&amp;E496,Master!D:H,5,0)</f>
        <v>#N/A</v>
      </c>
      <c r="R496" t="e">
        <f>+VLOOKUP(D496&amp;E496,Master!D:I,6,0)</f>
        <v>#N/A</v>
      </c>
      <c r="S496" t="e">
        <f>+VLOOKUP(Q496,Notes!$A$45:$BZ$50,MATCH(P496,Notes!$2:$2,0),0)</f>
        <v>#N/A</v>
      </c>
      <c r="T496" s="21" t="e">
        <f t="shared" si="14"/>
        <v>#N/A</v>
      </c>
      <c r="AD496" s="20" t="s">
        <v>683</v>
      </c>
      <c r="AE496" s="20">
        <v>14.618611999999994</v>
      </c>
      <c r="AF496" s="20">
        <v>14.618611999999994</v>
      </c>
      <c r="AG496" s="20" t="s">
        <v>190</v>
      </c>
      <c r="AH496" s="20" t="s">
        <v>205</v>
      </c>
    </row>
    <row r="497" spans="1:34">
      <c r="A497" s="20"/>
      <c r="B497" s="20"/>
      <c r="C497" s="20"/>
      <c r="D497" s="20"/>
      <c r="E497" s="20"/>
      <c r="G497" s="2"/>
      <c r="P497" t="e">
        <f t="shared" si="15"/>
        <v>#N/A</v>
      </c>
      <c r="Q497" t="e">
        <f>+VLOOKUP(D497&amp;E497,Master!D:H,5,0)</f>
        <v>#N/A</v>
      </c>
      <c r="R497" t="e">
        <f>+VLOOKUP(D497&amp;E497,Master!D:I,6,0)</f>
        <v>#N/A</v>
      </c>
      <c r="S497" t="e">
        <f>+VLOOKUP(Q497,Notes!$A$45:$BZ$50,MATCH(P497,Notes!$2:$2,0),0)</f>
        <v>#N/A</v>
      </c>
      <c r="T497" s="21" t="e">
        <f t="shared" si="14"/>
        <v>#N/A</v>
      </c>
      <c r="AD497" s="20" t="s">
        <v>676</v>
      </c>
      <c r="AE497" s="20">
        <v>12.854486999999999</v>
      </c>
      <c r="AF497" s="20">
        <v>12.854486999999999</v>
      </c>
      <c r="AG497" s="20" t="s">
        <v>88</v>
      </c>
      <c r="AH497" s="20" t="s">
        <v>196</v>
      </c>
    </row>
    <row r="498" spans="1:34">
      <c r="A498" s="20"/>
      <c r="B498" s="20"/>
      <c r="C498" s="20"/>
      <c r="D498" s="20"/>
      <c r="E498" s="20"/>
      <c r="G498" s="2"/>
      <c r="P498" t="e">
        <f t="shared" si="15"/>
        <v>#N/A</v>
      </c>
      <c r="Q498" t="e">
        <f>+VLOOKUP(D498&amp;E498,Master!D:H,5,0)</f>
        <v>#N/A</v>
      </c>
      <c r="R498" t="e">
        <f>+VLOOKUP(D498&amp;E498,Master!D:I,6,0)</f>
        <v>#N/A</v>
      </c>
      <c r="S498" t="e">
        <f>+VLOOKUP(Q498,Notes!$A$45:$BZ$50,MATCH(P498,Notes!$2:$2,0),0)</f>
        <v>#N/A</v>
      </c>
      <c r="T498" s="21" t="e">
        <f t="shared" si="14"/>
        <v>#N/A</v>
      </c>
      <c r="AD498" s="20" t="s">
        <v>621</v>
      </c>
      <c r="AE498" s="20">
        <v>0.18816300000000014</v>
      </c>
      <c r="AF498" s="20">
        <v>0.18816300000000014</v>
      </c>
      <c r="AG498" s="20" t="s">
        <v>20</v>
      </c>
      <c r="AH498" s="20" t="s">
        <v>204</v>
      </c>
    </row>
    <row r="499" spans="1:34">
      <c r="A499" s="20"/>
      <c r="B499" s="20"/>
      <c r="C499" s="20"/>
      <c r="D499" s="20"/>
      <c r="E499" s="20"/>
      <c r="G499" s="2"/>
      <c r="P499" t="e">
        <f t="shared" si="15"/>
        <v>#N/A</v>
      </c>
      <c r="Q499" t="e">
        <f>+VLOOKUP(D499&amp;E499,Master!D:H,5,0)</f>
        <v>#N/A</v>
      </c>
      <c r="R499" t="e">
        <f>+VLOOKUP(D499&amp;E499,Master!D:I,6,0)</f>
        <v>#N/A</v>
      </c>
      <c r="S499" t="e">
        <f>+VLOOKUP(Q499,Notes!$A$45:$BZ$50,MATCH(P499,Notes!$2:$2,0),0)</f>
        <v>#N/A</v>
      </c>
      <c r="T499" s="21" t="e">
        <f t="shared" si="14"/>
        <v>#N/A</v>
      </c>
      <c r="AD499" s="20" t="s">
        <v>625</v>
      </c>
      <c r="AE499" s="20">
        <v>0.17584399999999997</v>
      </c>
      <c r="AF499" s="20">
        <v>0.17584399999999997</v>
      </c>
      <c r="AG499" s="20" t="s">
        <v>20</v>
      </c>
      <c r="AH499" s="20" t="s">
        <v>205</v>
      </c>
    </row>
    <row r="500" spans="1:34">
      <c r="A500" s="20"/>
      <c r="B500" s="20"/>
      <c r="C500" s="20"/>
      <c r="D500" s="20"/>
      <c r="E500" s="20"/>
      <c r="G500" s="2"/>
      <c r="P500" t="e">
        <f t="shared" si="15"/>
        <v>#N/A</v>
      </c>
      <c r="Q500" t="e">
        <f>+VLOOKUP(D500&amp;E500,Master!D:H,5,0)</f>
        <v>#N/A</v>
      </c>
      <c r="R500" t="e">
        <f>+VLOOKUP(D500&amp;E500,Master!D:I,6,0)</f>
        <v>#N/A</v>
      </c>
      <c r="S500" t="e">
        <f>+VLOOKUP(Q500,Notes!$A$45:$BZ$50,MATCH(P500,Notes!$2:$2,0),0)</f>
        <v>#N/A</v>
      </c>
      <c r="T500" s="21" t="e">
        <f t="shared" si="14"/>
        <v>#N/A</v>
      </c>
      <c r="AD500" s="20" t="s">
        <v>668</v>
      </c>
      <c r="AE500" s="20">
        <v>0.21977199999999994</v>
      </c>
      <c r="AF500" s="20">
        <v>0.21977199999999994</v>
      </c>
      <c r="AG500" s="20" t="s">
        <v>47</v>
      </c>
      <c r="AH500" s="20" t="s">
        <v>204</v>
      </c>
    </row>
    <row r="501" spans="1:34">
      <c r="A501" s="20"/>
      <c r="B501" s="20"/>
      <c r="C501" s="20"/>
      <c r="D501" s="20"/>
      <c r="E501" s="20"/>
      <c r="G501" s="2"/>
      <c r="P501" t="e">
        <f t="shared" si="15"/>
        <v>#N/A</v>
      </c>
      <c r="Q501" t="e">
        <f>+VLOOKUP(D501&amp;E501,Master!D:H,5,0)</f>
        <v>#N/A</v>
      </c>
      <c r="R501" t="e">
        <f>+VLOOKUP(D501&amp;E501,Master!D:I,6,0)</f>
        <v>#N/A</v>
      </c>
      <c r="S501" t="e">
        <f>+VLOOKUP(Q501,Notes!$A$45:$BZ$50,MATCH(P501,Notes!$2:$2,0),0)</f>
        <v>#N/A</v>
      </c>
      <c r="T501" s="21" t="e">
        <f t="shared" si="14"/>
        <v>#N/A</v>
      </c>
      <c r="AD501" s="20" t="s">
        <v>672</v>
      </c>
      <c r="AE501" s="20">
        <v>0.20745500000000008</v>
      </c>
      <c r="AF501" s="20">
        <v>0.20745500000000008</v>
      </c>
      <c r="AG501" s="20" t="s">
        <v>47</v>
      </c>
      <c r="AH501" s="20" t="s">
        <v>205</v>
      </c>
    </row>
    <row r="502" spans="1:34">
      <c r="A502" s="20"/>
      <c r="B502" s="20"/>
      <c r="C502" s="20"/>
      <c r="D502" s="20"/>
      <c r="E502" s="20"/>
      <c r="G502" s="2"/>
      <c r="P502" t="e">
        <f t="shared" si="15"/>
        <v>#N/A</v>
      </c>
      <c r="Q502" t="e">
        <f>+VLOOKUP(D502&amp;E502,Master!D:H,5,0)</f>
        <v>#N/A</v>
      </c>
      <c r="R502" t="e">
        <f>+VLOOKUP(D502&amp;E502,Master!D:I,6,0)</f>
        <v>#N/A</v>
      </c>
      <c r="S502" t="e">
        <f>+VLOOKUP(Q502,Notes!$A$45:$BZ$50,MATCH(P502,Notes!$2:$2,0),0)</f>
        <v>#N/A</v>
      </c>
      <c r="T502" s="21" t="e">
        <f t="shared" si="14"/>
        <v>#N/A</v>
      </c>
      <c r="AD502" s="20" t="s">
        <v>647</v>
      </c>
      <c r="AE502" s="20">
        <v>15.734137000000006</v>
      </c>
      <c r="AF502" s="20">
        <v>15.734137000000006</v>
      </c>
      <c r="AG502" s="20" t="s">
        <v>15</v>
      </c>
      <c r="AH502" s="20" t="s">
        <v>205</v>
      </c>
    </row>
    <row r="503" spans="1:34">
      <c r="A503" s="20"/>
      <c r="B503" s="20"/>
      <c r="C503" s="20"/>
      <c r="D503" s="20"/>
      <c r="E503" s="20"/>
      <c r="G503" s="2"/>
      <c r="P503" t="e">
        <f t="shared" si="15"/>
        <v>#N/A</v>
      </c>
      <c r="Q503" t="e">
        <f>+VLOOKUP(D503&amp;E503,Master!D:H,5,0)</f>
        <v>#N/A</v>
      </c>
      <c r="R503" t="e">
        <f>+VLOOKUP(D503&amp;E503,Master!D:I,6,0)</f>
        <v>#N/A</v>
      </c>
      <c r="S503" t="e">
        <f>+VLOOKUP(Q503,Notes!$A$45:$BZ$50,MATCH(P503,Notes!$2:$2,0),0)</f>
        <v>#N/A</v>
      </c>
      <c r="T503" s="21" t="e">
        <f t="shared" si="14"/>
        <v>#N/A</v>
      </c>
      <c r="AD503" s="20" t="s">
        <v>642</v>
      </c>
      <c r="AE503" s="20">
        <v>19.30333700000001</v>
      </c>
      <c r="AF503" s="20">
        <v>19.30333700000001</v>
      </c>
      <c r="AG503" s="20" t="s">
        <v>15</v>
      </c>
      <c r="AH503" s="20" t="s">
        <v>204</v>
      </c>
    </row>
    <row r="504" spans="1:34">
      <c r="A504" s="20"/>
      <c r="B504" s="20"/>
      <c r="C504" s="20"/>
      <c r="D504" s="20"/>
      <c r="E504" s="20"/>
      <c r="G504" s="2"/>
      <c r="P504" t="e">
        <f t="shared" si="15"/>
        <v>#N/A</v>
      </c>
      <c r="Q504" t="e">
        <f>+VLOOKUP(D504&amp;E504,Master!D:H,5,0)</f>
        <v>#N/A</v>
      </c>
      <c r="R504" t="e">
        <f>+VLOOKUP(D504&amp;E504,Master!D:I,6,0)</f>
        <v>#N/A</v>
      </c>
      <c r="S504" t="e">
        <f>+VLOOKUP(Q504,Notes!$A$45:$BZ$50,MATCH(P504,Notes!$2:$2,0),0)</f>
        <v>#N/A</v>
      </c>
      <c r="T504" s="21" t="e">
        <f t="shared" si="14"/>
        <v>#N/A</v>
      </c>
      <c r="AD504" s="20" t="s">
        <v>763</v>
      </c>
      <c r="AE504" s="20">
        <v>0.21400499999999986</v>
      </c>
      <c r="AF504" s="20">
        <v>0.21400499999999986</v>
      </c>
      <c r="AG504" s="20" t="s">
        <v>16</v>
      </c>
      <c r="AH504" s="20" t="s">
        <v>205</v>
      </c>
    </row>
    <row r="505" spans="1:34">
      <c r="A505" s="20"/>
      <c r="B505" s="20"/>
      <c r="C505" s="20"/>
      <c r="D505" s="20"/>
      <c r="E505" s="20"/>
      <c r="G505" s="2"/>
      <c r="P505" t="e">
        <f t="shared" si="15"/>
        <v>#N/A</v>
      </c>
      <c r="Q505" t="e">
        <f>+VLOOKUP(D505&amp;E505,Master!D:H,5,0)</f>
        <v>#N/A</v>
      </c>
      <c r="R505" t="e">
        <f>+VLOOKUP(D505&amp;E505,Master!D:I,6,0)</f>
        <v>#N/A</v>
      </c>
      <c r="S505" t="e">
        <f>+VLOOKUP(Q505,Notes!$A$45:$BZ$50,MATCH(P505,Notes!$2:$2,0),0)</f>
        <v>#N/A</v>
      </c>
      <c r="T505" s="21" t="e">
        <f t="shared" si="14"/>
        <v>#N/A</v>
      </c>
      <c r="AD505" s="20" t="s">
        <v>761</v>
      </c>
      <c r="AE505" s="20">
        <v>0.25396199999999997</v>
      </c>
      <c r="AF505" s="20">
        <v>0.25396199999999997</v>
      </c>
      <c r="AG505" s="20" t="s">
        <v>16</v>
      </c>
      <c r="AH505" s="20" t="s">
        <v>204</v>
      </c>
    </row>
    <row r="506" spans="1:34">
      <c r="A506" s="20"/>
      <c r="B506" s="20"/>
      <c r="C506" s="20"/>
      <c r="D506" s="20"/>
      <c r="E506" s="20"/>
      <c r="G506" s="2"/>
      <c r="P506" t="e">
        <f t="shared" si="15"/>
        <v>#N/A</v>
      </c>
      <c r="Q506" t="e">
        <f>+VLOOKUP(D506&amp;E506,Master!D:H,5,0)</f>
        <v>#N/A</v>
      </c>
      <c r="R506" t="e">
        <f>+VLOOKUP(D506&amp;E506,Master!D:I,6,0)</f>
        <v>#N/A</v>
      </c>
      <c r="S506" t="e">
        <f>+VLOOKUP(Q506,Notes!$A$45:$BZ$50,MATCH(P506,Notes!$2:$2,0),0)</f>
        <v>#N/A</v>
      </c>
      <c r="T506" s="21" t="e">
        <f t="shared" si="14"/>
        <v>#N/A</v>
      </c>
      <c r="AD506" s="20" t="s">
        <v>763</v>
      </c>
      <c r="AE506" s="20">
        <v>0.21400499999999986</v>
      </c>
      <c r="AF506" s="20">
        <v>0.21400499999999986</v>
      </c>
      <c r="AG506" s="20" t="s">
        <v>16</v>
      </c>
      <c r="AH506" s="20" t="s">
        <v>205</v>
      </c>
    </row>
    <row r="507" spans="1:34">
      <c r="A507" s="20"/>
      <c r="B507" s="20"/>
      <c r="C507" s="20"/>
      <c r="D507" s="20"/>
      <c r="E507" s="20"/>
      <c r="G507" s="2"/>
      <c r="P507" t="e">
        <f t="shared" si="15"/>
        <v>#N/A</v>
      </c>
      <c r="Q507" t="e">
        <f>+VLOOKUP(D507&amp;E507,Master!D:H,5,0)</f>
        <v>#N/A</v>
      </c>
      <c r="R507" t="e">
        <f>+VLOOKUP(D507&amp;E507,Master!D:I,6,0)</f>
        <v>#N/A</v>
      </c>
      <c r="S507" t="e">
        <f>+VLOOKUP(Q507,Notes!$A$45:$BZ$50,MATCH(P507,Notes!$2:$2,0),0)</f>
        <v>#N/A</v>
      </c>
      <c r="T507" s="21" t="e">
        <f t="shared" si="14"/>
        <v>#N/A</v>
      </c>
      <c r="AD507" s="20" t="s">
        <v>761</v>
      </c>
      <c r="AE507" s="20">
        <v>0.25396199999999997</v>
      </c>
      <c r="AF507" s="20">
        <v>0.25396199999999997</v>
      </c>
      <c r="AG507" s="20" t="s">
        <v>16</v>
      </c>
      <c r="AH507" s="20" t="s">
        <v>204</v>
      </c>
    </row>
    <row r="508" spans="1:34">
      <c r="A508" s="20"/>
      <c r="B508" s="20"/>
      <c r="C508" s="20"/>
      <c r="D508" s="20"/>
      <c r="E508" s="20"/>
      <c r="G508" s="2"/>
      <c r="P508" t="e">
        <f t="shared" si="15"/>
        <v>#N/A</v>
      </c>
      <c r="Q508" t="e">
        <f>+VLOOKUP(D508&amp;E508,Master!D:H,5,0)</f>
        <v>#N/A</v>
      </c>
      <c r="R508" t="e">
        <f>+VLOOKUP(D508&amp;E508,Master!D:I,6,0)</f>
        <v>#N/A</v>
      </c>
      <c r="S508" t="e">
        <f>+VLOOKUP(Q508,Notes!$A$45:$BZ$50,MATCH(P508,Notes!$2:$2,0),0)</f>
        <v>#N/A</v>
      </c>
      <c r="T508" s="21" t="e">
        <f t="shared" si="14"/>
        <v>#N/A</v>
      </c>
      <c r="AD508" s="20" t="s">
        <v>681</v>
      </c>
      <c r="AE508" s="20">
        <v>15.026921000000005</v>
      </c>
      <c r="AF508" s="20">
        <v>15.026921000000005</v>
      </c>
      <c r="AG508" s="20" t="s">
        <v>190</v>
      </c>
      <c r="AH508" s="20" t="s">
        <v>204</v>
      </c>
    </row>
    <row r="509" spans="1:34">
      <c r="A509" s="20"/>
      <c r="B509" s="20"/>
      <c r="C509" s="20"/>
      <c r="D509" s="20"/>
      <c r="E509" s="20"/>
      <c r="G509" s="2"/>
      <c r="P509" t="e">
        <f t="shared" si="15"/>
        <v>#N/A</v>
      </c>
      <c r="Q509" t="e">
        <f>+VLOOKUP(D509&amp;E509,Master!D:H,5,0)</f>
        <v>#N/A</v>
      </c>
      <c r="R509" t="e">
        <f>+VLOOKUP(D509&amp;E509,Master!D:I,6,0)</f>
        <v>#N/A</v>
      </c>
      <c r="S509" t="e">
        <f>+VLOOKUP(Q509,Notes!$A$45:$BZ$50,MATCH(P509,Notes!$2:$2,0),0)</f>
        <v>#N/A</v>
      </c>
      <c r="T509" s="21" t="e">
        <f t="shared" si="14"/>
        <v>#N/A</v>
      </c>
      <c r="AD509" s="20" t="s">
        <v>683</v>
      </c>
      <c r="AE509" s="20">
        <v>14.618611999999994</v>
      </c>
      <c r="AF509" s="20">
        <v>14.618611999999994</v>
      </c>
      <c r="AG509" s="20" t="s">
        <v>190</v>
      </c>
      <c r="AH509" s="20" t="s">
        <v>205</v>
      </c>
    </row>
    <row r="510" spans="1:34">
      <c r="A510" s="20"/>
      <c r="B510" s="20"/>
      <c r="C510" s="20"/>
      <c r="D510" s="20"/>
      <c r="E510" s="20"/>
      <c r="G510" s="2"/>
      <c r="P510" t="e">
        <f t="shared" si="15"/>
        <v>#N/A</v>
      </c>
      <c r="Q510" t="e">
        <f>+VLOOKUP(D510&amp;E510,Master!D:H,5,0)</f>
        <v>#N/A</v>
      </c>
      <c r="R510" t="e">
        <f>+VLOOKUP(D510&amp;E510,Master!D:I,6,0)</f>
        <v>#N/A</v>
      </c>
      <c r="S510" t="e">
        <f>+VLOOKUP(Q510,Notes!$A$45:$BZ$50,MATCH(P510,Notes!$2:$2,0),0)</f>
        <v>#N/A</v>
      </c>
      <c r="T510" s="21" t="e">
        <f t="shared" si="14"/>
        <v>#N/A</v>
      </c>
      <c r="AD510" s="20" t="s">
        <v>676</v>
      </c>
      <c r="AE510" s="20">
        <v>12.854486999999999</v>
      </c>
      <c r="AF510" s="20">
        <v>12.854486999999999</v>
      </c>
      <c r="AG510" s="20" t="s">
        <v>88</v>
      </c>
      <c r="AH510" s="20" t="s">
        <v>196</v>
      </c>
    </row>
    <row r="511" spans="1:34">
      <c r="A511" s="20"/>
      <c r="B511" s="20"/>
      <c r="C511" s="20"/>
      <c r="D511" s="20"/>
      <c r="E511" s="20"/>
      <c r="G511" s="2"/>
      <c r="P511" t="e">
        <f t="shared" si="15"/>
        <v>#N/A</v>
      </c>
      <c r="Q511" t="e">
        <f>+VLOOKUP(D511&amp;E511,Master!D:H,5,0)</f>
        <v>#N/A</v>
      </c>
      <c r="R511" t="e">
        <f>+VLOOKUP(D511&amp;E511,Master!D:I,6,0)</f>
        <v>#N/A</v>
      </c>
      <c r="S511" t="e">
        <f>+VLOOKUP(Q511,Notes!$A$45:$BZ$50,MATCH(P511,Notes!$2:$2,0),0)</f>
        <v>#N/A</v>
      </c>
      <c r="T511" s="21" t="e">
        <f t="shared" si="14"/>
        <v>#N/A</v>
      </c>
      <c r="AD511" s="20" t="s">
        <v>621</v>
      </c>
      <c r="AE511" s="20">
        <v>0.18816300000000014</v>
      </c>
      <c r="AF511" s="20">
        <v>0.18816300000000014</v>
      </c>
      <c r="AG511" s="20" t="s">
        <v>20</v>
      </c>
      <c r="AH511" s="20" t="s">
        <v>204</v>
      </c>
    </row>
    <row r="512" spans="1:34">
      <c r="A512" s="20"/>
      <c r="B512" s="20"/>
      <c r="C512" s="20"/>
      <c r="D512" s="20"/>
      <c r="E512" s="20"/>
      <c r="G512" s="2"/>
      <c r="P512" t="e">
        <f t="shared" si="15"/>
        <v>#N/A</v>
      </c>
      <c r="Q512" t="e">
        <f>+VLOOKUP(D512&amp;E512,Master!D:H,5,0)</f>
        <v>#N/A</v>
      </c>
      <c r="R512" t="e">
        <f>+VLOOKUP(D512&amp;E512,Master!D:I,6,0)</f>
        <v>#N/A</v>
      </c>
      <c r="S512" t="e">
        <f>+VLOOKUP(Q512,Notes!$A$45:$BZ$50,MATCH(P512,Notes!$2:$2,0),0)</f>
        <v>#N/A</v>
      </c>
      <c r="T512" s="21" t="e">
        <f t="shared" si="14"/>
        <v>#N/A</v>
      </c>
      <c r="AD512" s="20" t="s">
        <v>625</v>
      </c>
      <c r="AE512" s="20">
        <v>0.17584399999999997</v>
      </c>
      <c r="AF512" s="20">
        <v>0.17584399999999997</v>
      </c>
      <c r="AG512" s="20" t="s">
        <v>20</v>
      </c>
      <c r="AH512" s="20" t="s">
        <v>205</v>
      </c>
    </row>
    <row r="513" spans="1:34">
      <c r="A513" s="20"/>
      <c r="B513" s="20"/>
      <c r="C513" s="20"/>
      <c r="D513" s="20"/>
      <c r="E513" s="20"/>
      <c r="G513" s="2"/>
      <c r="P513" t="e">
        <f t="shared" si="15"/>
        <v>#N/A</v>
      </c>
      <c r="Q513" t="e">
        <f>+VLOOKUP(D513&amp;E513,Master!D:H,5,0)</f>
        <v>#N/A</v>
      </c>
      <c r="R513" t="e">
        <f>+VLOOKUP(D513&amp;E513,Master!D:I,6,0)</f>
        <v>#N/A</v>
      </c>
      <c r="S513" t="e">
        <f>+VLOOKUP(Q513,Notes!$A$45:$BZ$50,MATCH(P513,Notes!$2:$2,0),0)</f>
        <v>#N/A</v>
      </c>
      <c r="T513" s="21" t="e">
        <f t="shared" si="14"/>
        <v>#N/A</v>
      </c>
      <c r="AD513" s="20" t="s">
        <v>668</v>
      </c>
      <c r="AE513" s="20">
        <v>0.21977199999999994</v>
      </c>
      <c r="AF513" s="20">
        <v>0.21977199999999994</v>
      </c>
      <c r="AG513" s="20" t="s">
        <v>47</v>
      </c>
      <c r="AH513" s="20" t="s">
        <v>204</v>
      </c>
    </row>
    <row r="514" spans="1:34">
      <c r="A514" s="20"/>
      <c r="B514" s="20"/>
      <c r="C514" s="20"/>
      <c r="D514" s="20"/>
      <c r="E514" s="20"/>
      <c r="G514" s="2"/>
      <c r="P514" t="e">
        <f t="shared" si="15"/>
        <v>#N/A</v>
      </c>
      <c r="Q514" t="e">
        <f>+VLOOKUP(D514&amp;E514,Master!D:H,5,0)</f>
        <v>#N/A</v>
      </c>
      <c r="R514" t="e">
        <f>+VLOOKUP(D514&amp;E514,Master!D:I,6,0)</f>
        <v>#N/A</v>
      </c>
      <c r="S514" t="e">
        <f>+VLOOKUP(Q514,Notes!$A$45:$BZ$50,MATCH(P514,Notes!$2:$2,0),0)</f>
        <v>#N/A</v>
      </c>
      <c r="T514" s="21" t="e">
        <f t="shared" ref="T514:T577" si="16">+S514-B514</f>
        <v>#N/A</v>
      </c>
      <c r="AD514" s="20" t="s">
        <v>672</v>
      </c>
      <c r="AE514" s="20">
        <v>0.20745500000000008</v>
      </c>
      <c r="AF514" s="20">
        <v>0.20745500000000008</v>
      </c>
      <c r="AG514" s="20" t="s">
        <v>47</v>
      </c>
      <c r="AH514" s="20" t="s">
        <v>205</v>
      </c>
    </row>
    <row r="515" spans="1:34">
      <c r="A515" s="20"/>
      <c r="B515" s="20"/>
      <c r="C515" s="20"/>
      <c r="D515" s="20"/>
      <c r="E515" s="20"/>
      <c r="G515" s="2"/>
      <c r="P515" t="e">
        <f t="shared" ref="P515:P578" si="17">+D515&amp;R515</f>
        <v>#N/A</v>
      </c>
      <c r="Q515" t="e">
        <f>+VLOOKUP(D515&amp;E515,Master!D:H,5,0)</f>
        <v>#N/A</v>
      </c>
      <c r="R515" t="e">
        <f>+VLOOKUP(D515&amp;E515,Master!D:I,6,0)</f>
        <v>#N/A</v>
      </c>
      <c r="S515" t="e">
        <f>+VLOOKUP(Q515,Notes!$A$45:$BZ$50,MATCH(P515,Notes!$2:$2,0),0)</f>
        <v>#N/A</v>
      </c>
      <c r="T515" s="21" t="e">
        <f t="shared" si="16"/>
        <v>#N/A</v>
      </c>
      <c r="AD515" s="20" t="s">
        <v>647</v>
      </c>
      <c r="AE515" s="20">
        <v>15.734137000000006</v>
      </c>
      <c r="AF515" s="20">
        <v>15.734137000000006</v>
      </c>
      <c r="AG515" s="20" t="s">
        <v>15</v>
      </c>
      <c r="AH515" s="20" t="s">
        <v>205</v>
      </c>
    </row>
    <row r="516" spans="1:34">
      <c r="A516" s="20"/>
      <c r="B516" s="20"/>
      <c r="C516" s="20"/>
      <c r="D516" s="20"/>
      <c r="E516" s="20"/>
      <c r="G516" s="2"/>
      <c r="P516" t="e">
        <f t="shared" si="17"/>
        <v>#N/A</v>
      </c>
      <c r="Q516" t="e">
        <f>+VLOOKUP(D516&amp;E516,Master!D:H,5,0)</f>
        <v>#N/A</v>
      </c>
      <c r="R516" t="e">
        <f>+VLOOKUP(D516&amp;E516,Master!D:I,6,0)</f>
        <v>#N/A</v>
      </c>
      <c r="S516" t="e">
        <f>+VLOOKUP(Q516,Notes!$A$45:$BZ$50,MATCH(P516,Notes!$2:$2,0),0)</f>
        <v>#N/A</v>
      </c>
      <c r="T516" s="21" t="e">
        <f t="shared" si="16"/>
        <v>#N/A</v>
      </c>
      <c r="AD516" s="20" t="s">
        <v>642</v>
      </c>
      <c r="AE516" s="20">
        <v>19.30333700000001</v>
      </c>
      <c r="AF516" s="20">
        <v>19.30333700000001</v>
      </c>
      <c r="AG516" s="20" t="s">
        <v>15</v>
      </c>
      <c r="AH516" s="20" t="s">
        <v>204</v>
      </c>
    </row>
    <row r="517" spans="1:34">
      <c r="A517" s="20"/>
      <c r="B517" s="20"/>
      <c r="C517" s="20"/>
      <c r="D517" s="20"/>
      <c r="E517" s="20"/>
      <c r="G517" s="2"/>
      <c r="P517" t="e">
        <f t="shared" si="17"/>
        <v>#N/A</v>
      </c>
      <c r="Q517" t="e">
        <f>+VLOOKUP(D517&amp;E517,Master!D:H,5,0)</f>
        <v>#N/A</v>
      </c>
      <c r="R517" t="e">
        <f>+VLOOKUP(D517&amp;E517,Master!D:I,6,0)</f>
        <v>#N/A</v>
      </c>
      <c r="S517" t="e">
        <f>+VLOOKUP(Q517,Notes!$A$45:$BZ$50,MATCH(P517,Notes!$2:$2,0),0)</f>
        <v>#N/A</v>
      </c>
      <c r="T517" s="21" t="e">
        <f t="shared" si="16"/>
        <v>#N/A</v>
      </c>
      <c r="AD517" s="20" t="s">
        <v>653</v>
      </c>
      <c r="AE517" s="20">
        <v>15.359452999999993</v>
      </c>
      <c r="AF517" s="20">
        <v>15.359452999999993</v>
      </c>
      <c r="AG517" s="20" t="s">
        <v>17</v>
      </c>
      <c r="AH517" s="20" t="s">
        <v>211</v>
      </c>
    </row>
    <row r="518" spans="1:34">
      <c r="A518" s="20"/>
      <c r="B518" s="20"/>
      <c r="C518" s="20"/>
      <c r="D518" s="20"/>
      <c r="E518" s="20"/>
      <c r="G518" s="2"/>
      <c r="P518" t="e">
        <f t="shared" si="17"/>
        <v>#N/A</v>
      </c>
      <c r="Q518" t="e">
        <f>+VLOOKUP(D518&amp;E518,Master!D:H,5,0)</f>
        <v>#N/A</v>
      </c>
      <c r="R518" t="e">
        <f>+VLOOKUP(D518&amp;E518,Master!D:I,6,0)</f>
        <v>#N/A</v>
      </c>
      <c r="S518" t="e">
        <f>+VLOOKUP(Q518,Notes!$A$45:$BZ$50,MATCH(P518,Notes!$2:$2,0),0)</f>
        <v>#N/A</v>
      </c>
      <c r="T518" s="21" t="e">
        <f t="shared" si="16"/>
        <v>#N/A</v>
      </c>
      <c r="AD518" s="20" t="s">
        <v>650</v>
      </c>
      <c r="AE518" s="20">
        <v>15.765048999999996</v>
      </c>
      <c r="AF518" s="20">
        <v>15.765048999999996</v>
      </c>
      <c r="AG518" s="20" t="s">
        <v>17</v>
      </c>
      <c r="AH518" s="20" t="s">
        <v>204</v>
      </c>
    </row>
    <row r="519" spans="1:34">
      <c r="A519" s="20"/>
      <c r="B519" s="20"/>
      <c r="C519" s="20"/>
      <c r="D519" s="20"/>
      <c r="E519" s="20"/>
      <c r="G519" s="2"/>
      <c r="P519" t="e">
        <f t="shared" si="17"/>
        <v>#N/A</v>
      </c>
      <c r="Q519" t="e">
        <f>+VLOOKUP(D519&amp;E519,Master!D:H,5,0)</f>
        <v>#N/A</v>
      </c>
      <c r="R519" t="e">
        <f>+VLOOKUP(D519&amp;E519,Master!D:I,6,0)</f>
        <v>#N/A</v>
      </c>
      <c r="S519" t="e">
        <f>+VLOOKUP(Q519,Notes!$A$45:$BZ$50,MATCH(P519,Notes!$2:$2,0),0)</f>
        <v>#N/A</v>
      </c>
      <c r="T519" s="21" t="e">
        <f t="shared" si="16"/>
        <v>#N/A</v>
      </c>
      <c r="AD519" s="20" t="s">
        <v>676</v>
      </c>
      <c r="AE519" s="20">
        <v>12.854486999999999</v>
      </c>
      <c r="AF519" s="20">
        <v>12.854486999999999</v>
      </c>
      <c r="AG519" s="20" t="s">
        <v>88</v>
      </c>
      <c r="AH519" s="20" t="s">
        <v>196</v>
      </c>
    </row>
    <row r="520" spans="1:34">
      <c r="A520" s="20"/>
      <c r="B520" s="20"/>
      <c r="C520" s="20"/>
      <c r="D520" s="20"/>
      <c r="E520" s="20"/>
      <c r="G520" s="2"/>
      <c r="P520" t="e">
        <f t="shared" si="17"/>
        <v>#N/A</v>
      </c>
      <c r="Q520" t="e">
        <f>+VLOOKUP(D520&amp;E520,Master!D:H,5,0)</f>
        <v>#N/A</v>
      </c>
      <c r="R520" t="e">
        <f>+VLOOKUP(D520&amp;E520,Master!D:I,6,0)</f>
        <v>#N/A</v>
      </c>
      <c r="S520" t="e">
        <f>+VLOOKUP(Q520,Notes!$A$45:$BZ$50,MATCH(P520,Notes!$2:$2,0),0)</f>
        <v>#N/A</v>
      </c>
      <c r="T520" s="21" t="e">
        <f t="shared" si="16"/>
        <v>#N/A</v>
      </c>
      <c r="AD520" s="20" t="s">
        <v>621</v>
      </c>
      <c r="AE520" s="20">
        <v>0.18816300000000014</v>
      </c>
      <c r="AF520" s="20">
        <v>0.18816300000000014</v>
      </c>
      <c r="AG520" s="20" t="s">
        <v>20</v>
      </c>
      <c r="AH520" s="20" t="s">
        <v>204</v>
      </c>
    </row>
    <row r="521" spans="1:34">
      <c r="A521" s="20"/>
      <c r="B521" s="20"/>
      <c r="C521" s="20"/>
      <c r="D521" s="20"/>
      <c r="E521" s="20"/>
      <c r="G521" s="2"/>
      <c r="P521" t="e">
        <f t="shared" si="17"/>
        <v>#N/A</v>
      </c>
      <c r="Q521" t="e">
        <f>+VLOOKUP(D521&amp;E521,Master!D:H,5,0)</f>
        <v>#N/A</v>
      </c>
      <c r="R521" t="e">
        <f>+VLOOKUP(D521&amp;E521,Master!D:I,6,0)</f>
        <v>#N/A</v>
      </c>
      <c r="S521" t="e">
        <f>+VLOOKUP(Q521,Notes!$A$45:$BZ$50,MATCH(P521,Notes!$2:$2,0),0)</f>
        <v>#N/A</v>
      </c>
      <c r="T521" s="21" t="e">
        <f t="shared" si="16"/>
        <v>#N/A</v>
      </c>
      <c r="AD521" s="20" t="s">
        <v>625</v>
      </c>
      <c r="AE521" s="20">
        <v>0.17584399999999997</v>
      </c>
      <c r="AF521" s="20">
        <v>0.17584399999999997</v>
      </c>
      <c r="AG521" s="20" t="s">
        <v>20</v>
      </c>
      <c r="AH521" s="20" t="s">
        <v>205</v>
      </c>
    </row>
    <row r="522" spans="1:34">
      <c r="A522" s="20"/>
      <c r="B522" s="20"/>
      <c r="C522" s="20"/>
      <c r="D522" s="20"/>
      <c r="E522" s="20"/>
      <c r="G522" s="2"/>
      <c r="P522" t="e">
        <f t="shared" si="17"/>
        <v>#N/A</v>
      </c>
      <c r="Q522" t="e">
        <f>+VLOOKUP(D522&amp;E522,Master!D:H,5,0)</f>
        <v>#N/A</v>
      </c>
      <c r="R522" t="e">
        <f>+VLOOKUP(D522&amp;E522,Master!D:I,6,0)</f>
        <v>#N/A</v>
      </c>
      <c r="S522" t="e">
        <f>+VLOOKUP(Q522,Notes!$A$45:$BZ$50,MATCH(P522,Notes!$2:$2,0),0)</f>
        <v>#N/A</v>
      </c>
      <c r="T522" s="21" t="e">
        <f t="shared" si="16"/>
        <v>#N/A</v>
      </c>
      <c r="AD522" s="20" t="s">
        <v>668</v>
      </c>
      <c r="AE522" s="20">
        <v>0.21977199999999994</v>
      </c>
      <c r="AF522" s="20">
        <v>0.21977199999999994</v>
      </c>
      <c r="AG522" s="20" t="s">
        <v>47</v>
      </c>
      <c r="AH522" s="20" t="s">
        <v>204</v>
      </c>
    </row>
    <row r="523" spans="1:34">
      <c r="A523" s="20"/>
      <c r="B523" s="20"/>
      <c r="C523" s="20"/>
      <c r="D523" s="20"/>
      <c r="E523" s="20"/>
      <c r="G523" s="2"/>
      <c r="P523" t="e">
        <f t="shared" si="17"/>
        <v>#N/A</v>
      </c>
      <c r="Q523" t="e">
        <f>+VLOOKUP(D523&amp;E523,Master!D:H,5,0)</f>
        <v>#N/A</v>
      </c>
      <c r="R523" t="e">
        <f>+VLOOKUP(D523&amp;E523,Master!D:I,6,0)</f>
        <v>#N/A</v>
      </c>
      <c r="S523" t="e">
        <f>+VLOOKUP(Q523,Notes!$A$45:$BZ$50,MATCH(P523,Notes!$2:$2,0),0)</f>
        <v>#N/A</v>
      </c>
      <c r="T523" s="21" t="e">
        <f t="shared" si="16"/>
        <v>#N/A</v>
      </c>
      <c r="AD523" s="20" t="s">
        <v>672</v>
      </c>
      <c r="AE523" s="20">
        <v>0.20745500000000008</v>
      </c>
      <c r="AF523" s="20">
        <v>0.20745500000000008</v>
      </c>
      <c r="AG523" s="20" t="s">
        <v>47</v>
      </c>
      <c r="AH523" s="20" t="s">
        <v>205</v>
      </c>
    </row>
    <row r="524" spans="1:34">
      <c r="A524" s="20"/>
      <c r="B524" s="20"/>
      <c r="C524" s="20"/>
      <c r="D524" s="20"/>
      <c r="E524" s="20"/>
      <c r="G524" s="2"/>
      <c r="P524" t="e">
        <f t="shared" si="17"/>
        <v>#N/A</v>
      </c>
      <c r="Q524" t="e">
        <f>+VLOOKUP(D524&amp;E524,Master!D:H,5,0)</f>
        <v>#N/A</v>
      </c>
      <c r="R524" t="e">
        <f>+VLOOKUP(D524&amp;E524,Master!D:I,6,0)</f>
        <v>#N/A</v>
      </c>
      <c r="S524" t="e">
        <f>+VLOOKUP(Q524,Notes!$A$45:$BZ$50,MATCH(P524,Notes!$2:$2,0),0)</f>
        <v>#N/A</v>
      </c>
      <c r="T524" s="21" t="e">
        <f t="shared" si="16"/>
        <v>#N/A</v>
      </c>
      <c r="AD524" s="20" t="s">
        <v>647</v>
      </c>
      <c r="AE524" s="20">
        <v>15.734137000000006</v>
      </c>
      <c r="AF524" s="20">
        <v>15.734137000000006</v>
      </c>
      <c r="AG524" s="20" t="s">
        <v>15</v>
      </c>
      <c r="AH524" s="20" t="s">
        <v>205</v>
      </c>
    </row>
    <row r="525" spans="1:34">
      <c r="A525" s="20"/>
      <c r="B525" s="20"/>
      <c r="C525" s="20"/>
      <c r="D525" s="20"/>
      <c r="E525" s="20"/>
      <c r="G525" s="2"/>
      <c r="P525" t="e">
        <f t="shared" si="17"/>
        <v>#N/A</v>
      </c>
      <c r="Q525" t="e">
        <f>+VLOOKUP(D525&amp;E525,Master!D:H,5,0)</f>
        <v>#N/A</v>
      </c>
      <c r="R525" t="e">
        <f>+VLOOKUP(D525&amp;E525,Master!D:I,6,0)</f>
        <v>#N/A</v>
      </c>
      <c r="S525" t="e">
        <f>+VLOOKUP(Q525,Notes!$A$45:$BZ$50,MATCH(P525,Notes!$2:$2,0),0)</f>
        <v>#N/A</v>
      </c>
      <c r="T525" s="21" t="e">
        <f t="shared" si="16"/>
        <v>#N/A</v>
      </c>
      <c r="AD525" s="20" t="s">
        <v>642</v>
      </c>
      <c r="AE525" s="20">
        <v>19.30333700000001</v>
      </c>
      <c r="AF525" s="20">
        <v>19.30333700000001</v>
      </c>
      <c r="AG525" s="20" t="s">
        <v>15</v>
      </c>
      <c r="AH525" s="20" t="s">
        <v>204</v>
      </c>
    </row>
    <row r="526" spans="1:34">
      <c r="A526" s="20"/>
      <c r="B526" s="20"/>
      <c r="C526" s="20"/>
      <c r="D526" s="20"/>
      <c r="E526" s="20"/>
      <c r="G526" s="2"/>
      <c r="P526" t="e">
        <f t="shared" si="17"/>
        <v>#N/A</v>
      </c>
      <c r="Q526" t="e">
        <f>+VLOOKUP(D526&amp;E526,Master!D:H,5,0)</f>
        <v>#N/A</v>
      </c>
      <c r="R526" t="e">
        <f>+VLOOKUP(D526&amp;E526,Master!D:I,6,0)</f>
        <v>#N/A</v>
      </c>
      <c r="S526" t="e">
        <f>+VLOOKUP(Q526,Notes!$A$45:$BZ$50,MATCH(P526,Notes!$2:$2,0),0)</f>
        <v>#N/A</v>
      </c>
      <c r="T526" s="21" t="e">
        <f t="shared" si="16"/>
        <v>#N/A</v>
      </c>
      <c r="AD526" s="20" t="s">
        <v>653</v>
      </c>
      <c r="AE526" s="20">
        <v>15.359452999999993</v>
      </c>
      <c r="AF526" s="20">
        <v>15.359452999999993</v>
      </c>
      <c r="AG526" s="20" t="s">
        <v>17</v>
      </c>
      <c r="AH526" s="20" t="s">
        <v>211</v>
      </c>
    </row>
    <row r="527" spans="1:34">
      <c r="A527" s="20"/>
      <c r="B527" s="20"/>
      <c r="C527" s="20"/>
      <c r="D527" s="20"/>
      <c r="E527" s="20"/>
      <c r="G527" s="2"/>
      <c r="P527" t="e">
        <f t="shared" si="17"/>
        <v>#N/A</v>
      </c>
      <c r="Q527" t="e">
        <f>+VLOOKUP(D527&amp;E527,Master!D:H,5,0)</f>
        <v>#N/A</v>
      </c>
      <c r="R527" t="e">
        <f>+VLOOKUP(D527&amp;E527,Master!D:I,6,0)</f>
        <v>#N/A</v>
      </c>
      <c r="S527" t="e">
        <f>+VLOOKUP(Q527,Notes!$A$45:$BZ$50,MATCH(P527,Notes!$2:$2,0),0)</f>
        <v>#N/A</v>
      </c>
      <c r="T527" s="21" t="e">
        <f t="shared" si="16"/>
        <v>#N/A</v>
      </c>
      <c r="AD527" s="20" t="s">
        <v>650</v>
      </c>
      <c r="AE527" s="20">
        <v>15.765048999999996</v>
      </c>
      <c r="AF527" s="20">
        <v>15.765048999999996</v>
      </c>
      <c r="AG527" s="20" t="s">
        <v>17</v>
      </c>
      <c r="AH527" s="20" t="s">
        <v>204</v>
      </c>
    </row>
    <row r="528" spans="1:34">
      <c r="A528" s="20"/>
      <c r="B528" s="20"/>
      <c r="C528" s="20"/>
      <c r="D528" s="20"/>
      <c r="E528" s="20"/>
      <c r="G528" s="2"/>
      <c r="P528" t="e">
        <f t="shared" si="17"/>
        <v>#N/A</v>
      </c>
      <c r="Q528" t="e">
        <f>+VLOOKUP(D528&amp;E528,Master!D:H,5,0)</f>
        <v>#N/A</v>
      </c>
      <c r="R528" t="e">
        <f>+VLOOKUP(D528&amp;E528,Master!D:I,6,0)</f>
        <v>#N/A</v>
      </c>
      <c r="S528" t="e">
        <f>+VLOOKUP(Q528,Notes!$A$45:$BZ$50,MATCH(P528,Notes!$2:$2,0),0)</f>
        <v>#N/A</v>
      </c>
      <c r="T528" s="21" t="e">
        <f t="shared" si="16"/>
        <v>#N/A</v>
      </c>
      <c r="AD528" s="20" t="s">
        <v>763</v>
      </c>
      <c r="AE528" s="20">
        <v>0.21400499999999986</v>
      </c>
      <c r="AF528" s="20">
        <v>0.21400499999999986</v>
      </c>
      <c r="AG528" s="20" t="s">
        <v>16</v>
      </c>
      <c r="AH528" s="20" t="s">
        <v>205</v>
      </c>
    </row>
    <row r="529" spans="1:34">
      <c r="A529" s="20"/>
      <c r="B529" s="20"/>
      <c r="C529" s="20"/>
      <c r="D529" s="20"/>
      <c r="E529" s="20"/>
      <c r="G529" s="2"/>
      <c r="P529" t="e">
        <f t="shared" si="17"/>
        <v>#N/A</v>
      </c>
      <c r="Q529" t="e">
        <f>+VLOOKUP(D529&amp;E529,Master!D:H,5,0)</f>
        <v>#N/A</v>
      </c>
      <c r="R529" t="e">
        <f>+VLOOKUP(D529&amp;E529,Master!D:I,6,0)</f>
        <v>#N/A</v>
      </c>
      <c r="S529" t="e">
        <f>+VLOOKUP(Q529,Notes!$A$45:$BZ$50,MATCH(P529,Notes!$2:$2,0),0)</f>
        <v>#N/A</v>
      </c>
      <c r="T529" s="21" t="e">
        <f t="shared" si="16"/>
        <v>#N/A</v>
      </c>
      <c r="AD529" s="20" t="s">
        <v>761</v>
      </c>
      <c r="AE529" s="20">
        <v>0.25396199999999997</v>
      </c>
      <c r="AF529" s="20">
        <v>0.25396199999999997</v>
      </c>
      <c r="AG529" s="20" t="s">
        <v>16</v>
      </c>
      <c r="AH529" s="20" t="s">
        <v>204</v>
      </c>
    </row>
    <row r="530" spans="1:34">
      <c r="A530" s="20"/>
      <c r="B530" s="20"/>
      <c r="C530" s="20"/>
      <c r="D530" s="20"/>
      <c r="E530" s="20"/>
      <c r="G530" s="2"/>
      <c r="P530" t="e">
        <f t="shared" si="17"/>
        <v>#N/A</v>
      </c>
      <c r="Q530" t="e">
        <f>+VLOOKUP(D530&amp;E530,Master!D:H,5,0)</f>
        <v>#N/A</v>
      </c>
      <c r="R530" t="e">
        <f>+VLOOKUP(D530&amp;E530,Master!D:I,6,0)</f>
        <v>#N/A</v>
      </c>
      <c r="S530" t="e">
        <f>+VLOOKUP(Q530,Notes!$A$45:$BZ$50,MATCH(P530,Notes!$2:$2,0),0)</f>
        <v>#N/A</v>
      </c>
      <c r="T530" s="21" t="e">
        <f t="shared" si="16"/>
        <v>#N/A</v>
      </c>
      <c r="AD530" s="20" t="s">
        <v>681</v>
      </c>
      <c r="AE530" s="20">
        <v>15.026921000000005</v>
      </c>
      <c r="AF530" s="20">
        <v>15.026921000000005</v>
      </c>
      <c r="AG530" s="20" t="s">
        <v>190</v>
      </c>
      <c r="AH530" s="20" t="s">
        <v>204</v>
      </c>
    </row>
    <row r="531" spans="1:34">
      <c r="A531" s="20"/>
      <c r="B531" s="20"/>
      <c r="C531" s="20"/>
      <c r="D531" s="20"/>
      <c r="E531" s="20"/>
      <c r="G531" s="2"/>
      <c r="P531" t="e">
        <f t="shared" si="17"/>
        <v>#N/A</v>
      </c>
      <c r="Q531" t="e">
        <f>+VLOOKUP(D531&amp;E531,Master!D:H,5,0)</f>
        <v>#N/A</v>
      </c>
      <c r="R531" t="e">
        <f>+VLOOKUP(D531&amp;E531,Master!D:I,6,0)</f>
        <v>#N/A</v>
      </c>
      <c r="S531" t="e">
        <f>+VLOOKUP(Q531,Notes!$A$45:$BZ$50,MATCH(P531,Notes!$2:$2,0),0)</f>
        <v>#N/A</v>
      </c>
      <c r="T531" s="21" t="e">
        <f t="shared" si="16"/>
        <v>#N/A</v>
      </c>
      <c r="AD531" s="20" t="s">
        <v>683</v>
      </c>
      <c r="AE531" s="20">
        <v>14.618611999999994</v>
      </c>
      <c r="AF531" s="20">
        <v>14.618611999999994</v>
      </c>
      <c r="AG531" s="20" t="s">
        <v>190</v>
      </c>
      <c r="AH531" s="20" t="s">
        <v>205</v>
      </c>
    </row>
    <row r="532" spans="1:34">
      <c r="A532" s="20"/>
      <c r="B532" s="20"/>
      <c r="C532" s="20"/>
      <c r="D532" s="20"/>
      <c r="E532" s="20"/>
      <c r="G532" s="2"/>
      <c r="P532" t="e">
        <f t="shared" si="17"/>
        <v>#N/A</v>
      </c>
      <c r="Q532" t="e">
        <f>+VLOOKUP(D532&amp;E532,Master!D:H,5,0)</f>
        <v>#N/A</v>
      </c>
      <c r="R532" t="e">
        <f>+VLOOKUP(D532&amp;E532,Master!D:I,6,0)</f>
        <v>#N/A</v>
      </c>
      <c r="S532" t="e">
        <f>+VLOOKUP(Q532,Notes!$A$45:$BZ$50,MATCH(P532,Notes!$2:$2,0),0)</f>
        <v>#N/A</v>
      </c>
      <c r="T532" s="21" t="e">
        <f t="shared" si="16"/>
        <v>#N/A</v>
      </c>
      <c r="AD532" s="20" t="s">
        <v>676</v>
      </c>
      <c r="AE532" s="20">
        <v>12.854486999999999</v>
      </c>
      <c r="AF532" s="20">
        <v>12.854486999999999</v>
      </c>
      <c r="AG532" s="20" t="s">
        <v>88</v>
      </c>
      <c r="AH532" s="20" t="s">
        <v>196</v>
      </c>
    </row>
    <row r="533" spans="1:34">
      <c r="A533" s="20"/>
      <c r="B533" s="20"/>
      <c r="C533" s="20"/>
      <c r="D533" s="20"/>
      <c r="E533" s="20"/>
      <c r="G533" s="2"/>
      <c r="P533" t="e">
        <f t="shared" si="17"/>
        <v>#N/A</v>
      </c>
      <c r="Q533" t="e">
        <f>+VLOOKUP(D533&amp;E533,Master!D:H,5,0)</f>
        <v>#N/A</v>
      </c>
      <c r="R533" t="e">
        <f>+VLOOKUP(D533&amp;E533,Master!D:I,6,0)</f>
        <v>#N/A</v>
      </c>
      <c r="S533" t="e">
        <f>+VLOOKUP(Q533,Notes!$A$45:$BZ$50,MATCH(P533,Notes!$2:$2,0),0)</f>
        <v>#N/A</v>
      </c>
      <c r="T533" s="21" t="e">
        <f t="shared" si="16"/>
        <v>#N/A</v>
      </c>
      <c r="AD533" s="20" t="s">
        <v>621</v>
      </c>
      <c r="AE533" s="20">
        <v>0.18816300000000014</v>
      </c>
      <c r="AF533" s="20">
        <v>0.18816300000000014</v>
      </c>
      <c r="AG533" s="20" t="s">
        <v>20</v>
      </c>
      <c r="AH533" s="20" t="s">
        <v>204</v>
      </c>
    </row>
    <row r="534" spans="1:34">
      <c r="A534" s="20"/>
      <c r="B534" s="20"/>
      <c r="C534" s="20"/>
      <c r="D534" s="20"/>
      <c r="E534" s="20"/>
      <c r="G534" s="2"/>
      <c r="P534" t="e">
        <f t="shared" si="17"/>
        <v>#N/A</v>
      </c>
      <c r="Q534" t="e">
        <f>+VLOOKUP(D534&amp;E534,Master!D:H,5,0)</f>
        <v>#N/A</v>
      </c>
      <c r="R534" t="e">
        <f>+VLOOKUP(D534&amp;E534,Master!D:I,6,0)</f>
        <v>#N/A</v>
      </c>
      <c r="S534" t="e">
        <f>+VLOOKUP(Q534,Notes!$A$45:$BZ$50,MATCH(P534,Notes!$2:$2,0),0)</f>
        <v>#N/A</v>
      </c>
      <c r="T534" s="21" t="e">
        <f t="shared" si="16"/>
        <v>#N/A</v>
      </c>
      <c r="AD534" s="20" t="s">
        <v>625</v>
      </c>
      <c r="AE534" s="20">
        <v>0.17584399999999997</v>
      </c>
      <c r="AF534" s="20">
        <v>0.17584399999999997</v>
      </c>
      <c r="AG534" s="20" t="s">
        <v>20</v>
      </c>
      <c r="AH534" s="20" t="s">
        <v>205</v>
      </c>
    </row>
    <row r="535" spans="1:34">
      <c r="A535" s="20"/>
      <c r="B535" s="20"/>
      <c r="C535" s="20"/>
      <c r="D535" s="20"/>
      <c r="E535" s="20"/>
      <c r="G535" s="2"/>
      <c r="P535" t="e">
        <f t="shared" si="17"/>
        <v>#N/A</v>
      </c>
      <c r="Q535" t="e">
        <f>+VLOOKUP(D535&amp;E535,Master!D:H,5,0)</f>
        <v>#N/A</v>
      </c>
      <c r="R535" t="e">
        <f>+VLOOKUP(D535&amp;E535,Master!D:I,6,0)</f>
        <v>#N/A</v>
      </c>
      <c r="S535" t="e">
        <f>+VLOOKUP(Q535,Notes!$A$45:$BZ$50,MATCH(P535,Notes!$2:$2,0),0)</f>
        <v>#N/A</v>
      </c>
      <c r="T535" s="21" t="e">
        <f t="shared" si="16"/>
        <v>#N/A</v>
      </c>
      <c r="AD535" s="20" t="s">
        <v>654</v>
      </c>
      <c r="AE535" s="20">
        <v>0.27030399999999993</v>
      </c>
      <c r="AF535" s="20">
        <v>0.27030399999999993</v>
      </c>
      <c r="AG535" s="20" t="s">
        <v>40</v>
      </c>
      <c r="AH535" s="20" t="s">
        <v>204</v>
      </c>
    </row>
    <row r="536" spans="1:34">
      <c r="A536" s="20"/>
      <c r="B536" s="20"/>
      <c r="C536" s="20"/>
      <c r="D536" s="20"/>
      <c r="E536" s="20"/>
      <c r="G536" s="2"/>
      <c r="P536" t="e">
        <f t="shared" si="17"/>
        <v>#N/A</v>
      </c>
      <c r="Q536" t="e">
        <f>+VLOOKUP(D536&amp;E536,Master!D:H,5,0)</f>
        <v>#N/A</v>
      </c>
      <c r="R536" t="e">
        <f>+VLOOKUP(D536&amp;E536,Master!D:I,6,0)</f>
        <v>#N/A</v>
      </c>
      <c r="S536" t="e">
        <f>+VLOOKUP(Q536,Notes!$A$45:$BZ$50,MATCH(P536,Notes!$2:$2,0),0)</f>
        <v>#N/A</v>
      </c>
      <c r="T536" s="21" t="e">
        <f t="shared" si="16"/>
        <v>#N/A</v>
      </c>
      <c r="AD536" s="20" t="s">
        <v>658</v>
      </c>
      <c r="AE536" s="20">
        <v>0.26180000000000003</v>
      </c>
      <c r="AF536" s="20">
        <v>0.26180000000000003</v>
      </c>
      <c r="AG536" s="20" t="s">
        <v>40</v>
      </c>
      <c r="AH536" s="20" t="s">
        <v>205</v>
      </c>
    </row>
    <row r="537" spans="1:34">
      <c r="A537" s="20"/>
      <c r="B537" s="20"/>
      <c r="C537" s="20"/>
      <c r="D537" s="20"/>
      <c r="E537" s="20"/>
      <c r="G537" s="2"/>
      <c r="P537" t="e">
        <f t="shared" si="17"/>
        <v>#N/A</v>
      </c>
      <c r="Q537" t="e">
        <f>+VLOOKUP(D537&amp;E537,Master!D:H,5,0)</f>
        <v>#N/A</v>
      </c>
      <c r="R537" t="e">
        <f>+VLOOKUP(D537&amp;E537,Master!D:I,6,0)</f>
        <v>#N/A</v>
      </c>
      <c r="S537" t="e">
        <f>+VLOOKUP(Q537,Notes!$A$45:$BZ$50,MATCH(P537,Notes!$2:$2,0),0)</f>
        <v>#N/A</v>
      </c>
      <c r="T537" s="21" t="e">
        <f t="shared" si="16"/>
        <v>#N/A</v>
      </c>
      <c r="AD537" s="20" t="s">
        <v>668</v>
      </c>
      <c r="AE537" s="20">
        <v>0.21977199999999994</v>
      </c>
      <c r="AF537" s="20">
        <v>0.21977199999999994</v>
      </c>
      <c r="AG537" s="20" t="s">
        <v>47</v>
      </c>
      <c r="AH537" s="20" t="s">
        <v>204</v>
      </c>
    </row>
    <row r="538" spans="1:34">
      <c r="A538" s="20"/>
      <c r="B538" s="20"/>
      <c r="C538" s="20"/>
      <c r="D538" s="20"/>
      <c r="E538" s="20"/>
      <c r="G538" s="2"/>
      <c r="P538" t="e">
        <f t="shared" si="17"/>
        <v>#N/A</v>
      </c>
      <c r="Q538" t="e">
        <f>+VLOOKUP(D538&amp;E538,Master!D:H,5,0)</f>
        <v>#N/A</v>
      </c>
      <c r="R538" t="e">
        <f>+VLOOKUP(D538&amp;E538,Master!D:I,6,0)</f>
        <v>#N/A</v>
      </c>
      <c r="S538" t="e">
        <f>+VLOOKUP(Q538,Notes!$A$45:$BZ$50,MATCH(P538,Notes!$2:$2,0),0)</f>
        <v>#N/A</v>
      </c>
      <c r="T538" s="21" t="e">
        <f t="shared" si="16"/>
        <v>#N/A</v>
      </c>
      <c r="AD538" s="20" t="s">
        <v>672</v>
      </c>
      <c r="AE538" s="20">
        <v>0.20745500000000008</v>
      </c>
      <c r="AF538" s="20">
        <v>0.20745500000000008</v>
      </c>
      <c r="AG538" s="20" t="s">
        <v>47</v>
      </c>
      <c r="AH538" s="20" t="s">
        <v>205</v>
      </c>
    </row>
    <row r="539" spans="1:34">
      <c r="A539" s="20"/>
      <c r="B539" s="20"/>
      <c r="C539" s="20"/>
      <c r="D539" s="20"/>
      <c r="E539" s="20"/>
      <c r="G539" s="2"/>
      <c r="P539" t="e">
        <f t="shared" si="17"/>
        <v>#N/A</v>
      </c>
      <c r="Q539" t="e">
        <f>+VLOOKUP(D539&amp;E539,Master!D:H,5,0)</f>
        <v>#N/A</v>
      </c>
      <c r="R539" t="e">
        <f>+VLOOKUP(D539&amp;E539,Master!D:I,6,0)</f>
        <v>#N/A</v>
      </c>
      <c r="S539" t="e">
        <f>+VLOOKUP(Q539,Notes!$A$45:$BZ$50,MATCH(P539,Notes!$2:$2,0),0)</f>
        <v>#N/A</v>
      </c>
      <c r="T539" s="21" t="e">
        <f t="shared" si="16"/>
        <v>#N/A</v>
      </c>
      <c r="AD539" s="20" t="s">
        <v>647</v>
      </c>
      <c r="AE539" s="20">
        <v>15.734137000000006</v>
      </c>
      <c r="AF539" s="20">
        <v>15.734137000000006</v>
      </c>
      <c r="AG539" s="20" t="s">
        <v>15</v>
      </c>
      <c r="AH539" s="20" t="s">
        <v>205</v>
      </c>
    </row>
    <row r="540" spans="1:34">
      <c r="A540" s="20"/>
      <c r="B540" s="20"/>
      <c r="C540" s="20"/>
      <c r="D540" s="20"/>
      <c r="E540" s="20"/>
      <c r="G540" s="2"/>
      <c r="P540" t="e">
        <f t="shared" si="17"/>
        <v>#N/A</v>
      </c>
      <c r="Q540" t="e">
        <f>+VLOOKUP(D540&amp;E540,Master!D:H,5,0)</f>
        <v>#N/A</v>
      </c>
      <c r="R540" t="e">
        <f>+VLOOKUP(D540&amp;E540,Master!D:I,6,0)</f>
        <v>#N/A</v>
      </c>
      <c r="S540" t="e">
        <f>+VLOOKUP(Q540,Notes!$A$45:$BZ$50,MATCH(P540,Notes!$2:$2,0),0)</f>
        <v>#N/A</v>
      </c>
      <c r="T540" s="21" t="e">
        <f t="shared" si="16"/>
        <v>#N/A</v>
      </c>
      <c r="AD540" s="20" t="s">
        <v>642</v>
      </c>
      <c r="AE540" s="20">
        <v>19.30333700000001</v>
      </c>
      <c r="AF540" s="20">
        <v>19.30333700000001</v>
      </c>
      <c r="AG540" s="20" t="s">
        <v>15</v>
      </c>
      <c r="AH540" s="20" t="s">
        <v>204</v>
      </c>
    </row>
    <row r="541" spans="1:34">
      <c r="A541" s="20"/>
      <c r="B541" s="20"/>
      <c r="C541" s="20"/>
      <c r="D541" s="20"/>
      <c r="E541" s="20"/>
      <c r="G541" s="2"/>
      <c r="P541" t="e">
        <f t="shared" si="17"/>
        <v>#N/A</v>
      </c>
      <c r="Q541" t="e">
        <f>+VLOOKUP(D541&amp;E541,Master!D:H,5,0)</f>
        <v>#N/A</v>
      </c>
      <c r="R541" t="e">
        <f>+VLOOKUP(D541&amp;E541,Master!D:I,6,0)</f>
        <v>#N/A</v>
      </c>
      <c r="S541" t="e">
        <f>+VLOOKUP(Q541,Notes!$A$45:$BZ$50,MATCH(P541,Notes!$2:$2,0),0)</f>
        <v>#N/A</v>
      </c>
      <c r="T541" s="21" t="e">
        <f t="shared" si="16"/>
        <v>#N/A</v>
      </c>
      <c r="AD541" s="20" t="s">
        <v>653</v>
      </c>
      <c r="AE541" s="20">
        <v>15.359452999999993</v>
      </c>
      <c r="AF541" s="20">
        <v>15.359452999999993</v>
      </c>
      <c r="AG541" s="20" t="s">
        <v>17</v>
      </c>
      <c r="AH541" s="20" t="s">
        <v>211</v>
      </c>
    </row>
    <row r="542" spans="1:34">
      <c r="A542" s="20"/>
      <c r="B542" s="20"/>
      <c r="C542" s="20"/>
      <c r="D542" s="20"/>
      <c r="E542" s="20"/>
      <c r="G542" s="2"/>
      <c r="P542" t="e">
        <f t="shared" si="17"/>
        <v>#N/A</v>
      </c>
      <c r="Q542" t="e">
        <f>+VLOOKUP(D542&amp;E542,Master!D:H,5,0)</f>
        <v>#N/A</v>
      </c>
      <c r="R542" t="e">
        <f>+VLOOKUP(D542&amp;E542,Master!D:I,6,0)</f>
        <v>#N/A</v>
      </c>
      <c r="S542" t="e">
        <f>+VLOOKUP(Q542,Notes!$A$45:$BZ$50,MATCH(P542,Notes!$2:$2,0),0)</f>
        <v>#N/A</v>
      </c>
      <c r="T542" s="21" t="e">
        <f t="shared" si="16"/>
        <v>#N/A</v>
      </c>
      <c r="AD542" s="20" t="s">
        <v>650</v>
      </c>
      <c r="AE542" s="20">
        <v>15.765048999999996</v>
      </c>
      <c r="AF542" s="20">
        <v>15.765048999999996</v>
      </c>
      <c r="AG542" s="20" t="s">
        <v>17</v>
      </c>
      <c r="AH542" s="20" t="s">
        <v>204</v>
      </c>
    </row>
    <row r="543" spans="1:34">
      <c r="A543" s="20"/>
      <c r="B543" s="20"/>
      <c r="C543" s="20"/>
      <c r="D543" s="20"/>
      <c r="E543" s="20"/>
      <c r="G543" s="2"/>
      <c r="P543" t="e">
        <f t="shared" si="17"/>
        <v>#N/A</v>
      </c>
      <c r="Q543" t="e">
        <f>+VLOOKUP(D543&amp;E543,Master!D:H,5,0)</f>
        <v>#N/A</v>
      </c>
      <c r="R543" t="e">
        <f>+VLOOKUP(D543&amp;E543,Master!D:I,6,0)</f>
        <v>#N/A</v>
      </c>
      <c r="S543" t="e">
        <f>+VLOOKUP(Q543,Notes!$A$45:$BZ$50,MATCH(P543,Notes!$2:$2,0),0)</f>
        <v>#N/A</v>
      </c>
      <c r="T543" s="21" t="e">
        <f t="shared" si="16"/>
        <v>#N/A</v>
      </c>
      <c r="AD543" s="20" t="s">
        <v>763</v>
      </c>
      <c r="AE543" s="20">
        <v>0.21400499999999986</v>
      </c>
      <c r="AF543" s="20">
        <v>0.21400499999999986</v>
      </c>
      <c r="AG543" s="20" t="s">
        <v>16</v>
      </c>
      <c r="AH543" s="20" t="s">
        <v>205</v>
      </c>
    </row>
    <row r="544" spans="1:34">
      <c r="A544" s="20"/>
      <c r="B544" s="20"/>
      <c r="C544" s="20"/>
      <c r="D544" s="20"/>
      <c r="E544" s="20"/>
      <c r="G544" s="2"/>
      <c r="P544" t="e">
        <f t="shared" si="17"/>
        <v>#N/A</v>
      </c>
      <c r="Q544" t="e">
        <f>+VLOOKUP(D544&amp;E544,Master!D:H,5,0)</f>
        <v>#N/A</v>
      </c>
      <c r="R544" t="e">
        <f>+VLOOKUP(D544&amp;E544,Master!D:I,6,0)</f>
        <v>#N/A</v>
      </c>
      <c r="S544" t="e">
        <f>+VLOOKUP(Q544,Notes!$A$45:$BZ$50,MATCH(P544,Notes!$2:$2,0),0)</f>
        <v>#N/A</v>
      </c>
      <c r="T544" s="21" t="e">
        <f t="shared" si="16"/>
        <v>#N/A</v>
      </c>
      <c r="AD544" s="20" t="s">
        <v>761</v>
      </c>
      <c r="AE544" s="20">
        <v>0.25396199999999997</v>
      </c>
      <c r="AF544" s="20">
        <v>0.25396199999999997</v>
      </c>
      <c r="AG544" s="20" t="s">
        <v>16</v>
      </c>
      <c r="AH544" s="20" t="s">
        <v>204</v>
      </c>
    </row>
    <row r="545" spans="1:34">
      <c r="A545" s="20"/>
      <c r="B545" s="20"/>
      <c r="C545" s="20"/>
      <c r="D545" s="20"/>
      <c r="E545" s="20"/>
      <c r="G545" s="2"/>
      <c r="P545" t="e">
        <f t="shared" si="17"/>
        <v>#N/A</v>
      </c>
      <c r="Q545" t="e">
        <f>+VLOOKUP(D545&amp;E545,Master!D:H,5,0)</f>
        <v>#N/A</v>
      </c>
      <c r="R545" t="e">
        <f>+VLOOKUP(D545&amp;E545,Master!D:I,6,0)</f>
        <v>#N/A</v>
      </c>
      <c r="S545" t="e">
        <f>+VLOOKUP(Q545,Notes!$A$45:$BZ$50,MATCH(P545,Notes!$2:$2,0),0)</f>
        <v>#N/A</v>
      </c>
      <c r="T545" s="21" t="e">
        <f t="shared" si="16"/>
        <v>#N/A</v>
      </c>
      <c r="AD545" s="20" t="s">
        <v>649</v>
      </c>
      <c r="AE545" s="20">
        <v>15.443956999999999</v>
      </c>
      <c r="AF545" s="20">
        <v>15.443956999999999</v>
      </c>
      <c r="AG545" s="20" t="s">
        <v>15</v>
      </c>
      <c r="AH545" s="20" t="s">
        <v>209</v>
      </c>
    </row>
    <row r="546" spans="1:34">
      <c r="A546" s="20"/>
      <c r="B546" s="20"/>
      <c r="C546" s="20"/>
      <c r="D546" s="20"/>
      <c r="E546" s="20"/>
      <c r="G546" s="2"/>
      <c r="P546" t="e">
        <f t="shared" si="17"/>
        <v>#N/A</v>
      </c>
      <c r="Q546" t="e">
        <f>+VLOOKUP(D546&amp;E546,Master!D:H,5,0)</f>
        <v>#N/A</v>
      </c>
      <c r="R546" t="e">
        <f>+VLOOKUP(D546&amp;E546,Master!D:I,6,0)</f>
        <v>#N/A</v>
      </c>
      <c r="S546" t="e">
        <f>+VLOOKUP(Q546,Notes!$A$45:$BZ$50,MATCH(P546,Notes!$2:$2,0),0)</f>
        <v>#N/A</v>
      </c>
      <c r="T546" s="21" t="e">
        <f t="shared" si="16"/>
        <v>#N/A</v>
      </c>
      <c r="AD546" s="20" t="s">
        <v>645</v>
      </c>
      <c r="AE546" s="20">
        <v>19.012426999999999</v>
      </c>
      <c r="AF546" s="20">
        <v>19.012426999999999</v>
      </c>
      <c r="AG546" s="20" t="s">
        <v>15</v>
      </c>
      <c r="AH546" s="20" t="s">
        <v>208</v>
      </c>
    </row>
    <row r="547" spans="1:34">
      <c r="A547" s="20"/>
      <c r="B547" s="20"/>
      <c r="C547" s="20"/>
      <c r="D547" s="20"/>
      <c r="E547" s="20"/>
      <c r="G547" s="2"/>
      <c r="P547" t="e">
        <f t="shared" si="17"/>
        <v>#N/A</v>
      </c>
      <c r="Q547" t="e">
        <f>+VLOOKUP(D547&amp;E547,Master!D:H,5,0)</f>
        <v>#N/A</v>
      </c>
      <c r="R547" t="e">
        <f>+VLOOKUP(D547&amp;E547,Master!D:I,6,0)</f>
        <v>#N/A</v>
      </c>
      <c r="S547" t="e">
        <f>+VLOOKUP(Q547,Notes!$A$45:$BZ$50,MATCH(P547,Notes!$2:$2,0),0)</f>
        <v>#N/A</v>
      </c>
      <c r="T547" s="21" t="e">
        <f t="shared" si="16"/>
        <v>#N/A</v>
      </c>
      <c r="AD547" s="20" t="s">
        <v>657</v>
      </c>
      <c r="AE547" s="20">
        <v>0.27028100000000005</v>
      </c>
      <c r="AF547" s="20">
        <v>0.27028100000000005</v>
      </c>
      <c r="AG547" s="20" t="s">
        <v>40</v>
      </c>
      <c r="AH547" s="20" t="s">
        <v>208</v>
      </c>
    </row>
    <row r="548" spans="1:34">
      <c r="A548" s="20"/>
      <c r="B548" s="20"/>
      <c r="C548" s="20"/>
      <c r="D548" s="20"/>
      <c r="E548" s="20"/>
      <c r="G548" s="2"/>
      <c r="P548" t="e">
        <f t="shared" si="17"/>
        <v>#N/A</v>
      </c>
      <c r="Q548" t="e">
        <f>+VLOOKUP(D548&amp;E548,Master!D:H,5,0)</f>
        <v>#N/A</v>
      </c>
      <c r="R548" t="e">
        <f>+VLOOKUP(D548&amp;E548,Master!D:I,6,0)</f>
        <v>#N/A</v>
      </c>
      <c r="S548" t="e">
        <f>+VLOOKUP(Q548,Notes!$A$45:$BZ$50,MATCH(P548,Notes!$2:$2,0),0)</f>
        <v>#N/A</v>
      </c>
      <c r="T548" s="21" t="e">
        <f t="shared" si="16"/>
        <v>#N/A</v>
      </c>
      <c r="AD548" s="20" t="s">
        <v>661</v>
      </c>
      <c r="AE548" s="20">
        <v>0.26152199999999998</v>
      </c>
      <c r="AF548" s="20">
        <v>0.26152199999999998</v>
      </c>
      <c r="AG548" s="20" t="s">
        <v>40</v>
      </c>
      <c r="AH548" s="20" t="s">
        <v>209</v>
      </c>
    </row>
    <row r="549" spans="1:34">
      <c r="A549" s="20"/>
      <c r="B549" s="20"/>
      <c r="C549" s="20"/>
      <c r="D549" s="20"/>
      <c r="E549" s="20"/>
      <c r="G549" s="2"/>
      <c r="P549" t="e">
        <f t="shared" si="17"/>
        <v>#N/A</v>
      </c>
      <c r="Q549" t="e">
        <f>+VLOOKUP(D549&amp;E549,Master!D:H,5,0)</f>
        <v>#N/A</v>
      </c>
      <c r="R549" t="e">
        <f>+VLOOKUP(D549&amp;E549,Master!D:I,6,0)</f>
        <v>#N/A</v>
      </c>
      <c r="S549" t="e">
        <f>+VLOOKUP(Q549,Notes!$A$45:$BZ$50,MATCH(P549,Notes!$2:$2,0),0)</f>
        <v>#N/A</v>
      </c>
      <c r="T549" s="21" t="e">
        <f t="shared" si="16"/>
        <v>#N/A</v>
      </c>
      <c r="AD549" s="20" t="s">
        <v>671</v>
      </c>
      <c r="AE549" s="20">
        <v>0.21431500000000001</v>
      </c>
      <c r="AF549" s="20">
        <v>0.21431500000000001</v>
      </c>
      <c r="AG549" s="20" t="s">
        <v>47</v>
      </c>
      <c r="AH549" s="20" t="s">
        <v>208</v>
      </c>
    </row>
    <row r="550" spans="1:34">
      <c r="A550" s="20"/>
      <c r="B550" s="20"/>
      <c r="C550" s="20"/>
      <c r="D550" s="20"/>
      <c r="E550" s="20"/>
      <c r="G550" s="2"/>
      <c r="P550" t="e">
        <f t="shared" si="17"/>
        <v>#N/A</v>
      </c>
      <c r="Q550" t="e">
        <f>+VLOOKUP(D550&amp;E550,Master!D:H,5,0)</f>
        <v>#N/A</v>
      </c>
      <c r="R550" t="e">
        <f>+VLOOKUP(D550&amp;E550,Master!D:I,6,0)</f>
        <v>#N/A</v>
      </c>
      <c r="S550" t="e">
        <f>+VLOOKUP(Q550,Notes!$A$45:$BZ$50,MATCH(P550,Notes!$2:$2,0),0)</f>
        <v>#N/A</v>
      </c>
      <c r="T550" s="21" t="e">
        <f t="shared" si="16"/>
        <v>#N/A</v>
      </c>
      <c r="AD550" s="20" t="s">
        <v>675</v>
      </c>
      <c r="AE550" s="20">
        <v>0.20093800000000001</v>
      </c>
      <c r="AF550" s="20">
        <v>0.20093800000000001</v>
      </c>
      <c r="AG550" s="20" t="s">
        <v>47</v>
      </c>
      <c r="AH550" s="20" t="s">
        <v>209</v>
      </c>
    </row>
    <row r="551" spans="1:34">
      <c r="A551" s="20"/>
      <c r="B551" s="20"/>
      <c r="C551" s="20"/>
      <c r="D551" s="20"/>
      <c r="E551" s="20"/>
      <c r="G551" s="2"/>
      <c r="P551" t="e">
        <f t="shared" si="17"/>
        <v>#N/A</v>
      </c>
      <c r="Q551" t="e">
        <f>+VLOOKUP(D551&amp;E551,Master!D:H,5,0)</f>
        <v>#N/A</v>
      </c>
      <c r="R551" t="e">
        <f>+VLOOKUP(D551&amp;E551,Master!D:I,6,0)</f>
        <v>#N/A</v>
      </c>
      <c r="S551" t="e">
        <f>+VLOOKUP(Q551,Notes!$A$45:$BZ$50,MATCH(P551,Notes!$2:$2,0),0)</f>
        <v>#N/A</v>
      </c>
      <c r="T551" s="21" t="e">
        <f t="shared" si="16"/>
        <v>#N/A</v>
      </c>
      <c r="AD551" s="20" t="s">
        <v>764</v>
      </c>
      <c r="AE551" s="20">
        <v>0.21088700000000002</v>
      </c>
      <c r="AF551" s="20">
        <v>0.21088700000000002</v>
      </c>
      <c r="AG551" s="20" t="s">
        <v>16</v>
      </c>
      <c r="AH551" s="20" t="s">
        <v>209</v>
      </c>
    </row>
    <row r="552" spans="1:34">
      <c r="A552" s="20"/>
      <c r="B552" s="20"/>
      <c r="C552" s="20"/>
      <c r="D552" s="20"/>
      <c r="E552" s="20"/>
      <c r="G552" s="2"/>
      <c r="P552" t="e">
        <f t="shared" si="17"/>
        <v>#N/A</v>
      </c>
      <c r="Q552" t="e">
        <f>+VLOOKUP(D552&amp;E552,Master!D:H,5,0)</f>
        <v>#N/A</v>
      </c>
      <c r="R552" t="e">
        <f>+VLOOKUP(D552&amp;E552,Master!D:I,6,0)</f>
        <v>#N/A</v>
      </c>
      <c r="S552" t="e">
        <f>+VLOOKUP(Q552,Notes!$A$45:$BZ$50,MATCH(P552,Notes!$2:$2,0),0)</f>
        <v>#N/A</v>
      </c>
      <c r="T552" s="21" t="e">
        <f t="shared" si="16"/>
        <v>#N/A</v>
      </c>
      <c r="AD552" s="20" t="s">
        <v>762</v>
      </c>
      <c r="AE552" s="20">
        <v>0.25118299999999999</v>
      </c>
      <c r="AF552" s="20">
        <v>0.25118299999999999</v>
      </c>
      <c r="AG552" s="20" t="s">
        <v>16</v>
      </c>
      <c r="AH552" s="20" t="s">
        <v>208</v>
      </c>
    </row>
    <row r="553" spans="1:34">
      <c r="A553" s="20"/>
      <c r="B553" s="20"/>
      <c r="C553" s="20"/>
      <c r="D553" s="20"/>
      <c r="E553" s="20"/>
      <c r="G553" s="2"/>
      <c r="P553" t="e">
        <f t="shared" si="17"/>
        <v>#N/A</v>
      </c>
      <c r="Q553" t="e">
        <f>+VLOOKUP(D553&amp;E553,Master!D:H,5,0)</f>
        <v>#N/A</v>
      </c>
      <c r="R553" t="e">
        <f>+VLOOKUP(D553&amp;E553,Master!D:I,6,0)</f>
        <v>#N/A</v>
      </c>
      <c r="S553" t="e">
        <f>+VLOOKUP(Q553,Notes!$A$45:$BZ$50,MATCH(P553,Notes!$2:$2,0),0)</f>
        <v>#N/A</v>
      </c>
      <c r="T553" s="21" t="e">
        <f t="shared" si="16"/>
        <v>#N/A</v>
      </c>
      <c r="AD553" s="20" t="s">
        <v>652</v>
      </c>
      <c r="AE553" s="20">
        <v>15.424535000000001</v>
      </c>
      <c r="AF553" s="20">
        <v>15.424535000000001</v>
      </c>
      <c r="AG553" s="20" t="s">
        <v>17</v>
      </c>
      <c r="AH553" s="20" t="s">
        <v>210</v>
      </c>
    </row>
    <row r="554" spans="1:34">
      <c r="A554" s="20"/>
      <c r="B554" s="20"/>
      <c r="C554" s="20"/>
      <c r="D554" s="20"/>
      <c r="E554" s="20"/>
      <c r="G554" s="2"/>
      <c r="P554" t="e">
        <f t="shared" si="17"/>
        <v>#N/A</v>
      </c>
      <c r="Q554" t="e">
        <f>+VLOOKUP(D554&amp;E554,Master!D:H,5,0)</f>
        <v>#N/A</v>
      </c>
      <c r="R554" t="e">
        <f>+VLOOKUP(D554&amp;E554,Master!D:I,6,0)</f>
        <v>#N/A</v>
      </c>
      <c r="S554" t="e">
        <f>+VLOOKUP(Q554,Notes!$A$45:$BZ$50,MATCH(P554,Notes!$2:$2,0),0)</f>
        <v>#N/A</v>
      </c>
      <c r="T554" s="21" t="e">
        <f t="shared" si="16"/>
        <v>#N/A</v>
      </c>
      <c r="AD554" s="20" t="s">
        <v>651</v>
      </c>
      <c r="AE554" s="20">
        <v>15.827437999999999</v>
      </c>
      <c r="AF554" s="20">
        <v>15.827437999999999</v>
      </c>
      <c r="AG554" s="20" t="s">
        <v>17</v>
      </c>
      <c r="AH554" s="20" t="s">
        <v>196</v>
      </c>
    </row>
    <row r="555" spans="1:34">
      <c r="A555" s="20"/>
      <c r="B555" s="20"/>
      <c r="C555" s="20"/>
      <c r="D555" s="20"/>
      <c r="E555" s="20"/>
      <c r="G555" s="2"/>
      <c r="P555" t="e">
        <f t="shared" si="17"/>
        <v>#N/A</v>
      </c>
      <c r="Q555" t="e">
        <f>+VLOOKUP(D555&amp;E555,Master!D:H,5,0)</f>
        <v>#N/A</v>
      </c>
      <c r="R555" t="e">
        <f>+VLOOKUP(D555&amp;E555,Master!D:I,6,0)</f>
        <v>#N/A</v>
      </c>
      <c r="S555" t="e">
        <f>+VLOOKUP(Q555,Notes!$A$45:$BZ$50,MATCH(P555,Notes!$2:$2,0),0)</f>
        <v>#N/A</v>
      </c>
      <c r="T555" s="21" t="e">
        <f t="shared" si="16"/>
        <v>#N/A</v>
      </c>
      <c r="AD555" s="20" t="s">
        <v>636</v>
      </c>
      <c r="AE555" s="20">
        <v>0.24638599999999999</v>
      </c>
      <c r="AF555" s="20">
        <v>0.24638599999999999</v>
      </c>
      <c r="AG555" s="20" t="s">
        <v>13</v>
      </c>
      <c r="AH555" s="20" t="s">
        <v>209</v>
      </c>
    </row>
    <row r="556" spans="1:34">
      <c r="A556" s="20"/>
      <c r="B556" s="20"/>
      <c r="C556" s="20"/>
      <c r="D556" s="20"/>
      <c r="E556" s="20"/>
      <c r="G556" s="2"/>
      <c r="P556" t="e">
        <f t="shared" si="17"/>
        <v>#N/A</v>
      </c>
      <c r="Q556" t="e">
        <f>+VLOOKUP(D556&amp;E556,Master!D:H,5,0)</f>
        <v>#N/A</v>
      </c>
      <c r="R556" t="e">
        <f>+VLOOKUP(D556&amp;E556,Master!D:I,6,0)</f>
        <v>#N/A</v>
      </c>
      <c r="S556" t="e">
        <f>+VLOOKUP(Q556,Notes!$A$45:$BZ$50,MATCH(P556,Notes!$2:$2,0),0)</f>
        <v>#N/A</v>
      </c>
      <c r="T556" s="21" t="e">
        <f t="shared" si="16"/>
        <v>#N/A</v>
      </c>
      <c r="AD556" s="20" t="s">
        <v>634</v>
      </c>
      <c r="AE556" s="20">
        <v>0.26860300000000004</v>
      </c>
      <c r="AF556" s="20">
        <v>0.26860300000000004</v>
      </c>
      <c r="AG556" s="20" t="s">
        <v>13</v>
      </c>
      <c r="AH556" s="20" t="s">
        <v>208</v>
      </c>
    </row>
    <row r="557" spans="1:34">
      <c r="A557" s="20"/>
      <c r="B557" s="20"/>
      <c r="C557" s="20"/>
      <c r="D557" s="20"/>
      <c r="E557" s="20"/>
      <c r="G557" s="2"/>
      <c r="P557" t="e">
        <f t="shared" si="17"/>
        <v>#N/A</v>
      </c>
      <c r="Q557" t="e">
        <f>+VLOOKUP(D557&amp;E557,Master!D:H,5,0)</f>
        <v>#N/A</v>
      </c>
      <c r="R557" t="e">
        <f>+VLOOKUP(D557&amp;E557,Master!D:I,6,0)</f>
        <v>#N/A</v>
      </c>
      <c r="S557" t="e">
        <f>+VLOOKUP(Q557,Notes!$A$45:$BZ$50,MATCH(P557,Notes!$2:$2,0),0)</f>
        <v>#N/A</v>
      </c>
      <c r="T557" s="21" t="e">
        <f t="shared" si="16"/>
        <v>#N/A</v>
      </c>
      <c r="AD557" s="20" t="s">
        <v>681</v>
      </c>
      <c r="AE557" s="20">
        <v>15.026921000000005</v>
      </c>
      <c r="AF557" s="20">
        <v>15.026921000000005</v>
      </c>
      <c r="AG557" s="20" t="s">
        <v>190</v>
      </c>
      <c r="AH557" s="20" t="s">
        <v>204</v>
      </c>
    </row>
    <row r="558" spans="1:34">
      <c r="A558" s="20"/>
      <c r="B558" s="20"/>
      <c r="C558" s="20"/>
      <c r="D558" s="20"/>
      <c r="E558" s="20"/>
      <c r="G558" s="2"/>
      <c r="P558" t="e">
        <f t="shared" si="17"/>
        <v>#N/A</v>
      </c>
      <c r="Q558" t="e">
        <f>+VLOOKUP(D558&amp;E558,Master!D:H,5,0)</f>
        <v>#N/A</v>
      </c>
      <c r="R558" t="e">
        <f>+VLOOKUP(D558&amp;E558,Master!D:I,6,0)</f>
        <v>#N/A</v>
      </c>
      <c r="S558" t="e">
        <f>+VLOOKUP(Q558,Notes!$A$45:$BZ$50,MATCH(P558,Notes!$2:$2,0),0)</f>
        <v>#N/A</v>
      </c>
      <c r="T558" s="21" t="e">
        <f t="shared" si="16"/>
        <v>#N/A</v>
      </c>
      <c r="AD558" s="20" t="s">
        <v>682</v>
      </c>
      <c r="AE558" s="20">
        <v>15.063449999999996</v>
      </c>
      <c r="AF558" s="20">
        <v>15.063449999999996</v>
      </c>
      <c r="AG558" s="20" t="s">
        <v>190</v>
      </c>
      <c r="AH558" s="20" t="s">
        <v>208</v>
      </c>
    </row>
    <row r="559" spans="1:34">
      <c r="A559" s="20"/>
      <c r="B559" s="20"/>
      <c r="C559" s="20"/>
      <c r="D559" s="20"/>
      <c r="E559" s="20"/>
      <c r="G559" s="2"/>
      <c r="P559" t="e">
        <f t="shared" si="17"/>
        <v>#N/A</v>
      </c>
      <c r="Q559" t="e">
        <f>+VLOOKUP(D559&amp;E559,Master!D:H,5,0)</f>
        <v>#N/A</v>
      </c>
      <c r="R559" t="e">
        <f>+VLOOKUP(D559&amp;E559,Master!D:I,6,0)</f>
        <v>#N/A</v>
      </c>
      <c r="S559" t="e">
        <f>+VLOOKUP(Q559,Notes!$A$45:$BZ$50,MATCH(P559,Notes!$2:$2,0),0)</f>
        <v>#N/A</v>
      </c>
      <c r="T559" s="21" t="e">
        <f t="shared" si="16"/>
        <v>#N/A</v>
      </c>
      <c r="AD559" s="20" t="s">
        <v>683</v>
      </c>
      <c r="AE559" s="20">
        <v>14.618611999999994</v>
      </c>
      <c r="AF559" s="20">
        <v>14.618611999999994</v>
      </c>
      <c r="AG559" s="20" t="s">
        <v>190</v>
      </c>
      <c r="AH559" s="20" t="s">
        <v>205</v>
      </c>
    </row>
    <row r="560" spans="1:34">
      <c r="A560" s="20"/>
      <c r="B560" s="20"/>
      <c r="C560" s="20"/>
      <c r="D560" s="20"/>
      <c r="E560" s="20"/>
      <c r="G560" s="2"/>
      <c r="P560" t="e">
        <f t="shared" si="17"/>
        <v>#N/A</v>
      </c>
      <c r="Q560" t="e">
        <f>+VLOOKUP(D560&amp;E560,Master!D:H,5,0)</f>
        <v>#N/A</v>
      </c>
      <c r="R560" t="e">
        <f>+VLOOKUP(D560&amp;E560,Master!D:I,6,0)</f>
        <v>#N/A</v>
      </c>
      <c r="S560" t="e">
        <f>+VLOOKUP(Q560,Notes!$A$45:$BZ$50,MATCH(P560,Notes!$2:$2,0),0)</f>
        <v>#N/A</v>
      </c>
      <c r="T560" s="21" t="e">
        <f t="shared" si="16"/>
        <v>#N/A</v>
      </c>
      <c r="AD560" s="20" t="s">
        <v>684</v>
      </c>
      <c r="AE560" s="20">
        <v>14.634362000000001</v>
      </c>
      <c r="AF560" s="20">
        <v>14.634362000000001</v>
      </c>
      <c r="AG560" s="20" t="s">
        <v>190</v>
      </c>
      <c r="AH560" s="20" t="s">
        <v>209</v>
      </c>
    </row>
    <row r="561" spans="1:34">
      <c r="A561" s="20"/>
      <c r="B561" s="20"/>
      <c r="C561" s="20"/>
      <c r="D561" s="20"/>
      <c r="E561" s="20"/>
      <c r="G561" s="2"/>
      <c r="P561" t="e">
        <f t="shared" si="17"/>
        <v>#N/A</v>
      </c>
      <c r="Q561" t="e">
        <f>+VLOOKUP(D561&amp;E561,Master!D:H,5,0)</f>
        <v>#N/A</v>
      </c>
      <c r="R561" t="e">
        <f>+VLOOKUP(D561&amp;E561,Master!D:I,6,0)</f>
        <v>#N/A</v>
      </c>
      <c r="S561" t="e">
        <f>+VLOOKUP(Q561,Notes!$A$45:$BZ$50,MATCH(P561,Notes!$2:$2,0),0)</f>
        <v>#N/A</v>
      </c>
      <c r="T561" s="21" t="e">
        <f t="shared" si="16"/>
        <v>#N/A</v>
      </c>
      <c r="AD561" s="20" t="s">
        <v>653</v>
      </c>
      <c r="AE561" s="20">
        <v>15.359452999999993</v>
      </c>
      <c r="AF561" s="20">
        <v>15.359452999999993</v>
      </c>
      <c r="AG561" s="20" t="s">
        <v>17</v>
      </c>
      <c r="AH561" s="20" t="s">
        <v>211</v>
      </c>
    </row>
    <row r="562" spans="1:34">
      <c r="A562" s="20"/>
      <c r="B562" s="20"/>
      <c r="C562" s="20"/>
      <c r="D562" s="20"/>
      <c r="E562" s="20"/>
      <c r="G562" s="2"/>
      <c r="P562" t="e">
        <f t="shared" si="17"/>
        <v>#N/A</v>
      </c>
      <c r="Q562" t="e">
        <f>+VLOOKUP(D562&amp;E562,Master!D:H,5,0)</f>
        <v>#N/A</v>
      </c>
      <c r="R562" t="e">
        <f>+VLOOKUP(D562&amp;E562,Master!D:I,6,0)</f>
        <v>#N/A</v>
      </c>
      <c r="S562" t="e">
        <f>+VLOOKUP(Q562,Notes!$A$45:$BZ$50,MATCH(P562,Notes!$2:$2,0),0)</f>
        <v>#N/A</v>
      </c>
      <c r="T562" s="21" t="e">
        <f t="shared" si="16"/>
        <v>#N/A</v>
      </c>
      <c r="AD562" s="20" t="s">
        <v>650</v>
      </c>
      <c r="AE562" s="20">
        <v>15.765048999999996</v>
      </c>
      <c r="AF562" s="20">
        <v>15.765048999999996</v>
      </c>
      <c r="AG562" s="20" t="s">
        <v>17</v>
      </c>
      <c r="AH562" s="20" t="s">
        <v>204</v>
      </c>
    </row>
    <row r="563" spans="1:34">
      <c r="A563" s="20"/>
      <c r="B563" s="20"/>
      <c r="C563" s="20"/>
      <c r="D563" s="20"/>
      <c r="E563" s="20"/>
      <c r="G563" s="2"/>
      <c r="P563" t="e">
        <f t="shared" si="17"/>
        <v>#N/A</v>
      </c>
      <c r="Q563" t="e">
        <f>+VLOOKUP(D563&amp;E563,Master!D:H,5,0)</f>
        <v>#N/A</v>
      </c>
      <c r="R563" t="e">
        <f>+VLOOKUP(D563&amp;E563,Master!D:I,6,0)</f>
        <v>#N/A</v>
      </c>
      <c r="S563" t="e">
        <f>+VLOOKUP(Q563,Notes!$A$45:$BZ$50,MATCH(P563,Notes!$2:$2,0),0)</f>
        <v>#N/A</v>
      </c>
      <c r="T563" s="21" t="e">
        <f t="shared" si="16"/>
        <v>#N/A</v>
      </c>
      <c r="AD563" s="20" t="s">
        <v>681</v>
      </c>
      <c r="AE563" s="20">
        <v>15.026921000000005</v>
      </c>
      <c r="AF563" s="20">
        <v>15.026921000000005</v>
      </c>
      <c r="AG563" s="20" t="s">
        <v>190</v>
      </c>
      <c r="AH563" s="20" t="s">
        <v>204</v>
      </c>
    </row>
    <row r="564" spans="1:34">
      <c r="A564" s="20"/>
      <c r="B564" s="20"/>
      <c r="C564" s="20"/>
      <c r="D564" s="20"/>
      <c r="E564" s="20"/>
      <c r="G564" s="2"/>
      <c r="P564" t="e">
        <f t="shared" si="17"/>
        <v>#N/A</v>
      </c>
      <c r="Q564" t="e">
        <f>+VLOOKUP(D564&amp;E564,Master!D:H,5,0)</f>
        <v>#N/A</v>
      </c>
      <c r="R564" t="e">
        <f>+VLOOKUP(D564&amp;E564,Master!D:I,6,0)</f>
        <v>#N/A</v>
      </c>
      <c r="S564" t="e">
        <f>+VLOOKUP(Q564,Notes!$A$45:$BZ$50,MATCH(P564,Notes!$2:$2,0),0)</f>
        <v>#N/A</v>
      </c>
      <c r="T564" s="21" t="e">
        <f t="shared" si="16"/>
        <v>#N/A</v>
      </c>
      <c r="AD564" s="20" t="s">
        <v>683</v>
      </c>
      <c r="AE564" s="20">
        <v>14.618611999999994</v>
      </c>
      <c r="AF564" s="20">
        <v>14.618611999999994</v>
      </c>
      <c r="AG564" s="20" t="s">
        <v>190</v>
      </c>
      <c r="AH564" s="20" t="s">
        <v>205</v>
      </c>
    </row>
    <row r="565" spans="1:34">
      <c r="A565" s="20"/>
      <c r="B565" s="20"/>
      <c r="C565" s="20"/>
      <c r="D565" s="20"/>
      <c r="E565" s="20"/>
      <c r="G565" s="2"/>
      <c r="P565" t="e">
        <f t="shared" si="17"/>
        <v>#N/A</v>
      </c>
      <c r="Q565" t="e">
        <f>+VLOOKUP(D565&amp;E565,Master!D:H,5,0)</f>
        <v>#N/A</v>
      </c>
      <c r="R565" t="e">
        <f>+VLOOKUP(D565&amp;E565,Master!D:I,6,0)</f>
        <v>#N/A</v>
      </c>
      <c r="S565" t="e">
        <f>+VLOOKUP(Q565,Notes!$A$45:$BZ$50,MATCH(P565,Notes!$2:$2,0),0)</f>
        <v>#N/A</v>
      </c>
      <c r="T565" s="21" t="e">
        <f t="shared" si="16"/>
        <v>#N/A</v>
      </c>
      <c r="AD565" s="20" t="s">
        <v>621</v>
      </c>
      <c r="AE565" s="20">
        <v>0.18816300000000014</v>
      </c>
      <c r="AF565" s="20">
        <v>0.18816300000000014</v>
      </c>
      <c r="AG565" s="20" t="s">
        <v>20</v>
      </c>
      <c r="AH565" s="20" t="s">
        <v>204</v>
      </c>
    </row>
    <row r="566" spans="1:34">
      <c r="A566" s="20"/>
      <c r="B566" s="20"/>
      <c r="C566" s="20"/>
      <c r="D566" s="20"/>
      <c r="E566" s="20"/>
      <c r="G566" s="2"/>
      <c r="P566" t="e">
        <f t="shared" si="17"/>
        <v>#N/A</v>
      </c>
      <c r="Q566" t="e">
        <f>+VLOOKUP(D566&amp;E566,Master!D:H,5,0)</f>
        <v>#N/A</v>
      </c>
      <c r="R566" t="e">
        <f>+VLOOKUP(D566&amp;E566,Master!D:I,6,0)</f>
        <v>#N/A</v>
      </c>
      <c r="S566" t="e">
        <f>+VLOOKUP(Q566,Notes!$A$45:$BZ$50,MATCH(P566,Notes!$2:$2,0),0)</f>
        <v>#N/A</v>
      </c>
      <c r="T566" s="21" t="e">
        <f t="shared" si="16"/>
        <v>#N/A</v>
      </c>
      <c r="AD566" s="20" t="s">
        <v>625</v>
      </c>
      <c r="AE566" s="20">
        <v>0.17584399999999997</v>
      </c>
      <c r="AF566" s="20">
        <v>0.17584399999999997</v>
      </c>
      <c r="AG566" s="20" t="s">
        <v>20</v>
      </c>
      <c r="AH566" s="20" t="s">
        <v>205</v>
      </c>
    </row>
    <row r="567" spans="1:34">
      <c r="A567" s="20"/>
      <c r="B567" s="20"/>
      <c r="C567" s="20"/>
      <c r="D567" s="20"/>
      <c r="E567" s="20"/>
      <c r="G567" s="2"/>
      <c r="P567" t="e">
        <f t="shared" si="17"/>
        <v>#N/A</v>
      </c>
      <c r="Q567" t="e">
        <f>+VLOOKUP(D567&amp;E567,Master!D:H,5,0)</f>
        <v>#N/A</v>
      </c>
      <c r="R567" t="e">
        <f>+VLOOKUP(D567&amp;E567,Master!D:I,6,0)</f>
        <v>#N/A</v>
      </c>
      <c r="S567" t="e">
        <f>+VLOOKUP(Q567,Notes!$A$45:$BZ$50,MATCH(P567,Notes!$2:$2,0),0)</f>
        <v>#N/A</v>
      </c>
      <c r="T567" s="21" t="e">
        <f t="shared" si="16"/>
        <v>#N/A</v>
      </c>
      <c r="AD567" s="20" t="s">
        <v>654</v>
      </c>
      <c r="AE567" s="20">
        <v>0.27030399999999993</v>
      </c>
      <c r="AF567" s="20">
        <v>0.27030399999999993</v>
      </c>
      <c r="AG567" s="20" t="s">
        <v>40</v>
      </c>
      <c r="AH567" s="20" t="s">
        <v>204</v>
      </c>
    </row>
    <row r="568" spans="1:34">
      <c r="A568" s="20"/>
      <c r="B568" s="20"/>
      <c r="C568" s="20"/>
      <c r="D568" s="20"/>
      <c r="E568" s="20"/>
      <c r="G568" s="2"/>
      <c r="P568" t="e">
        <f t="shared" si="17"/>
        <v>#N/A</v>
      </c>
      <c r="Q568" t="e">
        <f>+VLOOKUP(D568&amp;E568,Master!D:H,5,0)</f>
        <v>#N/A</v>
      </c>
      <c r="R568" t="e">
        <f>+VLOOKUP(D568&amp;E568,Master!D:I,6,0)</f>
        <v>#N/A</v>
      </c>
      <c r="S568" t="e">
        <f>+VLOOKUP(Q568,Notes!$A$45:$BZ$50,MATCH(P568,Notes!$2:$2,0),0)</f>
        <v>#N/A</v>
      </c>
      <c r="T568" s="21" t="e">
        <f t="shared" si="16"/>
        <v>#N/A</v>
      </c>
      <c r="AD568" s="20" t="s">
        <v>658</v>
      </c>
      <c r="AE568" s="20">
        <v>0.26180000000000003</v>
      </c>
      <c r="AF568" s="20">
        <v>0.26180000000000003</v>
      </c>
      <c r="AG568" s="20" t="s">
        <v>40</v>
      </c>
      <c r="AH568" s="20" t="s">
        <v>205</v>
      </c>
    </row>
    <row r="569" spans="1:34">
      <c r="A569" s="20"/>
      <c r="B569" s="20"/>
      <c r="C569" s="20"/>
      <c r="D569" s="20"/>
      <c r="E569" s="20"/>
      <c r="G569" s="2"/>
      <c r="P569" t="e">
        <f t="shared" si="17"/>
        <v>#N/A</v>
      </c>
      <c r="Q569" t="e">
        <f>+VLOOKUP(D569&amp;E569,Master!D:H,5,0)</f>
        <v>#N/A</v>
      </c>
      <c r="R569" t="e">
        <f>+VLOOKUP(D569&amp;E569,Master!D:I,6,0)</f>
        <v>#N/A</v>
      </c>
      <c r="S569" t="e">
        <f>+VLOOKUP(Q569,Notes!$A$45:$BZ$50,MATCH(P569,Notes!$2:$2,0),0)</f>
        <v>#N/A</v>
      </c>
      <c r="T569" s="21" t="e">
        <f t="shared" si="16"/>
        <v>#N/A</v>
      </c>
      <c r="AD569" s="20" t="s">
        <v>668</v>
      </c>
      <c r="AE569" s="20">
        <v>0.21977199999999994</v>
      </c>
      <c r="AF569" s="20">
        <v>0.21977199999999994</v>
      </c>
      <c r="AG569" s="20" t="s">
        <v>47</v>
      </c>
      <c r="AH569" s="20" t="s">
        <v>204</v>
      </c>
    </row>
    <row r="570" spans="1:34">
      <c r="A570" s="20"/>
      <c r="B570" s="20"/>
      <c r="C570" s="20"/>
      <c r="D570" s="20"/>
      <c r="E570" s="20"/>
      <c r="G570" s="2"/>
      <c r="P570" t="e">
        <f t="shared" si="17"/>
        <v>#N/A</v>
      </c>
      <c r="Q570" t="e">
        <f>+VLOOKUP(D570&amp;E570,Master!D:H,5,0)</f>
        <v>#N/A</v>
      </c>
      <c r="R570" t="e">
        <f>+VLOOKUP(D570&amp;E570,Master!D:I,6,0)</f>
        <v>#N/A</v>
      </c>
      <c r="S570" t="e">
        <f>+VLOOKUP(Q570,Notes!$A$45:$BZ$50,MATCH(P570,Notes!$2:$2,0),0)</f>
        <v>#N/A</v>
      </c>
      <c r="T570" s="21" t="e">
        <f t="shared" si="16"/>
        <v>#N/A</v>
      </c>
      <c r="AD570" s="20" t="s">
        <v>672</v>
      </c>
      <c r="AE570" s="20">
        <v>0.20745500000000008</v>
      </c>
      <c r="AF570" s="20">
        <v>0.20745500000000008</v>
      </c>
      <c r="AG570" s="20" t="s">
        <v>47</v>
      </c>
      <c r="AH570" s="20" t="s">
        <v>205</v>
      </c>
    </row>
    <row r="571" spans="1:34">
      <c r="A571" s="20"/>
      <c r="B571" s="20"/>
      <c r="C571" s="20"/>
      <c r="D571" s="20"/>
      <c r="E571" s="20"/>
      <c r="G571" s="2"/>
      <c r="P571" t="e">
        <f t="shared" si="17"/>
        <v>#N/A</v>
      </c>
      <c r="Q571" t="e">
        <f>+VLOOKUP(D571&amp;E571,Master!D:H,5,0)</f>
        <v>#N/A</v>
      </c>
      <c r="R571" t="e">
        <f>+VLOOKUP(D571&amp;E571,Master!D:I,6,0)</f>
        <v>#N/A</v>
      </c>
      <c r="S571" t="e">
        <f>+VLOOKUP(Q571,Notes!$A$45:$BZ$50,MATCH(P571,Notes!$2:$2,0),0)</f>
        <v>#N/A</v>
      </c>
      <c r="T571" s="21" t="e">
        <f t="shared" si="16"/>
        <v>#N/A</v>
      </c>
      <c r="AD571" s="20" t="s">
        <v>647</v>
      </c>
      <c r="AE571" s="20">
        <v>15.734137000000006</v>
      </c>
      <c r="AF571" s="20">
        <v>15.734137000000006</v>
      </c>
      <c r="AG571" s="20" t="s">
        <v>15</v>
      </c>
      <c r="AH571" s="20" t="s">
        <v>205</v>
      </c>
    </row>
    <row r="572" spans="1:34">
      <c r="A572" s="20"/>
      <c r="B572" s="20"/>
      <c r="C572" s="20"/>
      <c r="D572" s="20"/>
      <c r="E572" s="20"/>
      <c r="G572" s="2"/>
      <c r="P572" t="e">
        <f t="shared" si="17"/>
        <v>#N/A</v>
      </c>
      <c r="Q572" t="e">
        <f>+VLOOKUP(D572&amp;E572,Master!D:H,5,0)</f>
        <v>#N/A</v>
      </c>
      <c r="R572" t="e">
        <f>+VLOOKUP(D572&amp;E572,Master!D:I,6,0)</f>
        <v>#N/A</v>
      </c>
      <c r="S572" t="e">
        <f>+VLOOKUP(Q572,Notes!$A$45:$BZ$50,MATCH(P572,Notes!$2:$2,0),0)</f>
        <v>#N/A</v>
      </c>
      <c r="T572" s="21" t="e">
        <f t="shared" si="16"/>
        <v>#N/A</v>
      </c>
      <c r="AD572" s="20" t="s">
        <v>642</v>
      </c>
      <c r="AE572" s="20">
        <v>19.30333700000001</v>
      </c>
      <c r="AF572" s="20">
        <v>19.30333700000001</v>
      </c>
      <c r="AG572" s="20" t="s">
        <v>15</v>
      </c>
      <c r="AH572" s="20" t="s">
        <v>204</v>
      </c>
    </row>
    <row r="573" spans="1:34">
      <c r="A573" s="20"/>
      <c r="B573" s="20"/>
      <c r="C573" s="20"/>
      <c r="D573" s="20"/>
      <c r="E573" s="20"/>
      <c r="G573" s="2"/>
      <c r="P573" t="e">
        <f t="shared" si="17"/>
        <v>#N/A</v>
      </c>
      <c r="Q573" t="e">
        <f>+VLOOKUP(D573&amp;E573,Master!D:H,5,0)</f>
        <v>#N/A</v>
      </c>
      <c r="R573" t="e">
        <f>+VLOOKUP(D573&amp;E573,Master!D:I,6,0)</f>
        <v>#N/A</v>
      </c>
      <c r="S573" t="e">
        <f>+VLOOKUP(Q573,Notes!$A$45:$BZ$50,MATCH(P573,Notes!$2:$2,0),0)</f>
        <v>#N/A</v>
      </c>
      <c r="T573" s="21" t="e">
        <f t="shared" si="16"/>
        <v>#N/A</v>
      </c>
      <c r="AD573" s="20" t="s">
        <v>763</v>
      </c>
      <c r="AE573" s="20">
        <v>0.21400499999999986</v>
      </c>
      <c r="AF573" s="20">
        <v>0.21400499999999986</v>
      </c>
      <c r="AG573" s="20" t="s">
        <v>16</v>
      </c>
      <c r="AH573" s="20" t="s">
        <v>205</v>
      </c>
    </row>
    <row r="574" spans="1:34">
      <c r="A574" s="20"/>
      <c r="B574" s="20"/>
      <c r="C574" s="20"/>
      <c r="D574" s="20"/>
      <c r="E574" s="20"/>
      <c r="G574" s="2"/>
      <c r="P574" t="e">
        <f t="shared" si="17"/>
        <v>#N/A</v>
      </c>
      <c r="Q574" t="e">
        <f>+VLOOKUP(D574&amp;E574,Master!D:H,5,0)</f>
        <v>#N/A</v>
      </c>
      <c r="R574" t="e">
        <f>+VLOOKUP(D574&amp;E574,Master!D:I,6,0)</f>
        <v>#N/A</v>
      </c>
      <c r="S574" t="e">
        <f>+VLOOKUP(Q574,Notes!$A$45:$BZ$50,MATCH(P574,Notes!$2:$2,0),0)</f>
        <v>#N/A</v>
      </c>
      <c r="T574" s="21" t="e">
        <f t="shared" si="16"/>
        <v>#N/A</v>
      </c>
      <c r="AD574" s="20" t="s">
        <v>761</v>
      </c>
      <c r="AE574" s="20">
        <v>0.25396199999999997</v>
      </c>
      <c r="AF574" s="20">
        <v>0.25396199999999997</v>
      </c>
      <c r="AG574" s="20" t="s">
        <v>16</v>
      </c>
      <c r="AH574" s="20" t="s">
        <v>204</v>
      </c>
    </row>
    <row r="575" spans="1:34">
      <c r="A575" s="20"/>
      <c r="B575" s="20"/>
      <c r="C575" s="20"/>
      <c r="D575" s="20"/>
      <c r="E575" s="20"/>
      <c r="G575" s="2"/>
      <c r="P575" t="e">
        <f t="shared" si="17"/>
        <v>#N/A</v>
      </c>
      <c r="Q575" t="e">
        <f>+VLOOKUP(D575&amp;E575,Master!D:H,5,0)</f>
        <v>#N/A</v>
      </c>
      <c r="R575" t="e">
        <f>+VLOOKUP(D575&amp;E575,Master!D:I,6,0)</f>
        <v>#N/A</v>
      </c>
      <c r="S575" t="e">
        <f>+VLOOKUP(Q575,Notes!$A$45:$BZ$50,MATCH(P575,Notes!$2:$2,0),0)</f>
        <v>#N/A</v>
      </c>
      <c r="T575" s="21" t="e">
        <f t="shared" si="16"/>
        <v>#N/A</v>
      </c>
      <c r="AD575" s="20" t="s">
        <v>676</v>
      </c>
      <c r="AE575" s="20">
        <v>12.854486999999999</v>
      </c>
      <c r="AF575" s="20">
        <v>12.854486999999999</v>
      </c>
      <c r="AG575" s="20" t="s">
        <v>88</v>
      </c>
      <c r="AH575" s="20" t="s">
        <v>196</v>
      </c>
    </row>
    <row r="576" spans="1:34">
      <c r="A576" s="20"/>
      <c r="B576" s="20"/>
      <c r="C576" s="20"/>
      <c r="D576" s="20"/>
      <c r="E576" s="20"/>
      <c r="G576" s="2"/>
      <c r="P576" t="e">
        <f t="shared" si="17"/>
        <v>#N/A</v>
      </c>
      <c r="Q576" t="e">
        <f>+VLOOKUP(D576&amp;E576,Master!D:H,5,0)</f>
        <v>#N/A</v>
      </c>
      <c r="R576" t="e">
        <f>+VLOOKUP(D576&amp;E576,Master!D:I,6,0)</f>
        <v>#N/A</v>
      </c>
      <c r="S576" t="e">
        <f>+VLOOKUP(Q576,Notes!$A$45:$BZ$50,MATCH(P576,Notes!$2:$2,0),0)</f>
        <v>#N/A</v>
      </c>
      <c r="T576" s="21" t="e">
        <f t="shared" si="16"/>
        <v>#N/A</v>
      </c>
      <c r="AD576" s="20" t="s">
        <v>653</v>
      </c>
      <c r="AE576" s="20">
        <v>15.359452999999993</v>
      </c>
      <c r="AF576" s="20">
        <v>15.359452999999993</v>
      </c>
      <c r="AG576" s="20" t="s">
        <v>17</v>
      </c>
      <c r="AH576" s="20" t="s">
        <v>211</v>
      </c>
    </row>
    <row r="577" spans="1:34">
      <c r="A577" s="20"/>
      <c r="B577" s="20"/>
      <c r="C577" s="20"/>
      <c r="D577" s="20"/>
      <c r="E577" s="20"/>
      <c r="G577" s="2"/>
      <c r="P577" t="e">
        <f t="shared" si="17"/>
        <v>#N/A</v>
      </c>
      <c r="Q577" t="e">
        <f>+VLOOKUP(D577&amp;E577,Master!D:H,5,0)</f>
        <v>#N/A</v>
      </c>
      <c r="R577" t="e">
        <f>+VLOOKUP(D577&amp;E577,Master!D:I,6,0)</f>
        <v>#N/A</v>
      </c>
      <c r="S577" t="e">
        <f>+VLOOKUP(Q577,Notes!$A$45:$BZ$50,MATCH(P577,Notes!$2:$2,0),0)</f>
        <v>#N/A</v>
      </c>
      <c r="T577" s="21" t="e">
        <f t="shared" si="16"/>
        <v>#N/A</v>
      </c>
      <c r="AD577" s="20" t="s">
        <v>650</v>
      </c>
      <c r="AE577" s="20">
        <v>15.765048999999996</v>
      </c>
      <c r="AF577" s="20">
        <v>15.765048999999996</v>
      </c>
      <c r="AG577" s="20" t="s">
        <v>17</v>
      </c>
      <c r="AH577" s="20" t="s">
        <v>204</v>
      </c>
    </row>
    <row r="578" spans="1:34">
      <c r="A578" s="20"/>
      <c r="B578" s="20"/>
      <c r="C578" s="20"/>
      <c r="D578" s="20"/>
      <c r="E578" s="20"/>
      <c r="G578" s="2"/>
      <c r="P578" t="e">
        <f t="shared" si="17"/>
        <v>#N/A</v>
      </c>
      <c r="Q578" t="e">
        <f>+VLOOKUP(D578&amp;E578,Master!D:H,5,0)</f>
        <v>#N/A</v>
      </c>
      <c r="R578" t="e">
        <f>+VLOOKUP(D578&amp;E578,Master!D:I,6,0)</f>
        <v>#N/A</v>
      </c>
      <c r="S578" t="e">
        <f>+VLOOKUP(Q578,Notes!$A$45:$BZ$50,MATCH(P578,Notes!$2:$2,0),0)</f>
        <v>#N/A</v>
      </c>
      <c r="T578" s="21" t="e">
        <f t="shared" ref="T578:T641" si="18">+S578-B578</f>
        <v>#N/A</v>
      </c>
      <c r="AD578" s="20" t="s">
        <v>681</v>
      </c>
      <c r="AE578" s="20">
        <v>15.026921000000005</v>
      </c>
      <c r="AF578" s="20">
        <v>15.026921000000005</v>
      </c>
      <c r="AG578" s="20" t="s">
        <v>190</v>
      </c>
      <c r="AH578" s="20" t="s">
        <v>204</v>
      </c>
    </row>
    <row r="579" spans="1:34">
      <c r="A579" s="20"/>
      <c r="B579" s="20"/>
      <c r="C579" s="20"/>
      <c r="D579" s="20"/>
      <c r="E579" s="20"/>
      <c r="G579" s="2"/>
      <c r="P579" t="e">
        <f t="shared" ref="P579:P642" si="19">+D579&amp;R579</f>
        <v>#N/A</v>
      </c>
      <c r="Q579" t="e">
        <f>+VLOOKUP(D579&amp;E579,Master!D:H,5,0)</f>
        <v>#N/A</v>
      </c>
      <c r="R579" t="e">
        <f>+VLOOKUP(D579&amp;E579,Master!D:I,6,0)</f>
        <v>#N/A</v>
      </c>
      <c r="S579" t="e">
        <f>+VLOOKUP(Q579,Notes!$A$45:$BZ$50,MATCH(P579,Notes!$2:$2,0),0)</f>
        <v>#N/A</v>
      </c>
      <c r="T579" s="21" t="e">
        <f t="shared" si="18"/>
        <v>#N/A</v>
      </c>
      <c r="AD579" s="20" t="s">
        <v>683</v>
      </c>
      <c r="AE579" s="20">
        <v>14.618611999999994</v>
      </c>
      <c r="AF579" s="20">
        <v>14.618611999999994</v>
      </c>
      <c r="AG579" s="20" t="s">
        <v>190</v>
      </c>
      <c r="AH579" s="20" t="s">
        <v>205</v>
      </c>
    </row>
    <row r="580" spans="1:34">
      <c r="A580" s="20"/>
      <c r="B580" s="20"/>
      <c r="C580" s="20"/>
      <c r="D580" s="20"/>
      <c r="E580" s="20"/>
      <c r="G580" s="2"/>
      <c r="P580" t="e">
        <f t="shared" si="19"/>
        <v>#N/A</v>
      </c>
      <c r="Q580" t="e">
        <f>+VLOOKUP(D580&amp;E580,Master!D:H,5,0)</f>
        <v>#N/A</v>
      </c>
      <c r="R580" t="e">
        <f>+VLOOKUP(D580&amp;E580,Master!D:I,6,0)</f>
        <v>#N/A</v>
      </c>
      <c r="S580" t="e">
        <f>+VLOOKUP(Q580,Notes!$A$45:$BZ$50,MATCH(P580,Notes!$2:$2,0),0)</f>
        <v>#N/A</v>
      </c>
      <c r="T580" s="21" t="e">
        <f t="shared" si="18"/>
        <v>#N/A</v>
      </c>
      <c r="AD580" s="20" t="s">
        <v>676</v>
      </c>
      <c r="AE580" s="20">
        <v>12.854486999999999</v>
      </c>
      <c r="AF580" s="20">
        <v>12.854486999999999</v>
      </c>
      <c r="AG580" s="20" t="s">
        <v>88</v>
      </c>
      <c r="AH580" s="20" t="s">
        <v>196</v>
      </c>
    </row>
    <row r="581" spans="1:34">
      <c r="A581" s="20"/>
      <c r="B581" s="20"/>
      <c r="C581" s="20"/>
      <c r="D581" s="20"/>
      <c r="E581" s="20"/>
      <c r="G581" s="2"/>
      <c r="P581" t="e">
        <f t="shared" si="19"/>
        <v>#N/A</v>
      </c>
      <c r="Q581" t="e">
        <f>+VLOOKUP(D581&amp;E581,Master!D:H,5,0)</f>
        <v>#N/A</v>
      </c>
      <c r="R581" t="e">
        <f>+VLOOKUP(D581&amp;E581,Master!D:I,6,0)</f>
        <v>#N/A</v>
      </c>
      <c r="S581" t="e">
        <f>+VLOOKUP(Q581,Notes!$A$45:$BZ$50,MATCH(P581,Notes!$2:$2,0),0)</f>
        <v>#N/A</v>
      </c>
      <c r="T581" s="21" t="e">
        <f t="shared" si="18"/>
        <v>#N/A</v>
      </c>
      <c r="AD581" s="20" t="s">
        <v>676</v>
      </c>
      <c r="AE581" s="20">
        <v>12.854486999999999</v>
      </c>
      <c r="AF581" s="20">
        <v>12.854486999999999</v>
      </c>
      <c r="AG581" s="20" t="s">
        <v>88</v>
      </c>
      <c r="AH581" s="20" t="s">
        <v>196</v>
      </c>
    </row>
    <row r="582" spans="1:34">
      <c r="A582" s="20"/>
      <c r="B582" s="20"/>
      <c r="C582" s="20"/>
      <c r="D582" s="20"/>
      <c r="E582" s="20"/>
      <c r="G582" s="2"/>
      <c r="P582" t="e">
        <f t="shared" si="19"/>
        <v>#N/A</v>
      </c>
      <c r="Q582" t="e">
        <f>+VLOOKUP(D582&amp;E582,Master!D:H,5,0)</f>
        <v>#N/A</v>
      </c>
      <c r="R582" t="e">
        <f>+VLOOKUP(D582&amp;E582,Master!D:I,6,0)</f>
        <v>#N/A</v>
      </c>
      <c r="S582" t="e">
        <f>+VLOOKUP(Q582,Notes!$A$45:$BZ$50,MATCH(P582,Notes!$2:$2,0),0)</f>
        <v>#N/A</v>
      </c>
      <c r="T582" s="21" t="e">
        <f t="shared" si="18"/>
        <v>#N/A</v>
      </c>
      <c r="AD582" s="20" t="s">
        <v>653</v>
      </c>
      <c r="AE582" s="20">
        <v>15.359452999999993</v>
      </c>
      <c r="AF582" s="20">
        <v>15.359452999999993</v>
      </c>
      <c r="AG582" s="20" t="s">
        <v>17</v>
      </c>
      <c r="AH582" s="20" t="s">
        <v>211</v>
      </c>
    </row>
    <row r="583" spans="1:34">
      <c r="A583" s="20"/>
      <c r="B583" s="20"/>
      <c r="C583" s="20"/>
      <c r="D583" s="20"/>
      <c r="E583" s="20"/>
      <c r="G583" s="2"/>
      <c r="P583" t="e">
        <f t="shared" si="19"/>
        <v>#N/A</v>
      </c>
      <c r="Q583" t="e">
        <f>+VLOOKUP(D583&amp;E583,Master!D:H,5,0)</f>
        <v>#N/A</v>
      </c>
      <c r="R583" t="e">
        <f>+VLOOKUP(D583&amp;E583,Master!D:I,6,0)</f>
        <v>#N/A</v>
      </c>
      <c r="S583" t="e">
        <f>+VLOOKUP(Q583,Notes!$A$45:$BZ$50,MATCH(P583,Notes!$2:$2,0),0)</f>
        <v>#N/A</v>
      </c>
      <c r="T583" s="21" t="e">
        <f t="shared" si="18"/>
        <v>#N/A</v>
      </c>
      <c r="AD583" s="20" t="s">
        <v>650</v>
      </c>
      <c r="AE583" s="20">
        <v>15.765048999999996</v>
      </c>
      <c r="AF583" s="20">
        <v>15.765048999999996</v>
      </c>
      <c r="AG583" s="20" t="s">
        <v>17</v>
      </c>
      <c r="AH583" s="20" t="s">
        <v>204</v>
      </c>
    </row>
    <row r="584" spans="1:34">
      <c r="A584" s="20"/>
      <c r="B584" s="20"/>
      <c r="C584" s="20"/>
      <c r="D584" s="20"/>
      <c r="E584" s="20"/>
      <c r="G584" s="2"/>
      <c r="P584" t="e">
        <f t="shared" si="19"/>
        <v>#N/A</v>
      </c>
      <c r="Q584" t="e">
        <f>+VLOOKUP(D584&amp;E584,Master!D:H,5,0)</f>
        <v>#N/A</v>
      </c>
      <c r="R584" t="e">
        <f>+VLOOKUP(D584&amp;E584,Master!D:I,6,0)</f>
        <v>#N/A</v>
      </c>
      <c r="S584" t="e">
        <f>+VLOOKUP(Q584,Notes!$A$45:$BZ$50,MATCH(P584,Notes!$2:$2,0),0)</f>
        <v>#N/A</v>
      </c>
      <c r="T584" s="21" t="e">
        <f t="shared" si="18"/>
        <v>#N/A</v>
      </c>
      <c r="AD584" s="20" t="s">
        <v>681</v>
      </c>
      <c r="AE584" s="20">
        <v>15.026921000000005</v>
      </c>
      <c r="AF584" s="20">
        <v>15.026921000000005</v>
      </c>
      <c r="AG584" s="20" t="s">
        <v>190</v>
      </c>
      <c r="AH584" s="20" t="s">
        <v>204</v>
      </c>
    </row>
    <row r="585" spans="1:34">
      <c r="A585" s="20"/>
      <c r="B585" s="20"/>
      <c r="C585" s="20"/>
      <c r="D585" s="20"/>
      <c r="E585" s="20"/>
      <c r="G585" s="2"/>
      <c r="P585" t="e">
        <f t="shared" si="19"/>
        <v>#N/A</v>
      </c>
      <c r="Q585" t="e">
        <f>+VLOOKUP(D585&amp;E585,Master!D:H,5,0)</f>
        <v>#N/A</v>
      </c>
      <c r="R585" t="e">
        <f>+VLOOKUP(D585&amp;E585,Master!D:I,6,0)</f>
        <v>#N/A</v>
      </c>
      <c r="S585" t="e">
        <f>+VLOOKUP(Q585,Notes!$A$45:$BZ$50,MATCH(P585,Notes!$2:$2,0),0)</f>
        <v>#N/A</v>
      </c>
      <c r="T585" s="21" t="e">
        <f t="shared" si="18"/>
        <v>#N/A</v>
      </c>
      <c r="AD585" s="20" t="s">
        <v>683</v>
      </c>
      <c r="AE585" s="20">
        <v>14.618611999999994</v>
      </c>
      <c r="AF585" s="20">
        <v>14.618611999999994</v>
      </c>
      <c r="AG585" s="20" t="s">
        <v>190</v>
      </c>
      <c r="AH585" s="20" t="s">
        <v>205</v>
      </c>
    </row>
    <row r="586" spans="1:34">
      <c r="A586" s="20"/>
      <c r="B586" s="20"/>
      <c r="C586" s="20"/>
      <c r="D586" s="20"/>
      <c r="E586" s="20"/>
      <c r="G586" s="2"/>
      <c r="P586" t="e">
        <f t="shared" si="19"/>
        <v>#N/A</v>
      </c>
      <c r="Q586" t="e">
        <f>+VLOOKUP(D586&amp;E586,Master!D:H,5,0)</f>
        <v>#N/A</v>
      </c>
      <c r="R586" t="e">
        <f>+VLOOKUP(D586&amp;E586,Master!D:I,6,0)</f>
        <v>#N/A</v>
      </c>
      <c r="S586" t="e">
        <f>+VLOOKUP(Q586,Notes!$A$45:$BZ$50,MATCH(P586,Notes!$2:$2,0),0)</f>
        <v>#N/A</v>
      </c>
      <c r="T586" s="21" t="e">
        <f t="shared" si="18"/>
        <v>#N/A</v>
      </c>
      <c r="AD586" s="20" t="s">
        <v>621</v>
      </c>
      <c r="AE586" s="20">
        <v>0.18816300000000014</v>
      </c>
      <c r="AF586" s="20">
        <v>0.18816300000000014</v>
      </c>
      <c r="AG586" s="20" t="s">
        <v>20</v>
      </c>
      <c r="AH586" s="20" t="s">
        <v>204</v>
      </c>
    </row>
    <row r="587" spans="1:34">
      <c r="A587" s="20"/>
      <c r="B587" s="20"/>
      <c r="C587" s="20"/>
      <c r="D587" s="20"/>
      <c r="E587" s="20"/>
      <c r="G587" s="2"/>
      <c r="P587" t="e">
        <f t="shared" si="19"/>
        <v>#N/A</v>
      </c>
      <c r="Q587" t="e">
        <f>+VLOOKUP(D587&amp;E587,Master!D:H,5,0)</f>
        <v>#N/A</v>
      </c>
      <c r="R587" t="e">
        <f>+VLOOKUP(D587&amp;E587,Master!D:I,6,0)</f>
        <v>#N/A</v>
      </c>
      <c r="S587" t="e">
        <f>+VLOOKUP(Q587,Notes!$A$45:$BZ$50,MATCH(P587,Notes!$2:$2,0),0)</f>
        <v>#N/A</v>
      </c>
      <c r="T587" s="21" t="e">
        <f t="shared" si="18"/>
        <v>#N/A</v>
      </c>
      <c r="AD587" s="20" t="s">
        <v>625</v>
      </c>
      <c r="AE587" s="20">
        <v>0.17584399999999997</v>
      </c>
      <c r="AF587" s="20">
        <v>0.17584399999999997</v>
      </c>
      <c r="AG587" s="20" t="s">
        <v>20</v>
      </c>
      <c r="AH587" s="20" t="s">
        <v>205</v>
      </c>
    </row>
    <row r="588" spans="1:34">
      <c r="A588" s="20"/>
      <c r="B588" s="20"/>
      <c r="C588" s="20"/>
      <c r="D588" s="20"/>
      <c r="E588" s="20"/>
      <c r="G588" s="2"/>
      <c r="P588" t="e">
        <f t="shared" si="19"/>
        <v>#N/A</v>
      </c>
      <c r="Q588" t="e">
        <f>+VLOOKUP(D588&amp;E588,Master!D:H,5,0)</f>
        <v>#N/A</v>
      </c>
      <c r="R588" t="e">
        <f>+VLOOKUP(D588&amp;E588,Master!D:I,6,0)</f>
        <v>#N/A</v>
      </c>
      <c r="S588" t="e">
        <f>+VLOOKUP(Q588,Notes!$A$45:$BZ$50,MATCH(P588,Notes!$2:$2,0),0)</f>
        <v>#N/A</v>
      </c>
      <c r="T588" s="21" t="e">
        <f t="shared" si="18"/>
        <v>#N/A</v>
      </c>
      <c r="AD588" s="20" t="s">
        <v>654</v>
      </c>
      <c r="AE588" s="20">
        <v>0.27030399999999993</v>
      </c>
      <c r="AF588" s="20">
        <v>0.27030399999999993</v>
      </c>
      <c r="AG588" s="20" t="s">
        <v>40</v>
      </c>
      <c r="AH588" s="20" t="s">
        <v>204</v>
      </c>
    </row>
    <row r="589" spans="1:34">
      <c r="A589" s="20"/>
      <c r="B589" s="20"/>
      <c r="C589" s="20"/>
      <c r="D589" s="20"/>
      <c r="E589" s="20"/>
      <c r="G589" s="2"/>
      <c r="P589" t="e">
        <f t="shared" si="19"/>
        <v>#N/A</v>
      </c>
      <c r="Q589" t="e">
        <f>+VLOOKUP(D589&amp;E589,Master!D:H,5,0)</f>
        <v>#N/A</v>
      </c>
      <c r="R589" t="e">
        <f>+VLOOKUP(D589&amp;E589,Master!D:I,6,0)</f>
        <v>#N/A</v>
      </c>
      <c r="S589" t="e">
        <f>+VLOOKUP(Q589,Notes!$A$45:$BZ$50,MATCH(P589,Notes!$2:$2,0),0)</f>
        <v>#N/A</v>
      </c>
      <c r="T589" s="21" t="e">
        <f t="shared" si="18"/>
        <v>#N/A</v>
      </c>
      <c r="AD589" s="20" t="s">
        <v>658</v>
      </c>
      <c r="AE589" s="20">
        <v>0.26180000000000003</v>
      </c>
      <c r="AF589" s="20">
        <v>0.26180000000000003</v>
      </c>
      <c r="AG589" s="20" t="s">
        <v>40</v>
      </c>
      <c r="AH589" s="20" t="s">
        <v>205</v>
      </c>
    </row>
    <row r="590" spans="1:34">
      <c r="A590" s="20"/>
      <c r="B590" s="20"/>
      <c r="C590" s="20"/>
      <c r="D590" s="20"/>
      <c r="E590" s="20"/>
      <c r="G590" s="2"/>
      <c r="P590" t="e">
        <f t="shared" si="19"/>
        <v>#N/A</v>
      </c>
      <c r="Q590" t="e">
        <f>+VLOOKUP(D590&amp;E590,Master!D:H,5,0)</f>
        <v>#N/A</v>
      </c>
      <c r="R590" t="e">
        <f>+VLOOKUP(D590&amp;E590,Master!D:I,6,0)</f>
        <v>#N/A</v>
      </c>
      <c r="S590" t="e">
        <f>+VLOOKUP(Q590,Notes!$A$45:$BZ$50,MATCH(P590,Notes!$2:$2,0),0)</f>
        <v>#N/A</v>
      </c>
      <c r="T590" s="21" t="e">
        <f t="shared" si="18"/>
        <v>#N/A</v>
      </c>
      <c r="AD590" s="20" t="s">
        <v>668</v>
      </c>
      <c r="AE590" s="20">
        <v>0.21977199999999994</v>
      </c>
      <c r="AF590" s="20">
        <v>0.21977199999999994</v>
      </c>
      <c r="AG590" s="20" t="s">
        <v>47</v>
      </c>
      <c r="AH590" s="20" t="s">
        <v>204</v>
      </c>
    </row>
    <row r="591" spans="1:34">
      <c r="A591" s="20"/>
      <c r="B591" s="20"/>
      <c r="C591" s="20"/>
      <c r="D591" s="20"/>
      <c r="E591" s="20"/>
      <c r="G591" s="2"/>
      <c r="P591" t="e">
        <f t="shared" si="19"/>
        <v>#N/A</v>
      </c>
      <c r="Q591" t="e">
        <f>+VLOOKUP(D591&amp;E591,Master!D:H,5,0)</f>
        <v>#N/A</v>
      </c>
      <c r="R591" t="e">
        <f>+VLOOKUP(D591&amp;E591,Master!D:I,6,0)</f>
        <v>#N/A</v>
      </c>
      <c r="S591" t="e">
        <f>+VLOOKUP(Q591,Notes!$A$45:$BZ$50,MATCH(P591,Notes!$2:$2,0),0)</f>
        <v>#N/A</v>
      </c>
      <c r="T591" s="21" t="e">
        <f t="shared" si="18"/>
        <v>#N/A</v>
      </c>
      <c r="AD591" s="20" t="s">
        <v>672</v>
      </c>
      <c r="AE591" s="20">
        <v>0.20745500000000008</v>
      </c>
      <c r="AF591" s="20">
        <v>0.20745500000000008</v>
      </c>
      <c r="AG591" s="20" t="s">
        <v>47</v>
      </c>
      <c r="AH591" s="20" t="s">
        <v>205</v>
      </c>
    </row>
    <row r="592" spans="1:34">
      <c r="A592" s="20"/>
      <c r="B592" s="20"/>
      <c r="C592" s="20"/>
      <c r="D592" s="20"/>
      <c r="E592" s="20"/>
      <c r="G592" s="2"/>
      <c r="P592" t="e">
        <f t="shared" si="19"/>
        <v>#N/A</v>
      </c>
      <c r="Q592" t="e">
        <f>+VLOOKUP(D592&amp;E592,Master!D:H,5,0)</f>
        <v>#N/A</v>
      </c>
      <c r="R592" t="e">
        <f>+VLOOKUP(D592&amp;E592,Master!D:I,6,0)</f>
        <v>#N/A</v>
      </c>
      <c r="S592" t="e">
        <f>+VLOOKUP(Q592,Notes!$A$45:$BZ$50,MATCH(P592,Notes!$2:$2,0),0)</f>
        <v>#N/A</v>
      </c>
      <c r="T592" s="21" t="e">
        <f t="shared" si="18"/>
        <v>#N/A</v>
      </c>
      <c r="AD592" s="20" t="s">
        <v>647</v>
      </c>
      <c r="AE592" s="20">
        <v>15.734137000000006</v>
      </c>
      <c r="AF592" s="20">
        <v>15.734137000000006</v>
      </c>
      <c r="AG592" s="20" t="s">
        <v>15</v>
      </c>
      <c r="AH592" s="20" t="s">
        <v>205</v>
      </c>
    </row>
    <row r="593" spans="1:34">
      <c r="A593" s="20"/>
      <c r="B593" s="20"/>
      <c r="C593" s="20"/>
      <c r="D593" s="20"/>
      <c r="E593" s="20"/>
      <c r="G593" s="2"/>
      <c r="P593" t="e">
        <f t="shared" si="19"/>
        <v>#N/A</v>
      </c>
      <c r="Q593" t="e">
        <f>+VLOOKUP(D593&amp;E593,Master!D:H,5,0)</f>
        <v>#N/A</v>
      </c>
      <c r="R593" t="e">
        <f>+VLOOKUP(D593&amp;E593,Master!D:I,6,0)</f>
        <v>#N/A</v>
      </c>
      <c r="S593" t="e">
        <f>+VLOOKUP(Q593,Notes!$A$45:$BZ$50,MATCH(P593,Notes!$2:$2,0),0)</f>
        <v>#N/A</v>
      </c>
      <c r="T593" s="21" t="e">
        <f t="shared" si="18"/>
        <v>#N/A</v>
      </c>
      <c r="AD593" s="20" t="s">
        <v>642</v>
      </c>
      <c r="AE593" s="20">
        <v>19.30333700000001</v>
      </c>
      <c r="AF593" s="20">
        <v>19.30333700000001</v>
      </c>
      <c r="AG593" s="20" t="s">
        <v>15</v>
      </c>
      <c r="AH593" s="20" t="s">
        <v>204</v>
      </c>
    </row>
    <row r="594" spans="1:34">
      <c r="A594" s="20"/>
      <c r="B594" s="20"/>
      <c r="C594" s="20"/>
      <c r="D594" s="20"/>
      <c r="E594" s="20"/>
      <c r="G594" s="2"/>
      <c r="P594" t="e">
        <f t="shared" si="19"/>
        <v>#N/A</v>
      </c>
      <c r="Q594" t="e">
        <f>+VLOOKUP(D594&amp;E594,Master!D:H,5,0)</f>
        <v>#N/A</v>
      </c>
      <c r="R594" t="e">
        <f>+VLOOKUP(D594&amp;E594,Master!D:I,6,0)</f>
        <v>#N/A</v>
      </c>
      <c r="S594" t="e">
        <f>+VLOOKUP(Q594,Notes!$A$45:$BZ$50,MATCH(P594,Notes!$2:$2,0),0)</f>
        <v>#N/A</v>
      </c>
      <c r="T594" s="21" t="e">
        <f t="shared" si="18"/>
        <v>#N/A</v>
      </c>
      <c r="AD594" s="20" t="s">
        <v>763</v>
      </c>
      <c r="AE594" s="20">
        <v>0.21400499999999986</v>
      </c>
      <c r="AF594" s="20">
        <v>0.21400499999999986</v>
      </c>
      <c r="AG594" s="20" t="s">
        <v>16</v>
      </c>
      <c r="AH594" s="20" t="s">
        <v>205</v>
      </c>
    </row>
    <row r="595" spans="1:34">
      <c r="A595" s="20"/>
      <c r="B595" s="20"/>
      <c r="C595" s="20"/>
      <c r="D595" s="20"/>
      <c r="E595" s="20"/>
      <c r="G595" s="2"/>
      <c r="P595" t="e">
        <f t="shared" si="19"/>
        <v>#N/A</v>
      </c>
      <c r="Q595" t="e">
        <f>+VLOOKUP(D595&amp;E595,Master!D:H,5,0)</f>
        <v>#N/A</v>
      </c>
      <c r="R595" t="e">
        <f>+VLOOKUP(D595&amp;E595,Master!D:I,6,0)</f>
        <v>#N/A</v>
      </c>
      <c r="S595" t="e">
        <f>+VLOOKUP(Q595,Notes!$A$45:$BZ$50,MATCH(P595,Notes!$2:$2,0),0)</f>
        <v>#N/A</v>
      </c>
      <c r="T595" s="21" t="e">
        <f t="shared" si="18"/>
        <v>#N/A</v>
      </c>
      <c r="AD595" s="20" t="s">
        <v>761</v>
      </c>
      <c r="AE595" s="20">
        <v>0.25396199999999997</v>
      </c>
      <c r="AF595" s="20">
        <v>0.25396199999999997</v>
      </c>
      <c r="AG595" s="20" t="s">
        <v>16</v>
      </c>
      <c r="AH595" s="20" t="s">
        <v>204</v>
      </c>
    </row>
    <row r="596" spans="1:34">
      <c r="A596" s="20"/>
      <c r="B596" s="20"/>
      <c r="C596" s="20"/>
      <c r="D596" s="20"/>
      <c r="E596" s="20"/>
      <c r="G596" s="2"/>
      <c r="P596" t="e">
        <f t="shared" si="19"/>
        <v>#N/A</v>
      </c>
      <c r="Q596" t="e">
        <f>+VLOOKUP(D596&amp;E596,Master!D:H,5,0)</f>
        <v>#N/A</v>
      </c>
      <c r="R596" t="e">
        <f>+VLOOKUP(D596&amp;E596,Master!D:I,6,0)</f>
        <v>#N/A</v>
      </c>
      <c r="S596" t="e">
        <f>+VLOOKUP(Q596,Notes!$A$45:$BZ$50,MATCH(P596,Notes!$2:$2,0),0)</f>
        <v>#N/A</v>
      </c>
      <c r="T596" s="21" t="e">
        <f t="shared" si="18"/>
        <v>#N/A</v>
      </c>
      <c r="AD596" s="20" t="s">
        <v>640</v>
      </c>
      <c r="AE596" s="20">
        <v>25.088221999999995</v>
      </c>
      <c r="AF596" s="20">
        <v>25.088221999999995</v>
      </c>
      <c r="AG596" s="20" t="s">
        <v>14</v>
      </c>
      <c r="AH596" s="20" t="s">
        <v>211</v>
      </c>
    </row>
    <row r="597" spans="1:34">
      <c r="A597" s="20"/>
      <c r="B597" s="20"/>
      <c r="C597" s="20"/>
      <c r="D597" s="20"/>
      <c r="E597" s="20"/>
      <c r="G597" s="2"/>
      <c r="P597" t="e">
        <f t="shared" si="19"/>
        <v>#N/A</v>
      </c>
      <c r="Q597" t="e">
        <f>+VLOOKUP(D597&amp;E597,Master!D:H,5,0)</f>
        <v>#N/A</v>
      </c>
      <c r="R597" t="e">
        <f>+VLOOKUP(D597&amp;E597,Master!D:I,6,0)</f>
        <v>#N/A</v>
      </c>
      <c r="S597" t="e">
        <f>+VLOOKUP(Q597,Notes!$A$45:$BZ$50,MATCH(P597,Notes!$2:$2,0),0)</f>
        <v>#N/A</v>
      </c>
      <c r="T597" s="21" t="e">
        <f t="shared" si="18"/>
        <v>#N/A</v>
      </c>
      <c r="AD597" s="20" t="s">
        <v>637</v>
      </c>
      <c r="AE597" s="20">
        <v>28.274752000000007</v>
      </c>
      <c r="AF597" s="20">
        <v>28.274752000000007</v>
      </c>
      <c r="AG597" s="20" t="s">
        <v>14</v>
      </c>
      <c r="AH597" s="20" t="s">
        <v>204</v>
      </c>
    </row>
    <row r="598" spans="1:34">
      <c r="A598" s="20"/>
      <c r="B598" s="20"/>
      <c r="C598" s="20"/>
      <c r="D598" s="20"/>
      <c r="E598" s="20"/>
      <c r="G598" s="2"/>
      <c r="P598" t="e">
        <f t="shared" si="19"/>
        <v>#N/A</v>
      </c>
      <c r="Q598" t="e">
        <f>+VLOOKUP(D598&amp;E598,Master!D:H,5,0)</f>
        <v>#N/A</v>
      </c>
      <c r="R598" t="e">
        <f>+VLOOKUP(D598&amp;E598,Master!D:I,6,0)</f>
        <v>#N/A</v>
      </c>
      <c r="S598" t="e">
        <f>+VLOOKUP(Q598,Notes!$A$45:$BZ$50,MATCH(P598,Notes!$2:$2,0),0)</f>
        <v>#N/A</v>
      </c>
      <c r="T598" s="21" t="e">
        <f t="shared" si="18"/>
        <v>#N/A</v>
      </c>
      <c r="AD598" s="20" t="s">
        <v>676</v>
      </c>
      <c r="AE598" s="20">
        <v>12.854486999999999</v>
      </c>
      <c r="AF598" s="20">
        <v>12.854486999999999</v>
      </c>
      <c r="AG598" s="20" t="s">
        <v>88</v>
      </c>
      <c r="AH598" s="20" t="s">
        <v>196</v>
      </c>
    </row>
    <row r="599" spans="1:34">
      <c r="A599" s="20"/>
      <c r="B599" s="20"/>
      <c r="C599" s="20"/>
      <c r="D599" s="20"/>
      <c r="E599" s="20"/>
      <c r="G599" s="2"/>
      <c r="P599" t="e">
        <f t="shared" si="19"/>
        <v>#N/A</v>
      </c>
      <c r="Q599" t="e">
        <f>+VLOOKUP(D599&amp;E599,Master!D:H,5,0)</f>
        <v>#N/A</v>
      </c>
      <c r="R599" t="e">
        <f>+VLOOKUP(D599&amp;E599,Master!D:I,6,0)</f>
        <v>#N/A</v>
      </c>
      <c r="S599" t="e">
        <f>+VLOOKUP(Q599,Notes!$A$45:$BZ$50,MATCH(P599,Notes!$2:$2,0),0)</f>
        <v>#N/A</v>
      </c>
      <c r="T599" s="21" t="e">
        <f t="shared" si="18"/>
        <v>#N/A</v>
      </c>
      <c r="AD599" s="20" t="s">
        <v>621</v>
      </c>
      <c r="AE599" s="20">
        <v>0.18816300000000014</v>
      </c>
      <c r="AF599" s="20">
        <v>0.18816300000000014</v>
      </c>
      <c r="AG599" s="20" t="s">
        <v>20</v>
      </c>
      <c r="AH599" s="20" t="s">
        <v>204</v>
      </c>
    </row>
    <row r="600" spans="1:34">
      <c r="A600" s="20"/>
      <c r="B600" s="20"/>
      <c r="C600" s="20"/>
      <c r="D600" s="20"/>
      <c r="E600" s="20"/>
      <c r="G600" s="2"/>
      <c r="P600" t="e">
        <f t="shared" si="19"/>
        <v>#N/A</v>
      </c>
      <c r="Q600" t="e">
        <f>+VLOOKUP(D600&amp;E600,Master!D:H,5,0)</f>
        <v>#N/A</v>
      </c>
      <c r="R600" t="e">
        <f>+VLOOKUP(D600&amp;E600,Master!D:I,6,0)</f>
        <v>#N/A</v>
      </c>
      <c r="S600" t="e">
        <f>+VLOOKUP(Q600,Notes!$A$45:$BZ$50,MATCH(P600,Notes!$2:$2,0),0)</f>
        <v>#N/A</v>
      </c>
      <c r="T600" s="21" t="e">
        <f t="shared" si="18"/>
        <v>#N/A</v>
      </c>
      <c r="AD600" s="20" t="s">
        <v>625</v>
      </c>
      <c r="AE600" s="20">
        <v>0.17584399999999997</v>
      </c>
      <c r="AF600" s="20">
        <v>0.17584399999999997</v>
      </c>
      <c r="AG600" s="20" t="s">
        <v>20</v>
      </c>
      <c r="AH600" s="20" t="s">
        <v>205</v>
      </c>
    </row>
    <row r="601" spans="1:34">
      <c r="A601" s="20"/>
      <c r="B601" s="20"/>
      <c r="C601" s="20"/>
      <c r="D601" s="20"/>
      <c r="E601" s="20"/>
      <c r="G601" s="2"/>
      <c r="P601" t="e">
        <f t="shared" si="19"/>
        <v>#N/A</v>
      </c>
      <c r="Q601" t="e">
        <f>+VLOOKUP(D601&amp;E601,Master!D:H,5,0)</f>
        <v>#N/A</v>
      </c>
      <c r="R601" t="e">
        <f>+VLOOKUP(D601&amp;E601,Master!D:I,6,0)</f>
        <v>#N/A</v>
      </c>
      <c r="S601" t="e">
        <f>+VLOOKUP(Q601,Notes!$A$45:$BZ$50,MATCH(P601,Notes!$2:$2,0),0)</f>
        <v>#N/A</v>
      </c>
      <c r="T601" s="21" t="e">
        <f t="shared" si="18"/>
        <v>#N/A</v>
      </c>
      <c r="AD601" s="20" t="s">
        <v>654</v>
      </c>
      <c r="AE601" s="20">
        <v>0.27030399999999993</v>
      </c>
      <c r="AF601" s="20">
        <v>0.27030399999999993</v>
      </c>
      <c r="AG601" s="20" t="s">
        <v>40</v>
      </c>
      <c r="AH601" s="20" t="s">
        <v>204</v>
      </c>
    </row>
    <row r="602" spans="1:34">
      <c r="A602" s="20"/>
      <c r="B602" s="20"/>
      <c r="C602" s="20"/>
      <c r="D602" s="20"/>
      <c r="E602" s="20"/>
      <c r="G602" s="2"/>
      <c r="P602" t="e">
        <f t="shared" si="19"/>
        <v>#N/A</v>
      </c>
      <c r="Q602" t="e">
        <f>+VLOOKUP(D602&amp;E602,Master!D:H,5,0)</f>
        <v>#N/A</v>
      </c>
      <c r="R602" t="e">
        <f>+VLOOKUP(D602&amp;E602,Master!D:I,6,0)</f>
        <v>#N/A</v>
      </c>
      <c r="S602" t="e">
        <f>+VLOOKUP(Q602,Notes!$A$45:$BZ$50,MATCH(P602,Notes!$2:$2,0),0)</f>
        <v>#N/A</v>
      </c>
      <c r="T602" s="21" t="e">
        <f t="shared" si="18"/>
        <v>#N/A</v>
      </c>
      <c r="AD602" s="20" t="s">
        <v>658</v>
      </c>
      <c r="AE602" s="20">
        <v>0.26180000000000003</v>
      </c>
      <c r="AF602" s="20">
        <v>0.26180000000000003</v>
      </c>
      <c r="AG602" s="20" t="s">
        <v>40</v>
      </c>
      <c r="AH602" s="20" t="s">
        <v>205</v>
      </c>
    </row>
    <row r="603" spans="1:34">
      <c r="A603" s="20"/>
      <c r="B603" s="20"/>
      <c r="C603" s="20"/>
      <c r="D603" s="20"/>
      <c r="E603" s="20"/>
      <c r="G603" s="2"/>
      <c r="P603" t="e">
        <f t="shared" si="19"/>
        <v>#N/A</v>
      </c>
      <c r="Q603" t="e">
        <f>+VLOOKUP(D603&amp;E603,Master!D:H,5,0)</f>
        <v>#N/A</v>
      </c>
      <c r="R603" t="e">
        <f>+VLOOKUP(D603&amp;E603,Master!D:I,6,0)</f>
        <v>#N/A</v>
      </c>
      <c r="S603" t="e">
        <f>+VLOOKUP(Q603,Notes!$A$45:$BZ$50,MATCH(P603,Notes!$2:$2,0),0)</f>
        <v>#N/A</v>
      </c>
      <c r="T603" s="21" t="e">
        <f t="shared" si="18"/>
        <v>#N/A</v>
      </c>
      <c r="AD603" s="20" t="s">
        <v>668</v>
      </c>
      <c r="AE603" s="20">
        <v>0.21977199999999994</v>
      </c>
      <c r="AF603" s="20">
        <v>0.21977199999999994</v>
      </c>
      <c r="AG603" s="20" t="s">
        <v>47</v>
      </c>
      <c r="AH603" s="20" t="s">
        <v>204</v>
      </c>
    </row>
    <row r="604" spans="1:34">
      <c r="A604" s="20"/>
      <c r="B604" s="20"/>
      <c r="C604" s="20"/>
      <c r="D604" s="20"/>
      <c r="E604" s="20"/>
      <c r="G604" s="2"/>
      <c r="P604" t="e">
        <f t="shared" si="19"/>
        <v>#N/A</v>
      </c>
      <c r="Q604" t="e">
        <f>+VLOOKUP(D604&amp;E604,Master!D:H,5,0)</f>
        <v>#N/A</v>
      </c>
      <c r="R604" t="e">
        <f>+VLOOKUP(D604&amp;E604,Master!D:I,6,0)</f>
        <v>#N/A</v>
      </c>
      <c r="S604" t="e">
        <f>+VLOOKUP(Q604,Notes!$A$45:$BZ$50,MATCH(P604,Notes!$2:$2,0),0)</f>
        <v>#N/A</v>
      </c>
      <c r="T604" s="21" t="e">
        <f t="shared" si="18"/>
        <v>#N/A</v>
      </c>
      <c r="AD604" s="20" t="s">
        <v>672</v>
      </c>
      <c r="AE604" s="20">
        <v>0.20745500000000008</v>
      </c>
      <c r="AF604" s="20">
        <v>0.20745500000000008</v>
      </c>
      <c r="AG604" s="20" t="s">
        <v>47</v>
      </c>
      <c r="AH604" s="20" t="s">
        <v>205</v>
      </c>
    </row>
    <row r="605" spans="1:34">
      <c r="A605" s="20"/>
      <c r="B605" s="20"/>
      <c r="C605" s="20"/>
      <c r="D605" s="20"/>
      <c r="E605" s="20"/>
      <c r="G605" s="2"/>
      <c r="P605" t="e">
        <f t="shared" si="19"/>
        <v>#N/A</v>
      </c>
      <c r="Q605" t="e">
        <f>+VLOOKUP(D605&amp;E605,Master!D:H,5,0)</f>
        <v>#N/A</v>
      </c>
      <c r="R605" t="e">
        <f>+VLOOKUP(D605&amp;E605,Master!D:I,6,0)</f>
        <v>#N/A</v>
      </c>
      <c r="S605" t="e">
        <f>+VLOOKUP(Q605,Notes!$A$45:$BZ$50,MATCH(P605,Notes!$2:$2,0),0)</f>
        <v>#N/A</v>
      </c>
      <c r="T605" s="21" t="e">
        <f t="shared" si="18"/>
        <v>#N/A</v>
      </c>
      <c r="AD605" s="20" t="s">
        <v>647</v>
      </c>
      <c r="AE605" s="20">
        <v>15.734137000000006</v>
      </c>
      <c r="AF605" s="20">
        <v>15.734137000000006</v>
      </c>
      <c r="AG605" s="20" t="s">
        <v>15</v>
      </c>
      <c r="AH605" s="20" t="s">
        <v>205</v>
      </c>
    </row>
    <row r="606" spans="1:34">
      <c r="A606" s="20"/>
      <c r="B606" s="20"/>
      <c r="C606" s="20"/>
      <c r="D606" s="20"/>
      <c r="E606" s="20"/>
      <c r="G606" s="2"/>
      <c r="P606" t="e">
        <f t="shared" si="19"/>
        <v>#N/A</v>
      </c>
      <c r="Q606" t="e">
        <f>+VLOOKUP(D606&amp;E606,Master!D:H,5,0)</f>
        <v>#N/A</v>
      </c>
      <c r="R606" t="e">
        <f>+VLOOKUP(D606&amp;E606,Master!D:I,6,0)</f>
        <v>#N/A</v>
      </c>
      <c r="S606" t="e">
        <f>+VLOOKUP(Q606,Notes!$A$45:$BZ$50,MATCH(P606,Notes!$2:$2,0),0)</f>
        <v>#N/A</v>
      </c>
      <c r="T606" s="21" t="e">
        <f t="shared" si="18"/>
        <v>#N/A</v>
      </c>
      <c r="AD606" s="20" t="s">
        <v>642</v>
      </c>
      <c r="AE606" s="20">
        <v>19.30333700000001</v>
      </c>
      <c r="AF606" s="20">
        <v>19.30333700000001</v>
      </c>
      <c r="AG606" s="20" t="s">
        <v>15</v>
      </c>
      <c r="AH606" s="20" t="s">
        <v>204</v>
      </c>
    </row>
    <row r="607" spans="1:34">
      <c r="A607" s="20"/>
      <c r="B607" s="20"/>
      <c r="C607" s="20"/>
      <c r="D607" s="20"/>
      <c r="E607" s="20"/>
      <c r="G607" s="2"/>
      <c r="P607" t="e">
        <f t="shared" si="19"/>
        <v>#N/A</v>
      </c>
      <c r="Q607" t="e">
        <f>+VLOOKUP(D607&amp;E607,Master!D:H,5,0)</f>
        <v>#N/A</v>
      </c>
      <c r="R607" t="e">
        <f>+VLOOKUP(D607&amp;E607,Master!D:I,6,0)</f>
        <v>#N/A</v>
      </c>
      <c r="S607" t="e">
        <f>+VLOOKUP(Q607,Notes!$A$45:$BZ$50,MATCH(P607,Notes!$2:$2,0),0)</f>
        <v>#N/A</v>
      </c>
      <c r="T607" s="21" t="e">
        <f t="shared" si="18"/>
        <v>#N/A</v>
      </c>
      <c r="AD607" s="20" t="s">
        <v>653</v>
      </c>
      <c r="AE607" s="20">
        <v>15.359452999999993</v>
      </c>
      <c r="AF607" s="20">
        <v>15.359452999999993</v>
      </c>
      <c r="AG607" s="20" t="s">
        <v>17</v>
      </c>
      <c r="AH607" s="20" t="s">
        <v>211</v>
      </c>
    </row>
    <row r="608" spans="1:34">
      <c r="A608" s="20"/>
      <c r="B608" s="20"/>
      <c r="C608" s="20"/>
      <c r="D608" s="20"/>
      <c r="E608" s="20"/>
      <c r="G608" s="2"/>
      <c r="P608" t="e">
        <f t="shared" si="19"/>
        <v>#N/A</v>
      </c>
      <c r="Q608" t="e">
        <f>+VLOOKUP(D608&amp;E608,Master!D:H,5,0)</f>
        <v>#N/A</v>
      </c>
      <c r="R608" t="e">
        <f>+VLOOKUP(D608&amp;E608,Master!D:I,6,0)</f>
        <v>#N/A</v>
      </c>
      <c r="S608" t="e">
        <f>+VLOOKUP(Q608,Notes!$A$45:$BZ$50,MATCH(P608,Notes!$2:$2,0),0)</f>
        <v>#N/A</v>
      </c>
      <c r="T608" s="21" t="e">
        <f t="shared" si="18"/>
        <v>#N/A</v>
      </c>
      <c r="AD608" s="20" t="s">
        <v>650</v>
      </c>
      <c r="AE608" s="20">
        <v>15.765048999999996</v>
      </c>
      <c r="AF608" s="20">
        <v>15.765048999999996</v>
      </c>
      <c r="AG608" s="20" t="s">
        <v>17</v>
      </c>
      <c r="AH608" s="20" t="s">
        <v>204</v>
      </c>
    </row>
    <row r="609" spans="1:34">
      <c r="A609" s="20"/>
      <c r="B609" s="20"/>
      <c r="C609" s="20"/>
      <c r="D609" s="20"/>
      <c r="E609" s="20"/>
      <c r="G609" s="2"/>
      <c r="P609" t="e">
        <f t="shared" si="19"/>
        <v>#N/A</v>
      </c>
      <c r="Q609" t="e">
        <f>+VLOOKUP(D609&amp;E609,Master!D:H,5,0)</f>
        <v>#N/A</v>
      </c>
      <c r="R609" t="e">
        <f>+VLOOKUP(D609&amp;E609,Master!D:I,6,0)</f>
        <v>#N/A</v>
      </c>
      <c r="S609" t="e">
        <f>+VLOOKUP(Q609,Notes!$A$45:$BZ$50,MATCH(P609,Notes!$2:$2,0),0)</f>
        <v>#N/A</v>
      </c>
      <c r="T609" s="21" t="e">
        <f t="shared" si="18"/>
        <v>#N/A</v>
      </c>
      <c r="AD609" s="20" t="s">
        <v>763</v>
      </c>
      <c r="AE609" s="20">
        <v>0.21400499999999986</v>
      </c>
      <c r="AF609" s="20">
        <v>0.21400499999999986</v>
      </c>
      <c r="AG609" s="20" t="s">
        <v>16</v>
      </c>
      <c r="AH609" s="20" t="s">
        <v>205</v>
      </c>
    </row>
    <row r="610" spans="1:34">
      <c r="A610" s="20"/>
      <c r="B610" s="20"/>
      <c r="C610" s="20"/>
      <c r="D610" s="20"/>
      <c r="E610" s="20"/>
      <c r="G610" s="2"/>
      <c r="P610" t="e">
        <f t="shared" si="19"/>
        <v>#N/A</v>
      </c>
      <c r="Q610" t="e">
        <f>+VLOOKUP(D610&amp;E610,Master!D:H,5,0)</f>
        <v>#N/A</v>
      </c>
      <c r="R610" t="e">
        <f>+VLOOKUP(D610&amp;E610,Master!D:I,6,0)</f>
        <v>#N/A</v>
      </c>
      <c r="S610" t="e">
        <f>+VLOOKUP(Q610,Notes!$A$45:$BZ$50,MATCH(P610,Notes!$2:$2,0),0)</f>
        <v>#N/A</v>
      </c>
      <c r="T610" s="21" t="e">
        <f t="shared" si="18"/>
        <v>#N/A</v>
      </c>
      <c r="AD610" s="20" t="s">
        <v>761</v>
      </c>
      <c r="AE610" s="20">
        <v>0.25396199999999997</v>
      </c>
      <c r="AF610" s="20">
        <v>0.25396199999999997</v>
      </c>
      <c r="AG610" s="20" t="s">
        <v>16</v>
      </c>
      <c r="AH610" s="20" t="s">
        <v>204</v>
      </c>
    </row>
    <row r="611" spans="1:34">
      <c r="A611" s="20"/>
      <c r="B611" s="20"/>
      <c r="C611" s="20"/>
      <c r="D611" s="20"/>
      <c r="E611" s="20"/>
      <c r="G611" s="2"/>
      <c r="P611" t="e">
        <f t="shared" si="19"/>
        <v>#N/A</v>
      </c>
      <c r="Q611" t="e">
        <f>+VLOOKUP(D611&amp;E611,Master!D:H,5,0)</f>
        <v>#N/A</v>
      </c>
      <c r="R611" t="e">
        <f>+VLOOKUP(D611&amp;E611,Master!D:I,6,0)</f>
        <v>#N/A</v>
      </c>
      <c r="S611" t="e">
        <f>+VLOOKUP(Q611,Notes!$A$45:$BZ$50,MATCH(P611,Notes!$2:$2,0),0)</f>
        <v>#N/A</v>
      </c>
      <c r="T611" s="21" t="e">
        <f t="shared" si="18"/>
        <v>#N/A</v>
      </c>
      <c r="AD611" s="20" t="s">
        <v>640</v>
      </c>
      <c r="AE611" s="20">
        <v>25.088221999999995</v>
      </c>
      <c r="AF611" s="20">
        <v>25.088221999999995</v>
      </c>
      <c r="AG611" s="20" t="s">
        <v>14</v>
      </c>
      <c r="AH611" s="20" t="s">
        <v>211</v>
      </c>
    </row>
    <row r="612" spans="1:34">
      <c r="A612" s="20"/>
      <c r="B612" s="20"/>
      <c r="C612" s="20"/>
      <c r="D612" s="20"/>
      <c r="E612" s="20"/>
      <c r="G612" s="2"/>
      <c r="P612" t="e">
        <f t="shared" si="19"/>
        <v>#N/A</v>
      </c>
      <c r="Q612" t="e">
        <f>+VLOOKUP(D612&amp;E612,Master!D:H,5,0)</f>
        <v>#N/A</v>
      </c>
      <c r="R612" t="e">
        <f>+VLOOKUP(D612&amp;E612,Master!D:I,6,0)</f>
        <v>#N/A</v>
      </c>
      <c r="S612" t="e">
        <f>+VLOOKUP(Q612,Notes!$A$45:$BZ$50,MATCH(P612,Notes!$2:$2,0),0)</f>
        <v>#N/A</v>
      </c>
      <c r="T612" s="21" t="e">
        <f t="shared" si="18"/>
        <v>#N/A</v>
      </c>
      <c r="AD612" s="20" t="s">
        <v>637</v>
      </c>
      <c r="AE612" s="20">
        <v>28.274752000000007</v>
      </c>
      <c r="AF612" s="20">
        <v>28.274752000000007</v>
      </c>
      <c r="AG612" s="20" t="s">
        <v>14</v>
      </c>
      <c r="AH612" s="20" t="s">
        <v>204</v>
      </c>
    </row>
    <row r="613" spans="1:34">
      <c r="A613" s="20"/>
      <c r="B613" s="20"/>
      <c r="C613" s="20"/>
      <c r="D613" s="20"/>
      <c r="E613" s="20"/>
      <c r="G613" s="2"/>
      <c r="P613" t="e">
        <f t="shared" si="19"/>
        <v>#N/A</v>
      </c>
      <c r="Q613" t="e">
        <f>+VLOOKUP(D613&amp;E613,Master!D:H,5,0)</f>
        <v>#N/A</v>
      </c>
      <c r="R613" t="e">
        <f>+VLOOKUP(D613&amp;E613,Master!D:I,6,0)</f>
        <v>#N/A</v>
      </c>
      <c r="S613" t="e">
        <f>+VLOOKUP(Q613,Notes!$A$45:$BZ$50,MATCH(P613,Notes!$2:$2,0),0)</f>
        <v>#N/A</v>
      </c>
      <c r="T613" s="21" t="e">
        <f t="shared" si="18"/>
        <v>#N/A</v>
      </c>
      <c r="AD613" s="20" t="s">
        <v>681</v>
      </c>
      <c r="AE613" s="20">
        <v>15.026921000000005</v>
      </c>
      <c r="AF613" s="20">
        <v>15.026921000000005</v>
      </c>
      <c r="AG613" s="20" t="s">
        <v>190</v>
      </c>
      <c r="AH613" s="20" t="s">
        <v>204</v>
      </c>
    </row>
    <row r="614" spans="1:34">
      <c r="A614" s="20"/>
      <c r="B614" s="20"/>
      <c r="C614" s="20"/>
      <c r="D614" s="20"/>
      <c r="E614" s="20"/>
      <c r="G614" s="2"/>
      <c r="P614" t="e">
        <f t="shared" si="19"/>
        <v>#N/A</v>
      </c>
      <c r="Q614" t="e">
        <f>+VLOOKUP(D614&amp;E614,Master!D:H,5,0)</f>
        <v>#N/A</v>
      </c>
      <c r="R614" t="e">
        <f>+VLOOKUP(D614&amp;E614,Master!D:I,6,0)</f>
        <v>#N/A</v>
      </c>
      <c r="S614" t="e">
        <f>+VLOOKUP(Q614,Notes!$A$45:$BZ$50,MATCH(P614,Notes!$2:$2,0),0)</f>
        <v>#N/A</v>
      </c>
      <c r="T614" s="21" t="e">
        <f t="shared" si="18"/>
        <v>#N/A</v>
      </c>
      <c r="AD614" s="20" t="s">
        <v>683</v>
      </c>
      <c r="AE614" s="20">
        <v>14.618611999999994</v>
      </c>
      <c r="AF614" s="20">
        <v>14.618611999999994</v>
      </c>
      <c r="AG614" s="20" t="s">
        <v>190</v>
      </c>
      <c r="AH614" s="20" t="s">
        <v>205</v>
      </c>
    </row>
    <row r="615" spans="1:34">
      <c r="A615" s="20"/>
      <c r="B615" s="20"/>
      <c r="C615" s="20"/>
      <c r="D615" s="20"/>
      <c r="E615" s="20"/>
      <c r="G615" s="2"/>
      <c r="P615" t="e">
        <f t="shared" si="19"/>
        <v>#N/A</v>
      </c>
      <c r="Q615" t="e">
        <f>+VLOOKUP(D615&amp;E615,Master!D:H,5,0)</f>
        <v>#N/A</v>
      </c>
      <c r="R615" t="e">
        <f>+VLOOKUP(D615&amp;E615,Master!D:I,6,0)</f>
        <v>#N/A</v>
      </c>
      <c r="S615" t="e">
        <f>+VLOOKUP(Q615,Notes!$A$45:$BZ$50,MATCH(P615,Notes!$2:$2,0),0)</f>
        <v>#N/A</v>
      </c>
      <c r="T615" s="21" t="e">
        <f t="shared" si="18"/>
        <v>#N/A</v>
      </c>
      <c r="AD615" s="20" t="s">
        <v>621</v>
      </c>
      <c r="AE615" s="20">
        <v>0.18816300000000014</v>
      </c>
      <c r="AF615" s="20">
        <v>0.18816300000000014</v>
      </c>
      <c r="AG615" s="20" t="s">
        <v>20</v>
      </c>
      <c r="AH615" s="20" t="s">
        <v>204</v>
      </c>
    </row>
    <row r="616" spans="1:34">
      <c r="A616" s="20"/>
      <c r="B616" s="20"/>
      <c r="C616" s="20"/>
      <c r="D616" s="20"/>
      <c r="E616" s="20"/>
      <c r="G616" s="2"/>
      <c r="P616" t="e">
        <f t="shared" si="19"/>
        <v>#N/A</v>
      </c>
      <c r="Q616" t="e">
        <f>+VLOOKUP(D616&amp;E616,Master!D:H,5,0)</f>
        <v>#N/A</v>
      </c>
      <c r="R616" t="e">
        <f>+VLOOKUP(D616&amp;E616,Master!D:I,6,0)</f>
        <v>#N/A</v>
      </c>
      <c r="S616" t="e">
        <f>+VLOOKUP(Q616,Notes!$A$45:$BZ$50,MATCH(P616,Notes!$2:$2,0),0)</f>
        <v>#N/A</v>
      </c>
      <c r="T616" s="21" t="e">
        <f t="shared" si="18"/>
        <v>#N/A</v>
      </c>
      <c r="AD616" s="20" t="s">
        <v>625</v>
      </c>
      <c r="AE616" s="20">
        <v>0.17584399999999997</v>
      </c>
      <c r="AF616" s="20">
        <v>0.17584399999999997</v>
      </c>
      <c r="AG616" s="20" t="s">
        <v>20</v>
      </c>
      <c r="AH616" s="20" t="s">
        <v>205</v>
      </c>
    </row>
    <row r="617" spans="1:34">
      <c r="A617" s="20"/>
      <c r="B617" s="20"/>
      <c r="C617" s="20"/>
      <c r="D617" s="20"/>
      <c r="E617" s="20"/>
      <c r="G617" s="2"/>
      <c r="P617" t="e">
        <f t="shared" si="19"/>
        <v>#N/A</v>
      </c>
      <c r="Q617" t="e">
        <f>+VLOOKUP(D617&amp;E617,Master!D:H,5,0)</f>
        <v>#N/A</v>
      </c>
      <c r="R617" t="e">
        <f>+VLOOKUP(D617&amp;E617,Master!D:I,6,0)</f>
        <v>#N/A</v>
      </c>
      <c r="S617" t="e">
        <f>+VLOOKUP(Q617,Notes!$A$45:$BZ$50,MATCH(P617,Notes!$2:$2,0),0)</f>
        <v>#N/A</v>
      </c>
      <c r="T617" s="21" t="e">
        <f t="shared" si="18"/>
        <v>#N/A</v>
      </c>
      <c r="AD617" s="20" t="s">
        <v>634</v>
      </c>
      <c r="AE617" s="20">
        <v>0.26860300000000004</v>
      </c>
      <c r="AF617" s="20">
        <v>0.26860300000000004</v>
      </c>
      <c r="AG617" s="20" t="s">
        <v>13</v>
      </c>
      <c r="AH617" s="20" t="s">
        <v>208</v>
      </c>
    </row>
    <row r="618" spans="1:34">
      <c r="A618" s="20"/>
      <c r="B618" s="20"/>
      <c r="C618" s="20"/>
      <c r="D618" s="20"/>
      <c r="E618" s="20"/>
      <c r="G618" s="2"/>
      <c r="P618" t="e">
        <f t="shared" si="19"/>
        <v>#N/A</v>
      </c>
      <c r="Q618" t="e">
        <f>+VLOOKUP(D618&amp;E618,Master!D:H,5,0)</f>
        <v>#N/A</v>
      </c>
      <c r="R618" t="e">
        <f>+VLOOKUP(D618&amp;E618,Master!D:I,6,0)</f>
        <v>#N/A</v>
      </c>
      <c r="S618" t="e">
        <f>+VLOOKUP(Q618,Notes!$A$45:$BZ$50,MATCH(P618,Notes!$2:$2,0),0)</f>
        <v>#N/A</v>
      </c>
      <c r="T618" s="21" t="e">
        <f t="shared" si="18"/>
        <v>#N/A</v>
      </c>
      <c r="AD618" s="20" t="s">
        <v>636</v>
      </c>
      <c r="AE618" s="20">
        <v>0.24638599999999999</v>
      </c>
      <c r="AF618" s="20">
        <v>0.24638599999999999</v>
      </c>
      <c r="AG618" s="20" t="s">
        <v>13</v>
      </c>
      <c r="AH618" s="20" t="s">
        <v>209</v>
      </c>
    </row>
    <row r="619" spans="1:34">
      <c r="A619" s="20"/>
      <c r="B619" s="20"/>
      <c r="C619" s="20"/>
      <c r="D619" s="20"/>
      <c r="E619" s="20"/>
      <c r="G619" s="2"/>
      <c r="P619" t="e">
        <f t="shared" si="19"/>
        <v>#N/A</v>
      </c>
      <c r="Q619" t="e">
        <f>+VLOOKUP(D619&amp;E619,Master!D:H,5,0)</f>
        <v>#N/A</v>
      </c>
      <c r="R619" t="e">
        <f>+VLOOKUP(D619&amp;E619,Master!D:I,6,0)</f>
        <v>#N/A</v>
      </c>
      <c r="S619" t="e">
        <f>+VLOOKUP(Q619,Notes!$A$45:$BZ$50,MATCH(P619,Notes!$2:$2,0),0)</f>
        <v>#N/A</v>
      </c>
      <c r="T619" s="21" t="e">
        <f t="shared" si="18"/>
        <v>#N/A</v>
      </c>
      <c r="AD619" s="20" t="s">
        <v>637</v>
      </c>
      <c r="AE619" s="20">
        <v>28.274752000000007</v>
      </c>
      <c r="AF619" s="20">
        <v>28.274752000000007</v>
      </c>
      <c r="AG619" s="20" t="s">
        <v>14</v>
      </c>
      <c r="AH619" s="20" t="s">
        <v>204</v>
      </c>
    </row>
    <row r="620" spans="1:34">
      <c r="A620" s="20"/>
      <c r="B620" s="20"/>
      <c r="C620" s="20"/>
      <c r="D620" s="20"/>
      <c r="E620" s="20"/>
      <c r="G620" s="2"/>
      <c r="P620" t="e">
        <f t="shared" si="19"/>
        <v>#N/A</v>
      </c>
      <c r="Q620" t="e">
        <f>+VLOOKUP(D620&amp;E620,Master!D:H,5,0)</f>
        <v>#N/A</v>
      </c>
      <c r="R620" t="e">
        <f>+VLOOKUP(D620&amp;E620,Master!D:I,6,0)</f>
        <v>#N/A</v>
      </c>
      <c r="S620" t="e">
        <f>+VLOOKUP(Q620,Notes!$A$45:$BZ$50,MATCH(P620,Notes!$2:$2,0),0)</f>
        <v>#N/A</v>
      </c>
      <c r="T620" s="21" t="e">
        <f t="shared" si="18"/>
        <v>#N/A</v>
      </c>
      <c r="AD620" s="20" t="s">
        <v>639</v>
      </c>
      <c r="AE620" s="20">
        <v>26.518725000000003</v>
      </c>
      <c r="AF620" s="20">
        <v>26.518725000000003</v>
      </c>
      <c r="AG620" s="20" t="s">
        <v>14</v>
      </c>
      <c r="AH620" s="20" t="s">
        <v>208</v>
      </c>
    </row>
    <row r="621" spans="1:34">
      <c r="A621" s="20"/>
      <c r="B621" s="20"/>
      <c r="C621" s="20"/>
      <c r="D621" s="20"/>
      <c r="E621" s="20"/>
      <c r="G621" s="2"/>
      <c r="P621" t="e">
        <f t="shared" si="19"/>
        <v>#N/A</v>
      </c>
      <c r="Q621" t="e">
        <f>+VLOOKUP(D621&amp;E621,Master!D:H,5,0)</f>
        <v>#N/A</v>
      </c>
      <c r="R621" t="e">
        <f>+VLOOKUP(D621&amp;E621,Master!D:I,6,0)</f>
        <v>#N/A</v>
      </c>
      <c r="S621" t="e">
        <f>+VLOOKUP(Q621,Notes!$A$45:$BZ$50,MATCH(P621,Notes!$2:$2,0),0)</f>
        <v>#N/A</v>
      </c>
      <c r="T621" s="21" t="e">
        <f t="shared" si="18"/>
        <v>#N/A</v>
      </c>
      <c r="AD621" s="20" t="s">
        <v>640</v>
      </c>
      <c r="AE621" s="20">
        <v>25.088221999999995</v>
      </c>
      <c r="AF621" s="20">
        <v>25.088221999999995</v>
      </c>
      <c r="AG621" s="20" t="s">
        <v>14</v>
      </c>
      <c r="AH621" s="20" t="s">
        <v>211</v>
      </c>
    </row>
    <row r="622" spans="1:34">
      <c r="A622" s="20"/>
      <c r="B622" s="20"/>
      <c r="C622" s="20"/>
      <c r="D622" s="20"/>
      <c r="E622" s="20"/>
      <c r="G622" s="2"/>
      <c r="P622" t="e">
        <f t="shared" si="19"/>
        <v>#N/A</v>
      </c>
      <c r="Q622" t="e">
        <f>+VLOOKUP(D622&amp;E622,Master!D:H,5,0)</f>
        <v>#N/A</v>
      </c>
      <c r="R622" t="e">
        <f>+VLOOKUP(D622&amp;E622,Master!D:I,6,0)</f>
        <v>#N/A</v>
      </c>
      <c r="S622" t="e">
        <f>+VLOOKUP(Q622,Notes!$A$45:$BZ$50,MATCH(P622,Notes!$2:$2,0),0)</f>
        <v>#N/A</v>
      </c>
      <c r="T622" s="21" t="e">
        <f t="shared" si="18"/>
        <v>#N/A</v>
      </c>
      <c r="AD622" s="20" t="s">
        <v>641</v>
      </c>
      <c r="AE622" s="20">
        <v>23.365993</v>
      </c>
      <c r="AF622" s="20">
        <v>23.365993</v>
      </c>
      <c r="AG622" s="20" t="s">
        <v>14</v>
      </c>
      <c r="AH622" s="20" t="s">
        <v>214</v>
      </c>
    </row>
    <row r="623" spans="1:34">
      <c r="A623" s="20"/>
      <c r="B623" s="20"/>
      <c r="C623" s="20"/>
      <c r="D623" s="20"/>
      <c r="E623" s="20"/>
      <c r="G623" s="2"/>
      <c r="P623" t="e">
        <f t="shared" si="19"/>
        <v>#N/A</v>
      </c>
      <c r="Q623" t="e">
        <f>+VLOOKUP(D623&amp;E623,Master!D:H,5,0)</f>
        <v>#N/A</v>
      </c>
      <c r="R623" t="e">
        <f>+VLOOKUP(D623&amp;E623,Master!D:I,6,0)</f>
        <v>#N/A</v>
      </c>
      <c r="S623" t="e">
        <f>+VLOOKUP(Q623,Notes!$A$45:$BZ$50,MATCH(P623,Notes!$2:$2,0),0)</f>
        <v>#N/A</v>
      </c>
      <c r="T623" s="21" t="e">
        <f t="shared" si="18"/>
        <v>#N/A</v>
      </c>
      <c r="AD623" s="20" t="s">
        <v>642</v>
      </c>
      <c r="AE623" s="20">
        <v>19.30333700000001</v>
      </c>
      <c r="AF623" s="20">
        <v>19.30333700000001</v>
      </c>
      <c r="AG623" s="20" t="s">
        <v>15</v>
      </c>
      <c r="AH623" s="20" t="s">
        <v>204</v>
      </c>
    </row>
    <row r="624" spans="1:34">
      <c r="A624" s="20"/>
      <c r="B624" s="20"/>
      <c r="C624" s="20"/>
      <c r="D624" s="20"/>
      <c r="E624" s="20"/>
      <c r="G624" s="2"/>
      <c r="P624" t="e">
        <f t="shared" si="19"/>
        <v>#N/A</v>
      </c>
      <c r="Q624" t="e">
        <f>+VLOOKUP(D624&amp;E624,Master!D:H,5,0)</f>
        <v>#N/A</v>
      </c>
      <c r="R624" t="e">
        <f>+VLOOKUP(D624&amp;E624,Master!D:I,6,0)</f>
        <v>#N/A</v>
      </c>
      <c r="S624" t="e">
        <f>+VLOOKUP(Q624,Notes!$A$45:$BZ$50,MATCH(P624,Notes!$2:$2,0),0)</f>
        <v>#N/A</v>
      </c>
      <c r="T624" s="21" t="e">
        <f t="shared" si="18"/>
        <v>#N/A</v>
      </c>
      <c r="AD624" s="20" t="s">
        <v>645</v>
      </c>
      <c r="AE624" s="20">
        <v>19.012426999999999</v>
      </c>
      <c r="AF624" s="20">
        <v>19.012426999999999</v>
      </c>
      <c r="AG624" s="20" t="s">
        <v>15</v>
      </c>
      <c r="AH624" s="20" t="s">
        <v>208</v>
      </c>
    </row>
    <row r="625" spans="1:34">
      <c r="A625" s="20"/>
      <c r="B625" s="20"/>
      <c r="C625" s="20"/>
      <c r="D625" s="20"/>
      <c r="E625" s="20"/>
      <c r="G625" s="2"/>
      <c r="P625" t="e">
        <f t="shared" si="19"/>
        <v>#N/A</v>
      </c>
      <c r="Q625" t="e">
        <f>+VLOOKUP(D625&amp;E625,Master!D:H,5,0)</f>
        <v>#N/A</v>
      </c>
      <c r="R625" t="e">
        <f>+VLOOKUP(D625&amp;E625,Master!D:I,6,0)</f>
        <v>#N/A</v>
      </c>
      <c r="S625" t="e">
        <f>+VLOOKUP(Q625,Notes!$A$45:$BZ$50,MATCH(P625,Notes!$2:$2,0),0)</f>
        <v>#N/A</v>
      </c>
      <c r="T625" s="21" t="e">
        <f t="shared" si="18"/>
        <v>#N/A</v>
      </c>
      <c r="AD625" s="20" t="s">
        <v>647</v>
      </c>
      <c r="AE625" s="20">
        <v>15.734137000000006</v>
      </c>
      <c r="AF625" s="20">
        <v>15.734137000000006</v>
      </c>
      <c r="AG625" s="20" t="s">
        <v>15</v>
      </c>
      <c r="AH625" s="20" t="s">
        <v>205</v>
      </c>
    </row>
    <row r="626" spans="1:34">
      <c r="A626" s="20"/>
      <c r="B626" s="20"/>
      <c r="C626" s="20"/>
      <c r="D626" s="20"/>
      <c r="E626" s="20"/>
      <c r="G626" s="2"/>
      <c r="P626" t="e">
        <f t="shared" si="19"/>
        <v>#N/A</v>
      </c>
      <c r="Q626" t="e">
        <f>+VLOOKUP(D626&amp;E626,Master!D:H,5,0)</f>
        <v>#N/A</v>
      </c>
      <c r="R626" t="e">
        <f>+VLOOKUP(D626&amp;E626,Master!D:I,6,0)</f>
        <v>#N/A</v>
      </c>
      <c r="S626" t="e">
        <f>+VLOOKUP(Q626,Notes!$A$45:$BZ$50,MATCH(P626,Notes!$2:$2,0),0)</f>
        <v>#N/A</v>
      </c>
      <c r="T626" s="21" t="e">
        <f t="shared" si="18"/>
        <v>#N/A</v>
      </c>
      <c r="AD626" s="20" t="s">
        <v>649</v>
      </c>
      <c r="AE626" s="20">
        <v>15.443956999999999</v>
      </c>
      <c r="AF626" s="20">
        <v>15.443956999999999</v>
      </c>
      <c r="AG626" s="20" t="s">
        <v>15</v>
      </c>
      <c r="AH626" s="20" t="s">
        <v>209</v>
      </c>
    </row>
    <row r="627" spans="1:34">
      <c r="A627" s="20"/>
      <c r="B627" s="20"/>
      <c r="C627" s="20"/>
      <c r="D627" s="20"/>
      <c r="E627" s="20"/>
      <c r="G627" s="2"/>
      <c r="P627" t="e">
        <f t="shared" si="19"/>
        <v>#N/A</v>
      </c>
      <c r="Q627" t="e">
        <f>+VLOOKUP(D627&amp;E627,Master!D:H,5,0)</f>
        <v>#N/A</v>
      </c>
      <c r="R627" t="e">
        <f>+VLOOKUP(D627&amp;E627,Master!D:I,6,0)</f>
        <v>#N/A</v>
      </c>
      <c r="S627" t="e">
        <f>+VLOOKUP(Q627,Notes!$A$45:$BZ$50,MATCH(P627,Notes!$2:$2,0),0)</f>
        <v>#N/A</v>
      </c>
      <c r="T627" s="21" t="e">
        <f t="shared" si="18"/>
        <v>#N/A</v>
      </c>
      <c r="AD627" s="20" t="s">
        <v>761</v>
      </c>
      <c r="AE627" s="20">
        <v>0.25396199999999997</v>
      </c>
      <c r="AF627" s="20">
        <v>0.25396199999999997</v>
      </c>
      <c r="AG627" s="20" t="s">
        <v>16</v>
      </c>
      <c r="AH627" s="20" t="s">
        <v>204</v>
      </c>
    </row>
    <row r="628" spans="1:34">
      <c r="A628" s="20"/>
      <c r="B628" s="20"/>
      <c r="C628" s="20"/>
      <c r="D628" s="20"/>
      <c r="E628" s="20"/>
      <c r="G628" s="2"/>
      <c r="P628" t="e">
        <f t="shared" si="19"/>
        <v>#N/A</v>
      </c>
      <c r="Q628" t="e">
        <f>+VLOOKUP(D628&amp;E628,Master!D:H,5,0)</f>
        <v>#N/A</v>
      </c>
      <c r="R628" t="e">
        <f>+VLOOKUP(D628&amp;E628,Master!D:I,6,0)</f>
        <v>#N/A</v>
      </c>
      <c r="S628" t="e">
        <f>+VLOOKUP(Q628,Notes!$A$45:$BZ$50,MATCH(P628,Notes!$2:$2,0),0)</f>
        <v>#N/A</v>
      </c>
      <c r="T628" s="21" t="e">
        <f t="shared" si="18"/>
        <v>#N/A</v>
      </c>
      <c r="AD628" s="20" t="s">
        <v>762</v>
      </c>
      <c r="AE628" s="20">
        <v>0.25118299999999999</v>
      </c>
      <c r="AF628" s="20">
        <v>0.25118299999999999</v>
      </c>
      <c r="AG628" s="20" t="s">
        <v>16</v>
      </c>
      <c r="AH628" s="20" t="s">
        <v>208</v>
      </c>
    </row>
    <row r="629" spans="1:34">
      <c r="A629" s="20"/>
      <c r="B629" s="20"/>
      <c r="C629" s="20"/>
      <c r="D629" s="20"/>
      <c r="E629" s="20"/>
      <c r="G629" s="2"/>
      <c r="P629" t="e">
        <f t="shared" si="19"/>
        <v>#N/A</v>
      </c>
      <c r="Q629" t="e">
        <f>+VLOOKUP(D629&amp;E629,Master!D:H,5,0)</f>
        <v>#N/A</v>
      </c>
      <c r="R629" t="e">
        <f>+VLOOKUP(D629&amp;E629,Master!D:I,6,0)</f>
        <v>#N/A</v>
      </c>
      <c r="S629" t="e">
        <f>+VLOOKUP(Q629,Notes!$A$45:$BZ$50,MATCH(P629,Notes!$2:$2,0),0)</f>
        <v>#N/A</v>
      </c>
      <c r="T629" s="21" t="e">
        <f t="shared" si="18"/>
        <v>#N/A</v>
      </c>
      <c r="AD629" s="20" t="s">
        <v>763</v>
      </c>
      <c r="AE629" s="20">
        <v>0.21400499999999986</v>
      </c>
      <c r="AF629" s="20">
        <v>0.21400499999999986</v>
      </c>
      <c r="AG629" s="20" t="s">
        <v>16</v>
      </c>
      <c r="AH629" s="20" t="s">
        <v>205</v>
      </c>
    </row>
    <row r="630" spans="1:34">
      <c r="A630" s="20"/>
      <c r="B630" s="20"/>
      <c r="C630" s="20"/>
      <c r="D630" s="20"/>
      <c r="E630" s="20"/>
      <c r="G630" s="2"/>
      <c r="P630" t="e">
        <f t="shared" si="19"/>
        <v>#N/A</v>
      </c>
      <c r="Q630" t="e">
        <f>+VLOOKUP(D630&amp;E630,Master!D:H,5,0)</f>
        <v>#N/A</v>
      </c>
      <c r="R630" t="e">
        <f>+VLOOKUP(D630&amp;E630,Master!D:I,6,0)</f>
        <v>#N/A</v>
      </c>
      <c r="S630" t="e">
        <f>+VLOOKUP(Q630,Notes!$A$45:$BZ$50,MATCH(P630,Notes!$2:$2,0),0)</f>
        <v>#N/A</v>
      </c>
      <c r="T630" s="21" t="e">
        <f t="shared" si="18"/>
        <v>#N/A</v>
      </c>
      <c r="AD630" s="20" t="s">
        <v>764</v>
      </c>
      <c r="AE630" s="20">
        <v>0.21088700000000002</v>
      </c>
      <c r="AF630" s="20">
        <v>0.21088700000000002</v>
      </c>
      <c r="AG630" s="20" t="s">
        <v>16</v>
      </c>
      <c r="AH630" s="20" t="s">
        <v>209</v>
      </c>
    </row>
    <row r="631" spans="1:34">
      <c r="A631" s="20"/>
      <c r="B631" s="20"/>
      <c r="C631" s="20"/>
      <c r="D631" s="20"/>
      <c r="E631" s="20"/>
      <c r="G631" s="2"/>
      <c r="P631" t="e">
        <f t="shared" si="19"/>
        <v>#N/A</v>
      </c>
      <c r="Q631" t="e">
        <f>+VLOOKUP(D631&amp;E631,Master!D:H,5,0)</f>
        <v>#N/A</v>
      </c>
      <c r="R631" t="e">
        <f>+VLOOKUP(D631&amp;E631,Master!D:I,6,0)</f>
        <v>#N/A</v>
      </c>
      <c r="S631" t="e">
        <f>+VLOOKUP(Q631,Notes!$A$45:$BZ$50,MATCH(P631,Notes!$2:$2,0),0)</f>
        <v>#N/A</v>
      </c>
      <c r="T631" s="21" t="e">
        <f t="shared" si="18"/>
        <v>#N/A</v>
      </c>
      <c r="AD631" s="20" t="s">
        <v>650</v>
      </c>
      <c r="AE631" s="20">
        <v>15.765048999999996</v>
      </c>
      <c r="AF631" s="20">
        <v>15.765048999999996</v>
      </c>
      <c r="AG631" s="20" t="s">
        <v>17</v>
      </c>
      <c r="AH631" s="20" t="s">
        <v>204</v>
      </c>
    </row>
    <row r="632" spans="1:34">
      <c r="A632" s="20"/>
      <c r="B632" s="20"/>
      <c r="C632" s="20"/>
      <c r="D632" s="20"/>
      <c r="E632" s="20"/>
      <c r="G632" s="2"/>
      <c r="P632" t="e">
        <f t="shared" si="19"/>
        <v>#N/A</v>
      </c>
      <c r="Q632" t="e">
        <f>+VLOOKUP(D632&amp;E632,Master!D:H,5,0)</f>
        <v>#N/A</v>
      </c>
      <c r="R632" t="e">
        <f>+VLOOKUP(D632&amp;E632,Master!D:I,6,0)</f>
        <v>#N/A</v>
      </c>
      <c r="S632" t="e">
        <f>+VLOOKUP(Q632,Notes!$A$45:$BZ$50,MATCH(P632,Notes!$2:$2,0),0)</f>
        <v>#N/A</v>
      </c>
      <c r="T632" s="21" t="e">
        <f t="shared" si="18"/>
        <v>#N/A</v>
      </c>
      <c r="AD632" s="20" t="s">
        <v>651</v>
      </c>
      <c r="AE632" s="20">
        <v>15.827437999999999</v>
      </c>
      <c r="AF632" s="20">
        <v>15.827437999999999</v>
      </c>
      <c r="AG632" s="20" t="s">
        <v>17</v>
      </c>
      <c r="AH632" s="20" t="s">
        <v>196</v>
      </c>
    </row>
    <row r="633" spans="1:34">
      <c r="A633" s="20"/>
      <c r="B633" s="20"/>
      <c r="C633" s="20"/>
      <c r="D633" s="20"/>
      <c r="E633" s="20"/>
      <c r="G633" s="2"/>
      <c r="P633" t="e">
        <f t="shared" si="19"/>
        <v>#N/A</v>
      </c>
      <c r="Q633" t="e">
        <f>+VLOOKUP(D633&amp;E633,Master!D:H,5,0)</f>
        <v>#N/A</v>
      </c>
      <c r="R633" t="e">
        <f>+VLOOKUP(D633&amp;E633,Master!D:I,6,0)</f>
        <v>#N/A</v>
      </c>
      <c r="S633" t="e">
        <f>+VLOOKUP(Q633,Notes!$A$45:$BZ$50,MATCH(P633,Notes!$2:$2,0),0)</f>
        <v>#N/A</v>
      </c>
      <c r="T633" s="21" t="e">
        <f t="shared" si="18"/>
        <v>#N/A</v>
      </c>
      <c r="AD633" s="20" t="s">
        <v>652</v>
      </c>
      <c r="AE633" s="20">
        <v>15.424535000000001</v>
      </c>
      <c r="AF633" s="20">
        <v>15.424535000000001</v>
      </c>
      <c r="AG633" s="20" t="s">
        <v>17</v>
      </c>
      <c r="AH633" s="20" t="s">
        <v>210</v>
      </c>
    </row>
    <row r="634" spans="1:34">
      <c r="A634" s="20"/>
      <c r="B634" s="20"/>
      <c r="C634" s="20"/>
      <c r="D634" s="20"/>
      <c r="E634" s="20"/>
      <c r="G634" s="2"/>
      <c r="P634" t="e">
        <f t="shared" si="19"/>
        <v>#N/A</v>
      </c>
      <c r="Q634" t="e">
        <f>+VLOOKUP(D634&amp;E634,Master!D:H,5,0)</f>
        <v>#N/A</v>
      </c>
      <c r="R634" t="e">
        <f>+VLOOKUP(D634&amp;E634,Master!D:I,6,0)</f>
        <v>#N/A</v>
      </c>
      <c r="S634" t="e">
        <f>+VLOOKUP(Q634,Notes!$A$45:$BZ$50,MATCH(P634,Notes!$2:$2,0),0)</f>
        <v>#N/A</v>
      </c>
      <c r="T634" s="21" t="e">
        <f t="shared" si="18"/>
        <v>#N/A</v>
      </c>
      <c r="AD634" s="20" t="s">
        <v>653</v>
      </c>
      <c r="AE634" s="20">
        <v>15.359452999999993</v>
      </c>
      <c r="AF634" s="20">
        <v>15.359452999999993</v>
      </c>
      <c r="AG634" s="20" t="s">
        <v>17</v>
      </c>
      <c r="AH634" s="20" t="s">
        <v>211</v>
      </c>
    </row>
    <row r="635" spans="1:34">
      <c r="A635" s="20"/>
      <c r="B635" s="20"/>
      <c r="C635" s="20"/>
      <c r="D635" s="20"/>
      <c r="E635" s="20"/>
      <c r="G635" s="2"/>
      <c r="P635" t="e">
        <f t="shared" si="19"/>
        <v>#N/A</v>
      </c>
      <c r="Q635" t="e">
        <f>+VLOOKUP(D635&amp;E635,Master!D:H,5,0)</f>
        <v>#N/A</v>
      </c>
      <c r="R635" t="e">
        <f>+VLOOKUP(D635&amp;E635,Master!D:I,6,0)</f>
        <v>#N/A</v>
      </c>
      <c r="S635" t="e">
        <f>+VLOOKUP(Q635,Notes!$A$45:$BZ$50,MATCH(P635,Notes!$2:$2,0),0)</f>
        <v>#N/A</v>
      </c>
      <c r="T635" s="21" t="e">
        <f t="shared" si="18"/>
        <v>#N/A</v>
      </c>
      <c r="AD635" s="20" t="s">
        <v>654</v>
      </c>
      <c r="AE635" s="20">
        <v>0.27030399999999993</v>
      </c>
      <c r="AF635" s="20">
        <v>0.27030399999999993</v>
      </c>
      <c r="AG635" s="20" t="s">
        <v>40</v>
      </c>
      <c r="AH635" s="20" t="s">
        <v>204</v>
      </c>
    </row>
    <row r="636" spans="1:34">
      <c r="A636" s="20"/>
      <c r="B636" s="20"/>
      <c r="C636" s="20"/>
      <c r="D636" s="20"/>
      <c r="E636" s="20"/>
      <c r="G636" s="2"/>
      <c r="P636" t="e">
        <f t="shared" si="19"/>
        <v>#N/A</v>
      </c>
      <c r="Q636" t="e">
        <f>+VLOOKUP(D636&amp;E636,Master!D:H,5,0)</f>
        <v>#N/A</v>
      </c>
      <c r="R636" t="e">
        <f>+VLOOKUP(D636&amp;E636,Master!D:I,6,0)</f>
        <v>#N/A</v>
      </c>
      <c r="S636" t="e">
        <f>+VLOOKUP(Q636,Notes!$A$45:$BZ$50,MATCH(P636,Notes!$2:$2,0),0)</f>
        <v>#N/A</v>
      </c>
      <c r="T636" s="21" t="e">
        <f t="shared" si="18"/>
        <v>#N/A</v>
      </c>
      <c r="AD636" s="20" t="s">
        <v>657</v>
      </c>
      <c r="AE636" s="20">
        <v>0.27028100000000005</v>
      </c>
      <c r="AF636" s="20">
        <v>0.27028100000000005</v>
      </c>
      <c r="AG636" s="20" t="s">
        <v>40</v>
      </c>
      <c r="AH636" s="20" t="s">
        <v>208</v>
      </c>
    </row>
    <row r="637" spans="1:34">
      <c r="A637" s="20"/>
      <c r="B637" s="20"/>
      <c r="C637" s="20"/>
      <c r="D637" s="20"/>
      <c r="E637" s="20"/>
      <c r="G637" s="2"/>
      <c r="P637" t="e">
        <f t="shared" si="19"/>
        <v>#N/A</v>
      </c>
      <c r="Q637" t="e">
        <f>+VLOOKUP(D637&amp;E637,Master!D:H,5,0)</f>
        <v>#N/A</v>
      </c>
      <c r="R637" t="e">
        <f>+VLOOKUP(D637&amp;E637,Master!D:I,6,0)</f>
        <v>#N/A</v>
      </c>
      <c r="S637" t="e">
        <f>+VLOOKUP(Q637,Notes!$A$45:$BZ$50,MATCH(P637,Notes!$2:$2,0),0)</f>
        <v>#N/A</v>
      </c>
      <c r="T637" s="21" t="e">
        <f t="shared" si="18"/>
        <v>#N/A</v>
      </c>
      <c r="AD637" s="20" t="s">
        <v>658</v>
      </c>
      <c r="AE637" s="20">
        <v>0.26180000000000003</v>
      </c>
      <c r="AF637" s="20">
        <v>0.26180000000000003</v>
      </c>
      <c r="AG637" s="20" t="s">
        <v>40</v>
      </c>
      <c r="AH637" s="20" t="s">
        <v>205</v>
      </c>
    </row>
    <row r="638" spans="1:34">
      <c r="A638" s="20"/>
      <c r="B638" s="20"/>
      <c r="C638" s="20"/>
      <c r="D638" s="20"/>
      <c r="E638" s="20"/>
      <c r="G638" s="2"/>
      <c r="P638" t="e">
        <f t="shared" si="19"/>
        <v>#N/A</v>
      </c>
      <c r="Q638" t="e">
        <f>+VLOOKUP(D638&amp;E638,Master!D:H,5,0)</f>
        <v>#N/A</v>
      </c>
      <c r="R638" t="e">
        <f>+VLOOKUP(D638&amp;E638,Master!D:I,6,0)</f>
        <v>#N/A</v>
      </c>
      <c r="S638" t="e">
        <f>+VLOOKUP(Q638,Notes!$A$45:$BZ$50,MATCH(P638,Notes!$2:$2,0),0)</f>
        <v>#N/A</v>
      </c>
      <c r="T638" s="21" t="e">
        <f t="shared" si="18"/>
        <v>#N/A</v>
      </c>
      <c r="AD638" s="20" t="s">
        <v>661</v>
      </c>
      <c r="AE638" s="20">
        <v>0.26152199999999998</v>
      </c>
      <c r="AF638" s="20">
        <v>0.26152199999999998</v>
      </c>
      <c r="AG638" s="20" t="s">
        <v>40</v>
      </c>
      <c r="AH638" s="20" t="s">
        <v>209</v>
      </c>
    </row>
    <row r="639" spans="1:34">
      <c r="A639" s="20"/>
      <c r="B639" s="20"/>
      <c r="C639" s="20"/>
      <c r="D639" s="20"/>
      <c r="E639" s="20"/>
      <c r="G639" s="2"/>
      <c r="P639" t="e">
        <f t="shared" si="19"/>
        <v>#N/A</v>
      </c>
      <c r="Q639" t="e">
        <f>+VLOOKUP(D639&amp;E639,Master!D:H,5,0)</f>
        <v>#N/A</v>
      </c>
      <c r="R639" t="e">
        <f>+VLOOKUP(D639&amp;E639,Master!D:I,6,0)</f>
        <v>#N/A</v>
      </c>
      <c r="S639" t="e">
        <f>+VLOOKUP(Q639,Notes!$A$45:$BZ$50,MATCH(P639,Notes!$2:$2,0),0)</f>
        <v>#N/A</v>
      </c>
      <c r="T639" s="21" t="e">
        <f t="shared" si="18"/>
        <v>#N/A</v>
      </c>
      <c r="AD639" s="20" t="s">
        <v>672</v>
      </c>
      <c r="AE639" s="20">
        <v>0.20745500000000008</v>
      </c>
      <c r="AF639" s="20">
        <v>0.20745500000000008</v>
      </c>
      <c r="AG639" s="20" t="s">
        <v>47</v>
      </c>
      <c r="AH639" s="20" t="s">
        <v>205</v>
      </c>
    </row>
    <row r="640" spans="1:34">
      <c r="A640" s="20"/>
      <c r="B640" s="20"/>
      <c r="C640" s="20"/>
      <c r="D640" s="20"/>
      <c r="E640" s="20"/>
      <c r="G640" s="2"/>
      <c r="P640" t="e">
        <f t="shared" si="19"/>
        <v>#N/A</v>
      </c>
      <c r="Q640" t="e">
        <f>+VLOOKUP(D640&amp;E640,Master!D:H,5,0)</f>
        <v>#N/A</v>
      </c>
      <c r="R640" t="e">
        <f>+VLOOKUP(D640&amp;E640,Master!D:I,6,0)</f>
        <v>#N/A</v>
      </c>
      <c r="S640" t="e">
        <f>+VLOOKUP(Q640,Notes!$A$45:$BZ$50,MATCH(P640,Notes!$2:$2,0),0)</f>
        <v>#N/A</v>
      </c>
      <c r="T640" s="21" t="e">
        <f t="shared" si="18"/>
        <v>#N/A</v>
      </c>
      <c r="AD640" s="20" t="s">
        <v>675</v>
      </c>
      <c r="AE640" s="20">
        <v>0.20093800000000001</v>
      </c>
      <c r="AF640" s="20">
        <v>0.20093800000000001</v>
      </c>
      <c r="AG640" s="20" t="s">
        <v>47</v>
      </c>
      <c r="AH640" s="20" t="s">
        <v>209</v>
      </c>
    </row>
    <row r="641" spans="1:34">
      <c r="A641" s="20"/>
      <c r="B641" s="20"/>
      <c r="C641" s="20"/>
      <c r="D641" s="20"/>
      <c r="E641" s="20"/>
      <c r="G641" s="2"/>
      <c r="P641" t="e">
        <f t="shared" si="19"/>
        <v>#N/A</v>
      </c>
      <c r="Q641" t="e">
        <f>+VLOOKUP(D641&amp;E641,Master!D:H,5,0)</f>
        <v>#N/A</v>
      </c>
      <c r="R641" t="e">
        <f>+VLOOKUP(D641&amp;E641,Master!D:I,6,0)</f>
        <v>#N/A</v>
      </c>
      <c r="S641" t="e">
        <f>+VLOOKUP(Q641,Notes!$A$45:$BZ$50,MATCH(P641,Notes!$2:$2,0),0)</f>
        <v>#N/A</v>
      </c>
      <c r="T641" s="21" t="e">
        <f t="shared" si="18"/>
        <v>#N/A</v>
      </c>
      <c r="AD641" s="20" t="s">
        <v>668</v>
      </c>
      <c r="AE641" s="20">
        <v>0.21977199999999994</v>
      </c>
      <c r="AF641" s="20">
        <v>0.21977199999999994</v>
      </c>
      <c r="AG641" s="20" t="s">
        <v>47</v>
      </c>
      <c r="AH641" s="20" t="s">
        <v>204</v>
      </c>
    </row>
    <row r="642" spans="1:34">
      <c r="A642" s="20"/>
      <c r="B642" s="20"/>
      <c r="C642" s="20"/>
      <c r="D642" s="20"/>
      <c r="E642" s="20"/>
      <c r="G642" s="2"/>
      <c r="P642" t="e">
        <f t="shared" si="19"/>
        <v>#N/A</v>
      </c>
      <c r="Q642" t="e">
        <f>+VLOOKUP(D642&amp;E642,Master!D:H,5,0)</f>
        <v>#N/A</v>
      </c>
      <c r="R642" t="e">
        <f>+VLOOKUP(D642&amp;E642,Master!D:I,6,0)</f>
        <v>#N/A</v>
      </c>
      <c r="S642" t="e">
        <f>+VLOOKUP(Q642,Notes!$A$45:$BZ$50,MATCH(P642,Notes!$2:$2,0),0)</f>
        <v>#N/A</v>
      </c>
      <c r="T642" s="21" t="e">
        <f t="shared" ref="T642:T705" si="20">+S642-B642</f>
        <v>#N/A</v>
      </c>
      <c r="AD642" s="20" t="s">
        <v>671</v>
      </c>
      <c r="AE642" s="20">
        <v>0.21431500000000001</v>
      </c>
      <c r="AF642" s="20">
        <v>0.21431500000000001</v>
      </c>
      <c r="AG642" s="20" t="s">
        <v>47</v>
      </c>
      <c r="AH642" s="20" t="s">
        <v>208</v>
      </c>
    </row>
    <row r="643" spans="1:34">
      <c r="A643" s="20"/>
      <c r="B643" s="20"/>
      <c r="C643" s="20"/>
      <c r="D643" s="20"/>
      <c r="E643" s="20"/>
      <c r="G643" s="2"/>
      <c r="P643" t="e">
        <f t="shared" ref="P643:P706" si="21">+D643&amp;R643</f>
        <v>#N/A</v>
      </c>
      <c r="Q643" t="e">
        <f>+VLOOKUP(D643&amp;E643,Master!D:H,5,0)</f>
        <v>#N/A</v>
      </c>
      <c r="R643" t="e">
        <f>+VLOOKUP(D643&amp;E643,Master!D:I,6,0)</f>
        <v>#N/A</v>
      </c>
      <c r="S643" t="e">
        <f>+VLOOKUP(Q643,Notes!$A$45:$BZ$50,MATCH(P643,Notes!$2:$2,0),0)</f>
        <v>#N/A</v>
      </c>
      <c r="T643" s="21" t="e">
        <f t="shared" si="20"/>
        <v>#N/A</v>
      </c>
      <c r="AD643" s="20" t="s">
        <v>681</v>
      </c>
      <c r="AE643" s="20">
        <v>15.026921000000005</v>
      </c>
      <c r="AF643" s="20">
        <v>15.026921000000005</v>
      </c>
      <c r="AG643" s="20" t="s">
        <v>190</v>
      </c>
      <c r="AH643" s="20" t="s">
        <v>204</v>
      </c>
    </row>
    <row r="644" spans="1:34">
      <c r="A644" s="20"/>
      <c r="B644" s="20"/>
      <c r="C644" s="20"/>
      <c r="D644" s="20"/>
      <c r="E644" s="20"/>
      <c r="G644" s="2"/>
      <c r="P644" t="e">
        <f t="shared" si="21"/>
        <v>#N/A</v>
      </c>
      <c r="Q644" t="e">
        <f>+VLOOKUP(D644&amp;E644,Master!D:H,5,0)</f>
        <v>#N/A</v>
      </c>
      <c r="R644" t="e">
        <f>+VLOOKUP(D644&amp;E644,Master!D:I,6,0)</f>
        <v>#N/A</v>
      </c>
      <c r="S644" t="e">
        <f>+VLOOKUP(Q644,Notes!$A$45:$BZ$50,MATCH(P644,Notes!$2:$2,0),0)</f>
        <v>#N/A</v>
      </c>
      <c r="T644" s="21" t="e">
        <f t="shared" si="20"/>
        <v>#N/A</v>
      </c>
      <c r="AD644" s="20" t="s">
        <v>683</v>
      </c>
      <c r="AE644" s="20">
        <v>14.618611999999994</v>
      </c>
      <c r="AF644" s="20">
        <v>14.618611999999994</v>
      </c>
      <c r="AG644" s="20" t="s">
        <v>190</v>
      </c>
      <c r="AH644" s="20" t="s">
        <v>205</v>
      </c>
    </row>
    <row r="645" spans="1:34">
      <c r="A645" s="20"/>
      <c r="B645" s="20"/>
      <c r="C645" s="20"/>
      <c r="D645" s="20"/>
      <c r="E645" s="20"/>
      <c r="G645" s="2"/>
      <c r="P645" t="e">
        <f t="shared" si="21"/>
        <v>#N/A</v>
      </c>
      <c r="Q645" t="e">
        <f>+VLOOKUP(D645&amp;E645,Master!D:H,5,0)</f>
        <v>#N/A</v>
      </c>
      <c r="R645" t="e">
        <f>+VLOOKUP(D645&amp;E645,Master!D:I,6,0)</f>
        <v>#N/A</v>
      </c>
      <c r="S645" t="e">
        <f>+VLOOKUP(Q645,Notes!$A$45:$BZ$50,MATCH(P645,Notes!$2:$2,0),0)</f>
        <v>#N/A</v>
      </c>
      <c r="T645" s="21" t="e">
        <f t="shared" si="20"/>
        <v>#N/A</v>
      </c>
      <c r="AD645" s="20" t="s">
        <v>682</v>
      </c>
      <c r="AE645" s="20">
        <v>15.063449999999996</v>
      </c>
      <c r="AF645" s="20">
        <v>15.063449999999996</v>
      </c>
      <c r="AG645" s="20" t="s">
        <v>190</v>
      </c>
      <c r="AH645" s="20" t="s">
        <v>208</v>
      </c>
    </row>
    <row r="646" spans="1:34">
      <c r="A646" s="20"/>
      <c r="B646" s="20"/>
      <c r="C646" s="20"/>
      <c r="D646" s="20"/>
      <c r="E646" s="20"/>
      <c r="G646" s="2"/>
      <c r="P646" t="e">
        <f t="shared" si="21"/>
        <v>#N/A</v>
      </c>
      <c r="Q646" t="e">
        <f>+VLOOKUP(D646&amp;E646,Master!D:H,5,0)</f>
        <v>#N/A</v>
      </c>
      <c r="R646" t="e">
        <f>+VLOOKUP(D646&amp;E646,Master!D:I,6,0)</f>
        <v>#N/A</v>
      </c>
      <c r="S646" t="e">
        <f>+VLOOKUP(Q646,Notes!$A$45:$BZ$50,MATCH(P646,Notes!$2:$2,0),0)</f>
        <v>#N/A</v>
      </c>
      <c r="T646" s="21" t="e">
        <f t="shared" si="20"/>
        <v>#N/A</v>
      </c>
      <c r="AD646" s="20" t="s">
        <v>684</v>
      </c>
      <c r="AE646" s="20">
        <v>14.634362000000001</v>
      </c>
      <c r="AF646" s="20">
        <v>14.634362000000001</v>
      </c>
      <c r="AG646" s="20" t="s">
        <v>190</v>
      </c>
      <c r="AH646" s="20" t="s">
        <v>209</v>
      </c>
    </row>
    <row r="647" spans="1:34">
      <c r="A647" s="20"/>
      <c r="B647" s="20"/>
      <c r="C647" s="20"/>
      <c r="D647" s="20"/>
      <c r="E647" s="20"/>
      <c r="G647" s="2"/>
      <c r="P647" t="e">
        <f t="shared" si="21"/>
        <v>#N/A</v>
      </c>
      <c r="Q647" t="e">
        <f>+VLOOKUP(D647&amp;E647,Master!D:H,5,0)</f>
        <v>#N/A</v>
      </c>
      <c r="R647" t="e">
        <f>+VLOOKUP(D647&amp;E647,Master!D:I,6,0)</f>
        <v>#N/A</v>
      </c>
      <c r="S647" t="e">
        <f>+VLOOKUP(Q647,Notes!$A$45:$BZ$50,MATCH(P647,Notes!$2:$2,0),0)</f>
        <v>#N/A</v>
      </c>
      <c r="T647" s="21" t="e">
        <f t="shared" si="20"/>
        <v>#N/A</v>
      </c>
      <c r="AD647" s="20" t="s">
        <v>676</v>
      </c>
      <c r="AE647" s="20">
        <v>12.854486999999999</v>
      </c>
      <c r="AF647" s="20">
        <v>12.854486999999999</v>
      </c>
      <c r="AG647" s="20" t="s">
        <v>88</v>
      </c>
      <c r="AH647" s="20" t="s">
        <v>196</v>
      </c>
    </row>
    <row r="648" spans="1:34">
      <c r="A648" s="20"/>
      <c r="B648" s="20"/>
      <c r="C648" s="20"/>
      <c r="D648" s="20"/>
      <c r="E648" s="20"/>
      <c r="G648" s="2"/>
      <c r="P648" t="e">
        <f t="shared" si="21"/>
        <v>#N/A</v>
      </c>
      <c r="Q648" t="e">
        <f>+VLOOKUP(D648&amp;E648,Master!D:H,5,0)</f>
        <v>#N/A</v>
      </c>
      <c r="R648" t="e">
        <f>+VLOOKUP(D648&amp;E648,Master!D:I,6,0)</f>
        <v>#N/A</v>
      </c>
      <c r="S648" t="e">
        <f>+VLOOKUP(Q648,Notes!$A$45:$BZ$50,MATCH(P648,Notes!$2:$2,0),0)</f>
        <v>#N/A</v>
      </c>
      <c r="T648" s="21" t="e">
        <f t="shared" si="20"/>
        <v>#N/A</v>
      </c>
      <c r="AD648" s="20" t="s">
        <v>621</v>
      </c>
      <c r="AE648" s="20">
        <v>0.18816300000000014</v>
      </c>
      <c r="AF648" s="20">
        <v>0.18816300000000014</v>
      </c>
      <c r="AG648" s="20" t="s">
        <v>20</v>
      </c>
      <c r="AH648" s="20" t="s">
        <v>204</v>
      </c>
    </row>
    <row r="649" spans="1:34">
      <c r="A649" s="20"/>
      <c r="B649" s="20"/>
      <c r="C649" s="20"/>
      <c r="D649" s="20"/>
      <c r="E649" s="20"/>
      <c r="G649" s="2"/>
      <c r="P649" t="e">
        <f t="shared" si="21"/>
        <v>#N/A</v>
      </c>
      <c r="Q649" t="e">
        <f>+VLOOKUP(D649&amp;E649,Master!D:H,5,0)</f>
        <v>#N/A</v>
      </c>
      <c r="R649" t="e">
        <f>+VLOOKUP(D649&amp;E649,Master!D:I,6,0)</f>
        <v>#N/A</v>
      </c>
      <c r="S649" t="e">
        <f>+VLOOKUP(Q649,Notes!$A$45:$BZ$50,MATCH(P649,Notes!$2:$2,0),0)</f>
        <v>#N/A</v>
      </c>
      <c r="T649" s="21" t="e">
        <f t="shared" si="20"/>
        <v>#N/A</v>
      </c>
      <c r="AD649" s="20" t="s">
        <v>625</v>
      </c>
      <c r="AE649" s="20">
        <v>0.17584399999999997</v>
      </c>
      <c r="AF649" s="20">
        <v>0.17584399999999997</v>
      </c>
      <c r="AG649" s="20" t="s">
        <v>20</v>
      </c>
      <c r="AH649" s="20" t="s">
        <v>205</v>
      </c>
    </row>
    <row r="650" spans="1:34">
      <c r="A650" s="20"/>
      <c r="B650" s="20"/>
      <c r="C650" s="20"/>
      <c r="D650" s="20"/>
      <c r="E650" s="20"/>
      <c r="G650" s="2"/>
      <c r="P650" t="e">
        <f t="shared" si="21"/>
        <v>#N/A</v>
      </c>
      <c r="Q650" t="e">
        <f>+VLOOKUP(D650&amp;E650,Master!D:H,5,0)</f>
        <v>#N/A</v>
      </c>
      <c r="R650" t="e">
        <f>+VLOOKUP(D650&amp;E650,Master!D:I,6,0)</f>
        <v>#N/A</v>
      </c>
      <c r="S650" t="e">
        <f>+VLOOKUP(Q650,Notes!$A$45:$BZ$50,MATCH(P650,Notes!$2:$2,0),0)</f>
        <v>#N/A</v>
      </c>
      <c r="T650" s="21" t="e">
        <f t="shared" si="20"/>
        <v>#N/A</v>
      </c>
      <c r="AD650" s="20" t="s">
        <v>654</v>
      </c>
      <c r="AE650" s="20">
        <v>0.27030399999999993</v>
      </c>
      <c r="AF650" s="20">
        <v>0.27030399999999993</v>
      </c>
      <c r="AG650" s="20" t="s">
        <v>40</v>
      </c>
      <c r="AH650" s="20" t="s">
        <v>204</v>
      </c>
    </row>
    <row r="651" spans="1:34">
      <c r="A651" s="20"/>
      <c r="B651" s="20"/>
      <c r="C651" s="20"/>
      <c r="D651" s="20"/>
      <c r="E651" s="20"/>
      <c r="G651" s="2"/>
      <c r="P651" t="e">
        <f t="shared" si="21"/>
        <v>#N/A</v>
      </c>
      <c r="Q651" t="e">
        <f>+VLOOKUP(D651&amp;E651,Master!D:H,5,0)</f>
        <v>#N/A</v>
      </c>
      <c r="R651" t="e">
        <f>+VLOOKUP(D651&amp;E651,Master!D:I,6,0)</f>
        <v>#N/A</v>
      </c>
      <c r="S651" t="e">
        <f>+VLOOKUP(Q651,Notes!$A$45:$BZ$50,MATCH(P651,Notes!$2:$2,0),0)</f>
        <v>#N/A</v>
      </c>
      <c r="T651" s="21" t="e">
        <f t="shared" si="20"/>
        <v>#N/A</v>
      </c>
      <c r="AD651" s="20" t="s">
        <v>658</v>
      </c>
      <c r="AE651" s="20">
        <v>0.26180000000000003</v>
      </c>
      <c r="AF651" s="20">
        <v>0.26180000000000003</v>
      </c>
      <c r="AG651" s="20" t="s">
        <v>40</v>
      </c>
      <c r="AH651" s="20" t="s">
        <v>205</v>
      </c>
    </row>
    <row r="652" spans="1:34">
      <c r="A652" s="20"/>
      <c r="B652" s="20"/>
      <c r="C652" s="20"/>
      <c r="D652" s="20"/>
      <c r="E652" s="20"/>
      <c r="G652" s="2"/>
      <c r="P652" t="e">
        <f t="shared" si="21"/>
        <v>#N/A</v>
      </c>
      <c r="Q652" t="e">
        <f>+VLOOKUP(D652&amp;E652,Master!D:H,5,0)</f>
        <v>#N/A</v>
      </c>
      <c r="R652" t="e">
        <f>+VLOOKUP(D652&amp;E652,Master!D:I,6,0)</f>
        <v>#N/A</v>
      </c>
      <c r="S652" t="e">
        <f>+VLOOKUP(Q652,Notes!$A$45:$BZ$50,MATCH(P652,Notes!$2:$2,0),0)</f>
        <v>#N/A</v>
      </c>
      <c r="T652" s="21" t="e">
        <f t="shared" si="20"/>
        <v>#N/A</v>
      </c>
      <c r="AD652" s="20" t="s">
        <v>668</v>
      </c>
      <c r="AE652" s="20">
        <v>0.21977199999999994</v>
      </c>
      <c r="AF652" s="20">
        <v>0.21977199999999994</v>
      </c>
      <c r="AG652" s="20" t="s">
        <v>47</v>
      </c>
      <c r="AH652" s="20" t="s">
        <v>204</v>
      </c>
    </row>
    <row r="653" spans="1:34">
      <c r="A653" s="20"/>
      <c r="B653" s="20"/>
      <c r="C653" s="20"/>
      <c r="D653" s="20"/>
      <c r="E653" s="20"/>
      <c r="G653" s="2"/>
      <c r="P653" t="e">
        <f t="shared" si="21"/>
        <v>#N/A</v>
      </c>
      <c r="Q653" t="e">
        <f>+VLOOKUP(D653&amp;E653,Master!D:H,5,0)</f>
        <v>#N/A</v>
      </c>
      <c r="R653" t="e">
        <f>+VLOOKUP(D653&amp;E653,Master!D:I,6,0)</f>
        <v>#N/A</v>
      </c>
      <c r="S653" t="e">
        <f>+VLOOKUP(Q653,Notes!$A$45:$BZ$50,MATCH(P653,Notes!$2:$2,0),0)</f>
        <v>#N/A</v>
      </c>
      <c r="T653" s="21" t="e">
        <f t="shared" si="20"/>
        <v>#N/A</v>
      </c>
      <c r="AD653" s="20" t="s">
        <v>672</v>
      </c>
      <c r="AE653" s="20">
        <v>0.20745500000000008</v>
      </c>
      <c r="AF653" s="20">
        <v>0.20745500000000008</v>
      </c>
      <c r="AG653" s="20" t="s">
        <v>47</v>
      </c>
      <c r="AH653" s="20" t="s">
        <v>205</v>
      </c>
    </row>
    <row r="654" spans="1:34">
      <c r="A654" s="20"/>
      <c r="B654" s="20"/>
      <c r="C654" s="20"/>
      <c r="D654" s="20"/>
      <c r="E654" s="20"/>
      <c r="G654" s="2"/>
      <c r="P654" t="e">
        <f t="shared" si="21"/>
        <v>#N/A</v>
      </c>
      <c r="Q654" t="e">
        <f>+VLOOKUP(D654&amp;E654,Master!D:H,5,0)</f>
        <v>#N/A</v>
      </c>
      <c r="R654" t="e">
        <f>+VLOOKUP(D654&amp;E654,Master!D:I,6,0)</f>
        <v>#N/A</v>
      </c>
      <c r="S654" t="e">
        <f>+VLOOKUP(Q654,Notes!$A$45:$BZ$50,MATCH(P654,Notes!$2:$2,0),0)</f>
        <v>#N/A</v>
      </c>
      <c r="T654" s="21" t="e">
        <f t="shared" si="20"/>
        <v>#N/A</v>
      </c>
      <c r="AD654" s="20" t="s">
        <v>647</v>
      </c>
      <c r="AE654" s="20">
        <v>15.734137000000006</v>
      </c>
      <c r="AF654" s="20">
        <v>15.734137000000006</v>
      </c>
      <c r="AG654" s="20" t="s">
        <v>15</v>
      </c>
      <c r="AH654" s="20" t="s">
        <v>205</v>
      </c>
    </row>
    <row r="655" spans="1:34">
      <c r="A655" s="20"/>
      <c r="B655" s="20"/>
      <c r="C655" s="20"/>
      <c r="D655" s="20"/>
      <c r="E655" s="20"/>
      <c r="G655" s="2"/>
      <c r="P655" t="e">
        <f t="shared" si="21"/>
        <v>#N/A</v>
      </c>
      <c r="Q655" t="e">
        <f>+VLOOKUP(D655&amp;E655,Master!D:H,5,0)</f>
        <v>#N/A</v>
      </c>
      <c r="R655" t="e">
        <f>+VLOOKUP(D655&amp;E655,Master!D:I,6,0)</f>
        <v>#N/A</v>
      </c>
      <c r="S655" t="e">
        <f>+VLOOKUP(Q655,Notes!$A$45:$BZ$50,MATCH(P655,Notes!$2:$2,0),0)</f>
        <v>#N/A</v>
      </c>
      <c r="T655" s="21" t="e">
        <f t="shared" si="20"/>
        <v>#N/A</v>
      </c>
      <c r="AD655" s="20" t="s">
        <v>642</v>
      </c>
      <c r="AE655" s="20">
        <v>19.30333700000001</v>
      </c>
      <c r="AF655" s="20">
        <v>19.30333700000001</v>
      </c>
      <c r="AG655" s="20" t="s">
        <v>15</v>
      </c>
      <c r="AH655" s="20" t="s">
        <v>204</v>
      </c>
    </row>
    <row r="656" spans="1:34">
      <c r="A656" s="20"/>
      <c r="B656" s="20"/>
      <c r="C656" s="20"/>
      <c r="D656" s="20"/>
      <c r="E656" s="20"/>
      <c r="G656" s="2"/>
      <c r="P656" t="e">
        <f t="shared" si="21"/>
        <v>#N/A</v>
      </c>
      <c r="Q656" t="e">
        <f>+VLOOKUP(D656&amp;E656,Master!D:H,5,0)</f>
        <v>#N/A</v>
      </c>
      <c r="R656" t="e">
        <f>+VLOOKUP(D656&amp;E656,Master!D:I,6,0)</f>
        <v>#N/A</v>
      </c>
      <c r="S656" t="e">
        <f>+VLOOKUP(Q656,Notes!$A$45:$BZ$50,MATCH(P656,Notes!$2:$2,0),0)</f>
        <v>#N/A</v>
      </c>
      <c r="T656" s="21" t="e">
        <f t="shared" si="20"/>
        <v>#N/A</v>
      </c>
      <c r="AD656" s="20" t="s">
        <v>653</v>
      </c>
      <c r="AE656" s="20">
        <v>15.359452999999993</v>
      </c>
      <c r="AF656" s="20">
        <v>15.359452999999993</v>
      </c>
      <c r="AG656" s="20" t="s">
        <v>17</v>
      </c>
      <c r="AH656" s="20" t="s">
        <v>211</v>
      </c>
    </row>
    <row r="657" spans="1:34">
      <c r="A657" s="20"/>
      <c r="B657" s="20"/>
      <c r="C657" s="20"/>
      <c r="D657" s="20"/>
      <c r="E657" s="20"/>
      <c r="G657" s="2"/>
      <c r="P657" t="e">
        <f t="shared" si="21"/>
        <v>#N/A</v>
      </c>
      <c r="Q657" t="e">
        <f>+VLOOKUP(D657&amp;E657,Master!D:H,5,0)</f>
        <v>#N/A</v>
      </c>
      <c r="R657" t="e">
        <f>+VLOOKUP(D657&amp;E657,Master!D:I,6,0)</f>
        <v>#N/A</v>
      </c>
      <c r="S657" t="e">
        <f>+VLOOKUP(Q657,Notes!$A$45:$BZ$50,MATCH(P657,Notes!$2:$2,0),0)</f>
        <v>#N/A</v>
      </c>
      <c r="T657" s="21" t="e">
        <f t="shared" si="20"/>
        <v>#N/A</v>
      </c>
      <c r="AD657" s="20" t="s">
        <v>650</v>
      </c>
      <c r="AE657" s="20">
        <v>15.765048999999996</v>
      </c>
      <c r="AF657" s="20">
        <v>15.765048999999996</v>
      </c>
      <c r="AG657" s="20" t="s">
        <v>17</v>
      </c>
      <c r="AH657" s="20" t="s">
        <v>204</v>
      </c>
    </row>
    <row r="658" spans="1:34">
      <c r="A658" s="20"/>
      <c r="B658" s="20"/>
      <c r="C658" s="20"/>
      <c r="D658" s="20"/>
      <c r="E658" s="20"/>
      <c r="G658" s="2"/>
      <c r="P658" t="e">
        <f t="shared" si="21"/>
        <v>#N/A</v>
      </c>
      <c r="Q658" t="e">
        <f>+VLOOKUP(D658&amp;E658,Master!D:H,5,0)</f>
        <v>#N/A</v>
      </c>
      <c r="R658" t="e">
        <f>+VLOOKUP(D658&amp;E658,Master!D:I,6,0)</f>
        <v>#N/A</v>
      </c>
      <c r="S658" t="e">
        <f>+VLOOKUP(Q658,Notes!$A$45:$BZ$50,MATCH(P658,Notes!$2:$2,0),0)</f>
        <v>#N/A</v>
      </c>
      <c r="T658" s="21" t="e">
        <f t="shared" si="20"/>
        <v>#N/A</v>
      </c>
      <c r="AD658" s="20" t="s">
        <v>763</v>
      </c>
      <c r="AE658" s="20">
        <v>0.21400499999999986</v>
      </c>
      <c r="AF658" s="20">
        <v>0.21400499999999986</v>
      </c>
      <c r="AG658" s="20" t="s">
        <v>16</v>
      </c>
      <c r="AH658" s="20" t="s">
        <v>205</v>
      </c>
    </row>
    <row r="659" spans="1:34">
      <c r="A659" s="20"/>
      <c r="B659" s="20"/>
      <c r="C659" s="20"/>
      <c r="D659" s="20"/>
      <c r="E659" s="20"/>
      <c r="G659" s="2"/>
      <c r="P659" t="e">
        <f t="shared" si="21"/>
        <v>#N/A</v>
      </c>
      <c r="Q659" t="e">
        <f>+VLOOKUP(D659&amp;E659,Master!D:H,5,0)</f>
        <v>#N/A</v>
      </c>
      <c r="R659" t="e">
        <f>+VLOOKUP(D659&amp;E659,Master!D:I,6,0)</f>
        <v>#N/A</v>
      </c>
      <c r="S659" t="e">
        <f>+VLOOKUP(Q659,Notes!$A$45:$BZ$50,MATCH(P659,Notes!$2:$2,0),0)</f>
        <v>#N/A</v>
      </c>
      <c r="T659" s="21" t="e">
        <f t="shared" si="20"/>
        <v>#N/A</v>
      </c>
      <c r="AD659" s="20" t="s">
        <v>761</v>
      </c>
      <c r="AE659" s="20">
        <v>0.25396199999999997</v>
      </c>
      <c r="AF659" s="20">
        <v>0.25396199999999997</v>
      </c>
      <c r="AG659" s="20" t="s">
        <v>16</v>
      </c>
      <c r="AH659" s="20" t="s">
        <v>204</v>
      </c>
    </row>
    <row r="660" spans="1:34">
      <c r="A660" s="20"/>
      <c r="B660" s="20"/>
      <c r="C660" s="20"/>
      <c r="D660" s="20"/>
      <c r="E660" s="20"/>
      <c r="G660" s="2"/>
      <c r="P660" t="e">
        <f t="shared" si="21"/>
        <v>#N/A</v>
      </c>
      <c r="Q660" t="e">
        <f>+VLOOKUP(D660&amp;E660,Master!D:H,5,0)</f>
        <v>#N/A</v>
      </c>
      <c r="R660" t="e">
        <f>+VLOOKUP(D660&amp;E660,Master!D:I,6,0)</f>
        <v>#N/A</v>
      </c>
      <c r="S660" t="e">
        <f>+VLOOKUP(Q660,Notes!$A$45:$BZ$50,MATCH(P660,Notes!$2:$2,0),0)</f>
        <v>#N/A</v>
      </c>
      <c r="T660" s="21" t="e">
        <f t="shared" si="20"/>
        <v>#N/A</v>
      </c>
      <c r="AD660" s="20" t="s">
        <v>640</v>
      </c>
      <c r="AE660" s="20">
        <v>25.088221999999995</v>
      </c>
      <c r="AF660" s="20">
        <v>25.088221999999995</v>
      </c>
      <c r="AG660" s="20" t="s">
        <v>14</v>
      </c>
      <c r="AH660" s="20" t="s">
        <v>211</v>
      </c>
    </row>
    <row r="661" spans="1:34">
      <c r="A661" s="20"/>
      <c r="B661" s="20"/>
      <c r="C661" s="20"/>
      <c r="D661" s="20"/>
      <c r="E661" s="20"/>
      <c r="G661" s="2"/>
      <c r="P661" t="e">
        <f t="shared" si="21"/>
        <v>#N/A</v>
      </c>
      <c r="Q661" t="e">
        <f>+VLOOKUP(D661&amp;E661,Master!D:H,5,0)</f>
        <v>#N/A</v>
      </c>
      <c r="R661" t="e">
        <f>+VLOOKUP(D661&amp;E661,Master!D:I,6,0)</f>
        <v>#N/A</v>
      </c>
      <c r="S661" t="e">
        <f>+VLOOKUP(Q661,Notes!$A$45:$BZ$50,MATCH(P661,Notes!$2:$2,0),0)</f>
        <v>#N/A</v>
      </c>
      <c r="T661" s="21" t="e">
        <f t="shared" si="20"/>
        <v>#N/A</v>
      </c>
      <c r="AD661" s="20" t="s">
        <v>637</v>
      </c>
      <c r="AE661" s="20">
        <v>28.274752000000007</v>
      </c>
      <c r="AF661" s="20">
        <v>28.274752000000007</v>
      </c>
      <c r="AG661" s="20" t="s">
        <v>14</v>
      </c>
      <c r="AH661" s="20" t="s">
        <v>204</v>
      </c>
    </row>
    <row r="662" spans="1:34">
      <c r="A662" s="20"/>
      <c r="B662" s="20"/>
      <c r="C662" s="20"/>
      <c r="D662" s="20"/>
      <c r="E662" s="20"/>
      <c r="G662" s="2"/>
      <c r="P662" t="e">
        <f t="shared" si="21"/>
        <v>#N/A</v>
      </c>
      <c r="Q662" t="e">
        <f>+VLOOKUP(D662&amp;E662,Master!D:H,5,0)</f>
        <v>#N/A</v>
      </c>
      <c r="R662" t="e">
        <f>+VLOOKUP(D662&amp;E662,Master!D:I,6,0)</f>
        <v>#N/A</v>
      </c>
      <c r="S662" t="e">
        <f>+VLOOKUP(Q662,Notes!$A$45:$BZ$50,MATCH(P662,Notes!$2:$2,0),0)</f>
        <v>#N/A</v>
      </c>
      <c r="T662" s="21" t="e">
        <f t="shared" si="20"/>
        <v>#N/A</v>
      </c>
      <c r="AD662" s="20" t="s">
        <v>681</v>
      </c>
      <c r="AE662" s="20">
        <v>15.026921000000005</v>
      </c>
      <c r="AF662" s="20">
        <v>15.026921000000005</v>
      </c>
      <c r="AG662" s="20" t="s">
        <v>190</v>
      </c>
      <c r="AH662" s="20" t="s">
        <v>204</v>
      </c>
    </row>
    <row r="663" spans="1:34">
      <c r="A663" s="20"/>
      <c r="B663" s="20"/>
      <c r="C663" s="20"/>
      <c r="D663" s="20"/>
      <c r="E663" s="20"/>
      <c r="G663" s="2"/>
      <c r="P663" t="e">
        <f t="shared" si="21"/>
        <v>#N/A</v>
      </c>
      <c r="Q663" t="e">
        <f>+VLOOKUP(D663&amp;E663,Master!D:H,5,0)</f>
        <v>#N/A</v>
      </c>
      <c r="R663" t="e">
        <f>+VLOOKUP(D663&amp;E663,Master!D:I,6,0)</f>
        <v>#N/A</v>
      </c>
      <c r="S663" t="e">
        <f>+VLOOKUP(Q663,Notes!$A$45:$BZ$50,MATCH(P663,Notes!$2:$2,0),0)</f>
        <v>#N/A</v>
      </c>
      <c r="T663" s="21" t="e">
        <f t="shared" si="20"/>
        <v>#N/A</v>
      </c>
      <c r="AD663" s="20" t="s">
        <v>683</v>
      </c>
      <c r="AE663" s="20">
        <v>14.618611999999994</v>
      </c>
      <c r="AF663" s="20">
        <v>14.618611999999994</v>
      </c>
      <c r="AG663" s="20" t="s">
        <v>190</v>
      </c>
      <c r="AH663" s="20" t="s">
        <v>205</v>
      </c>
    </row>
    <row r="664" spans="1:34">
      <c r="A664" s="20"/>
      <c r="B664" s="20"/>
      <c r="C664" s="20"/>
      <c r="D664" s="20"/>
      <c r="E664" s="20"/>
      <c r="G664" s="2"/>
      <c r="P664" t="e">
        <f t="shared" si="21"/>
        <v>#N/A</v>
      </c>
      <c r="Q664" t="e">
        <f>+VLOOKUP(D664&amp;E664,Master!D:H,5,0)</f>
        <v>#N/A</v>
      </c>
      <c r="R664" t="e">
        <f>+VLOOKUP(D664&amp;E664,Master!D:I,6,0)</f>
        <v>#N/A</v>
      </c>
      <c r="S664" t="e">
        <f>+VLOOKUP(Q664,Notes!$A$45:$BZ$50,MATCH(P664,Notes!$2:$2,0),0)</f>
        <v>#N/A</v>
      </c>
      <c r="T664" s="21" t="e">
        <f t="shared" si="20"/>
        <v>#N/A</v>
      </c>
      <c r="AD664" s="20" t="s">
        <v>676</v>
      </c>
      <c r="AE664" s="20">
        <v>12.854486999999999</v>
      </c>
      <c r="AF664" s="20">
        <v>12.854486999999999</v>
      </c>
      <c r="AG664" s="20" t="s">
        <v>88</v>
      </c>
      <c r="AH664" s="20" t="s">
        <v>196</v>
      </c>
    </row>
    <row r="665" spans="1:34">
      <c r="A665" s="20"/>
      <c r="B665" s="20"/>
      <c r="C665" s="20"/>
      <c r="D665" s="20"/>
      <c r="E665" s="20"/>
      <c r="G665" s="2"/>
      <c r="P665" t="e">
        <f t="shared" si="21"/>
        <v>#N/A</v>
      </c>
      <c r="Q665" t="e">
        <f>+VLOOKUP(D665&amp;E665,Master!D:H,5,0)</f>
        <v>#N/A</v>
      </c>
      <c r="R665" t="e">
        <f>+VLOOKUP(D665&amp;E665,Master!D:I,6,0)</f>
        <v>#N/A</v>
      </c>
      <c r="S665" t="e">
        <f>+VLOOKUP(Q665,Notes!$A$45:$BZ$50,MATCH(P665,Notes!$2:$2,0),0)</f>
        <v>#N/A</v>
      </c>
      <c r="T665" s="21" t="e">
        <f t="shared" si="20"/>
        <v>#N/A</v>
      </c>
      <c r="AD665" s="20" t="s">
        <v>676</v>
      </c>
      <c r="AE665" s="20">
        <v>12.854486999999999</v>
      </c>
      <c r="AF665" s="20">
        <v>12.854486999999999</v>
      </c>
      <c r="AG665" s="20" t="s">
        <v>88</v>
      </c>
      <c r="AH665" s="20" t="s">
        <v>196</v>
      </c>
    </row>
    <row r="666" spans="1:34">
      <c r="A666" s="20"/>
      <c r="B666" s="20"/>
      <c r="C666" s="20"/>
      <c r="D666" s="20"/>
      <c r="E666" s="20"/>
      <c r="G666" s="2"/>
      <c r="P666" t="e">
        <f t="shared" si="21"/>
        <v>#N/A</v>
      </c>
      <c r="Q666" t="e">
        <f>+VLOOKUP(D666&amp;E666,Master!D:H,5,0)</f>
        <v>#N/A</v>
      </c>
      <c r="R666" t="e">
        <f>+VLOOKUP(D666&amp;E666,Master!D:I,6,0)</f>
        <v>#N/A</v>
      </c>
      <c r="S666" t="e">
        <f>+VLOOKUP(Q666,Notes!$A$45:$BZ$50,MATCH(P666,Notes!$2:$2,0),0)</f>
        <v>#N/A</v>
      </c>
      <c r="T666" s="21" t="e">
        <f t="shared" si="20"/>
        <v>#N/A</v>
      </c>
      <c r="AD666" s="20" t="s">
        <v>653</v>
      </c>
      <c r="AE666" s="20">
        <v>15.359452999999993</v>
      </c>
      <c r="AF666" s="20">
        <v>15.359452999999993</v>
      </c>
      <c r="AG666" s="20" t="s">
        <v>17</v>
      </c>
      <c r="AH666" s="20" t="s">
        <v>211</v>
      </c>
    </row>
    <row r="667" spans="1:34">
      <c r="A667" s="20"/>
      <c r="B667" s="20"/>
      <c r="C667" s="20"/>
      <c r="D667" s="20"/>
      <c r="E667" s="20"/>
      <c r="G667" s="2"/>
      <c r="P667" t="e">
        <f t="shared" si="21"/>
        <v>#N/A</v>
      </c>
      <c r="Q667" t="e">
        <f>+VLOOKUP(D667&amp;E667,Master!D:H,5,0)</f>
        <v>#N/A</v>
      </c>
      <c r="R667" t="e">
        <f>+VLOOKUP(D667&amp;E667,Master!D:I,6,0)</f>
        <v>#N/A</v>
      </c>
      <c r="S667" t="e">
        <f>+VLOOKUP(Q667,Notes!$A$45:$BZ$50,MATCH(P667,Notes!$2:$2,0),0)</f>
        <v>#N/A</v>
      </c>
      <c r="T667" s="21" t="e">
        <f t="shared" si="20"/>
        <v>#N/A</v>
      </c>
      <c r="AD667" s="20" t="s">
        <v>650</v>
      </c>
      <c r="AE667" s="20">
        <v>15.765048999999996</v>
      </c>
      <c r="AF667" s="20">
        <v>15.765048999999996</v>
      </c>
      <c r="AG667" s="20" t="s">
        <v>17</v>
      </c>
      <c r="AH667" s="20" t="s">
        <v>204</v>
      </c>
    </row>
    <row r="668" spans="1:34">
      <c r="A668" s="20"/>
      <c r="B668" s="20"/>
      <c r="C668" s="20"/>
      <c r="D668" s="20"/>
      <c r="E668" s="20"/>
      <c r="G668" s="2"/>
      <c r="P668" t="e">
        <f t="shared" si="21"/>
        <v>#N/A</v>
      </c>
      <c r="Q668" t="e">
        <f>+VLOOKUP(D668&amp;E668,Master!D:H,5,0)</f>
        <v>#N/A</v>
      </c>
      <c r="R668" t="e">
        <f>+VLOOKUP(D668&amp;E668,Master!D:I,6,0)</f>
        <v>#N/A</v>
      </c>
      <c r="S668" t="e">
        <f>+VLOOKUP(Q668,Notes!$A$45:$BZ$50,MATCH(P668,Notes!$2:$2,0),0)</f>
        <v>#N/A</v>
      </c>
      <c r="T668" s="21" t="e">
        <f t="shared" si="20"/>
        <v>#N/A</v>
      </c>
      <c r="AD668" s="20" t="s">
        <v>681</v>
      </c>
      <c r="AE668" s="20">
        <v>15.026921000000005</v>
      </c>
      <c r="AF668" s="20">
        <v>15.026921000000005</v>
      </c>
      <c r="AG668" s="20" t="s">
        <v>190</v>
      </c>
      <c r="AH668" s="20" t="s">
        <v>204</v>
      </c>
    </row>
    <row r="669" spans="1:34">
      <c r="A669" s="20"/>
      <c r="B669" s="20"/>
      <c r="C669" s="20"/>
      <c r="D669" s="20"/>
      <c r="E669" s="20"/>
      <c r="G669" s="2"/>
      <c r="P669" t="e">
        <f t="shared" si="21"/>
        <v>#N/A</v>
      </c>
      <c r="Q669" t="e">
        <f>+VLOOKUP(D669&amp;E669,Master!D:H,5,0)</f>
        <v>#N/A</v>
      </c>
      <c r="R669" t="e">
        <f>+VLOOKUP(D669&amp;E669,Master!D:I,6,0)</f>
        <v>#N/A</v>
      </c>
      <c r="S669" t="e">
        <f>+VLOOKUP(Q669,Notes!$A$45:$BZ$50,MATCH(P669,Notes!$2:$2,0),0)</f>
        <v>#N/A</v>
      </c>
      <c r="T669" s="21" t="e">
        <f t="shared" si="20"/>
        <v>#N/A</v>
      </c>
      <c r="AD669" s="20" t="s">
        <v>683</v>
      </c>
      <c r="AE669" s="20">
        <v>14.618611999999994</v>
      </c>
      <c r="AF669" s="20">
        <v>14.618611999999994</v>
      </c>
      <c r="AG669" s="20" t="s">
        <v>190</v>
      </c>
      <c r="AH669" s="20" t="s">
        <v>205</v>
      </c>
    </row>
    <row r="670" spans="1:34">
      <c r="A670" s="20"/>
      <c r="B670" s="20"/>
      <c r="C670" s="20"/>
      <c r="D670" s="20"/>
      <c r="E670" s="20"/>
      <c r="G670" s="2"/>
      <c r="P670" t="e">
        <f t="shared" si="21"/>
        <v>#N/A</v>
      </c>
      <c r="Q670" t="e">
        <f>+VLOOKUP(D670&amp;E670,Master!D:H,5,0)</f>
        <v>#N/A</v>
      </c>
      <c r="R670" t="e">
        <f>+VLOOKUP(D670&amp;E670,Master!D:I,6,0)</f>
        <v>#N/A</v>
      </c>
      <c r="S670" t="e">
        <f>+VLOOKUP(Q670,Notes!$A$45:$BZ$50,MATCH(P670,Notes!$2:$2,0),0)</f>
        <v>#N/A</v>
      </c>
      <c r="T670" s="21" t="e">
        <f t="shared" si="20"/>
        <v>#N/A</v>
      </c>
      <c r="AD670" s="20" t="s">
        <v>681</v>
      </c>
      <c r="AE670" s="20">
        <v>15.026921000000005</v>
      </c>
      <c r="AF670" s="20">
        <v>15.026921000000005</v>
      </c>
      <c r="AG670" s="20" t="s">
        <v>190</v>
      </c>
      <c r="AH670" s="20" t="s">
        <v>204</v>
      </c>
    </row>
    <row r="671" spans="1:34">
      <c r="A671" s="20"/>
      <c r="B671" s="20"/>
      <c r="C671" s="20"/>
      <c r="D671" s="20"/>
      <c r="E671" s="20"/>
      <c r="G671" s="2"/>
      <c r="P671" t="e">
        <f t="shared" si="21"/>
        <v>#N/A</v>
      </c>
      <c r="Q671" t="e">
        <f>+VLOOKUP(D671&amp;E671,Master!D:H,5,0)</f>
        <v>#N/A</v>
      </c>
      <c r="R671" t="e">
        <f>+VLOOKUP(D671&amp;E671,Master!D:I,6,0)</f>
        <v>#N/A</v>
      </c>
      <c r="S671" t="e">
        <f>+VLOOKUP(Q671,Notes!$A$45:$BZ$50,MATCH(P671,Notes!$2:$2,0),0)</f>
        <v>#N/A</v>
      </c>
      <c r="T671" s="21" t="e">
        <f t="shared" si="20"/>
        <v>#N/A</v>
      </c>
      <c r="AD671" s="20" t="s">
        <v>683</v>
      </c>
      <c r="AE671" s="20">
        <v>14.618611999999994</v>
      </c>
      <c r="AF671" s="20">
        <v>14.618611999999994</v>
      </c>
      <c r="AG671" s="20" t="s">
        <v>190</v>
      </c>
      <c r="AH671" s="20" t="s">
        <v>205</v>
      </c>
    </row>
    <row r="672" spans="1:34">
      <c r="A672" s="20"/>
      <c r="B672" s="20"/>
      <c r="C672" s="20"/>
      <c r="D672" s="20"/>
      <c r="E672" s="20"/>
      <c r="G672" s="2"/>
      <c r="P672" t="e">
        <f t="shared" si="21"/>
        <v>#N/A</v>
      </c>
      <c r="Q672" t="e">
        <f>+VLOOKUP(D672&amp;E672,Master!D:H,5,0)</f>
        <v>#N/A</v>
      </c>
      <c r="R672" t="e">
        <f>+VLOOKUP(D672&amp;E672,Master!D:I,6,0)</f>
        <v>#N/A</v>
      </c>
      <c r="S672" t="e">
        <f>+VLOOKUP(Q672,Notes!$A$45:$BZ$50,MATCH(P672,Notes!$2:$2,0),0)</f>
        <v>#N/A</v>
      </c>
      <c r="T672" s="21" t="e">
        <f t="shared" si="20"/>
        <v>#N/A</v>
      </c>
      <c r="AD672" s="20" t="s">
        <v>650</v>
      </c>
      <c r="AE672" s="20">
        <v>15.765048999999996</v>
      </c>
      <c r="AF672" s="20">
        <v>15.765048999999996</v>
      </c>
      <c r="AG672" s="20" t="s">
        <v>17</v>
      </c>
      <c r="AH672" s="20" t="s">
        <v>204</v>
      </c>
    </row>
    <row r="673" spans="1:34">
      <c r="A673" s="20"/>
      <c r="B673" s="20"/>
      <c r="C673" s="20"/>
      <c r="D673" s="20"/>
      <c r="E673" s="20"/>
      <c r="G673" s="2"/>
      <c r="P673" t="e">
        <f t="shared" si="21"/>
        <v>#N/A</v>
      </c>
      <c r="Q673" t="e">
        <f>+VLOOKUP(D673&amp;E673,Master!D:H,5,0)</f>
        <v>#N/A</v>
      </c>
      <c r="R673" t="e">
        <f>+VLOOKUP(D673&amp;E673,Master!D:I,6,0)</f>
        <v>#N/A</v>
      </c>
      <c r="S673" t="e">
        <f>+VLOOKUP(Q673,Notes!$A$45:$BZ$50,MATCH(P673,Notes!$2:$2,0),0)</f>
        <v>#N/A</v>
      </c>
      <c r="T673" s="21" t="e">
        <f t="shared" si="20"/>
        <v>#N/A</v>
      </c>
      <c r="AD673" s="20" t="s">
        <v>653</v>
      </c>
      <c r="AE673" s="20">
        <v>15.359452999999993</v>
      </c>
      <c r="AF673" s="20">
        <v>15.359452999999993</v>
      </c>
      <c r="AG673" s="20" t="s">
        <v>17</v>
      </c>
      <c r="AH673" s="20" t="s">
        <v>211</v>
      </c>
    </row>
    <row r="674" spans="1:34">
      <c r="A674" s="20"/>
      <c r="B674" s="20"/>
      <c r="C674" s="20"/>
      <c r="D674" s="20"/>
      <c r="E674" s="20"/>
      <c r="G674" s="2"/>
      <c r="P674" t="e">
        <f t="shared" si="21"/>
        <v>#N/A</v>
      </c>
      <c r="Q674" t="e">
        <f>+VLOOKUP(D674&amp;E674,Master!D:H,5,0)</f>
        <v>#N/A</v>
      </c>
      <c r="R674" t="e">
        <f>+VLOOKUP(D674&amp;E674,Master!D:I,6,0)</f>
        <v>#N/A</v>
      </c>
      <c r="S674" t="e">
        <f>+VLOOKUP(Q674,Notes!$A$45:$BZ$50,MATCH(P674,Notes!$2:$2,0),0)</f>
        <v>#N/A</v>
      </c>
      <c r="T674" s="21" t="e">
        <f t="shared" si="20"/>
        <v>#N/A</v>
      </c>
      <c r="AD674" s="20" t="s">
        <v>621</v>
      </c>
      <c r="AE674" s="20">
        <v>0.18816300000000014</v>
      </c>
      <c r="AF674" s="20">
        <v>0.18816300000000014</v>
      </c>
      <c r="AG674" s="20" t="s">
        <v>20</v>
      </c>
      <c r="AH674" s="20" t="s">
        <v>204</v>
      </c>
    </row>
    <row r="675" spans="1:34">
      <c r="A675" s="20"/>
      <c r="B675" s="20"/>
      <c r="C675" s="20"/>
      <c r="D675" s="20"/>
      <c r="E675" s="20"/>
      <c r="G675" s="2"/>
      <c r="P675" t="e">
        <f t="shared" si="21"/>
        <v>#N/A</v>
      </c>
      <c r="Q675" t="e">
        <f>+VLOOKUP(D675&amp;E675,Master!D:H,5,0)</f>
        <v>#N/A</v>
      </c>
      <c r="R675" t="e">
        <f>+VLOOKUP(D675&amp;E675,Master!D:I,6,0)</f>
        <v>#N/A</v>
      </c>
      <c r="S675" t="e">
        <f>+VLOOKUP(Q675,Notes!$A$45:$BZ$50,MATCH(P675,Notes!$2:$2,0),0)</f>
        <v>#N/A</v>
      </c>
      <c r="T675" s="21" t="e">
        <f t="shared" si="20"/>
        <v>#N/A</v>
      </c>
      <c r="AD675" s="20" t="s">
        <v>625</v>
      </c>
      <c r="AE675" s="20">
        <v>0.17584399999999997</v>
      </c>
      <c r="AF675" s="20">
        <v>0.17584399999999997</v>
      </c>
      <c r="AG675" s="20" t="s">
        <v>20</v>
      </c>
      <c r="AH675" s="20" t="s">
        <v>205</v>
      </c>
    </row>
    <row r="676" spans="1:34">
      <c r="A676" s="20"/>
      <c r="B676" s="20"/>
      <c r="C676" s="20"/>
      <c r="D676" s="20"/>
      <c r="E676" s="20"/>
      <c r="G676" s="2"/>
      <c r="P676" t="e">
        <f t="shared" si="21"/>
        <v>#N/A</v>
      </c>
      <c r="Q676" t="e">
        <f>+VLOOKUP(D676&amp;E676,Master!D:H,5,0)</f>
        <v>#N/A</v>
      </c>
      <c r="R676" t="e">
        <f>+VLOOKUP(D676&amp;E676,Master!D:I,6,0)</f>
        <v>#N/A</v>
      </c>
      <c r="S676" t="e">
        <f>+VLOOKUP(Q676,Notes!$A$45:$BZ$50,MATCH(P676,Notes!$2:$2,0),0)</f>
        <v>#N/A</v>
      </c>
      <c r="T676" s="21" t="e">
        <f t="shared" si="20"/>
        <v>#N/A</v>
      </c>
      <c r="AD676" s="20" t="s">
        <v>654</v>
      </c>
      <c r="AE676" s="20">
        <v>0.27030399999999993</v>
      </c>
      <c r="AF676" s="20">
        <v>0.27030399999999993</v>
      </c>
      <c r="AG676" s="20" t="s">
        <v>40</v>
      </c>
      <c r="AH676" s="20" t="s">
        <v>204</v>
      </c>
    </row>
    <row r="677" spans="1:34">
      <c r="A677" s="20"/>
      <c r="B677" s="20"/>
      <c r="C677" s="20"/>
      <c r="D677" s="20"/>
      <c r="E677" s="20"/>
      <c r="G677" s="2"/>
      <c r="P677" t="e">
        <f t="shared" si="21"/>
        <v>#N/A</v>
      </c>
      <c r="Q677" t="e">
        <f>+VLOOKUP(D677&amp;E677,Master!D:H,5,0)</f>
        <v>#N/A</v>
      </c>
      <c r="R677" t="e">
        <f>+VLOOKUP(D677&amp;E677,Master!D:I,6,0)</f>
        <v>#N/A</v>
      </c>
      <c r="S677" t="e">
        <f>+VLOOKUP(Q677,Notes!$A$45:$BZ$50,MATCH(P677,Notes!$2:$2,0),0)</f>
        <v>#N/A</v>
      </c>
      <c r="T677" s="21" t="e">
        <f t="shared" si="20"/>
        <v>#N/A</v>
      </c>
      <c r="AD677" s="20" t="s">
        <v>658</v>
      </c>
      <c r="AE677" s="20">
        <v>0.26180000000000003</v>
      </c>
      <c r="AF677" s="20">
        <v>0.26180000000000003</v>
      </c>
      <c r="AG677" s="20" t="s">
        <v>40</v>
      </c>
      <c r="AH677" s="20" t="s">
        <v>205</v>
      </c>
    </row>
    <row r="678" spans="1:34">
      <c r="A678" s="20"/>
      <c r="B678" s="20"/>
      <c r="C678" s="20"/>
      <c r="D678" s="20"/>
      <c r="E678" s="20"/>
      <c r="G678" s="2"/>
      <c r="P678" t="e">
        <f t="shared" si="21"/>
        <v>#N/A</v>
      </c>
      <c r="Q678" t="e">
        <f>+VLOOKUP(D678&amp;E678,Master!D:H,5,0)</f>
        <v>#N/A</v>
      </c>
      <c r="R678" t="e">
        <f>+VLOOKUP(D678&amp;E678,Master!D:I,6,0)</f>
        <v>#N/A</v>
      </c>
      <c r="S678" t="e">
        <f>+VLOOKUP(Q678,Notes!$A$45:$BZ$50,MATCH(P678,Notes!$2:$2,0),0)</f>
        <v>#N/A</v>
      </c>
      <c r="T678" s="21" t="e">
        <f t="shared" si="20"/>
        <v>#N/A</v>
      </c>
      <c r="AD678" s="20" t="s">
        <v>668</v>
      </c>
      <c r="AE678" s="20">
        <v>0.21977199999999994</v>
      </c>
      <c r="AF678" s="20">
        <v>0.21977199999999994</v>
      </c>
      <c r="AG678" s="20" t="s">
        <v>47</v>
      </c>
      <c r="AH678" s="20" t="s">
        <v>204</v>
      </c>
    </row>
    <row r="679" spans="1:34">
      <c r="A679" s="20"/>
      <c r="B679" s="20"/>
      <c r="C679" s="20"/>
      <c r="D679" s="20"/>
      <c r="E679" s="20"/>
      <c r="G679" s="2"/>
      <c r="P679" t="e">
        <f t="shared" si="21"/>
        <v>#N/A</v>
      </c>
      <c r="Q679" t="e">
        <f>+VLOOKUP(D679&amp;E679,Master!D:H,5,0)</f>
        <v>#N/A</v>
      </c>
      <c r="R679" t="e">
        <f>+VLOOKUP(D679&amp;E679,Master!D:I,6,0)</f>
        <v>#N/A</v>
      </c>
      <c r="S679" t="e">
        <f>+VLOOKUP(Q679,Notes!$A$45:$BZ$50,MATCH(P679,Notes!$2:$2,0),0)</f>
        <v>#N/A</v>
      </c>
      <c r="T679" s="21" t="e">
        <f t="shared" si="20"/>
        <v>#N/A</v>
      </c>
      <c r="AD679" s="20" t="s">
        <v>672</v>
      </c>
      <c r="AE679" s="20">
        <v>0.20745500000000008</v>
      </c>
      <c r="AF679" s="20">
        <v>0.20745500000000008</v>
      </c>
      <c r="AG679" s="20" t="s">
        <v>47</v>
      </c>
      <c r="AH679" s="20" t="s">
        <v>205</v>
      </c>
    </row>
    <row r="680" spans="1:34">
      <c r="A680" s="20"/>
      <c r="B680" s="20"/>
      <c r="C680" s="20"/>
      <c r="D680" s="20"/>
      <c r="E680" s="20"/>
      <c r="G680" s="2"/>
      <c r="P680" t="e">
        <f t="shared" si="21"/>
        <v>#N/A</v>
      </c>
      <c r="Q680" t="e">
        <f>+VLOOKUP(D680&amp;E680,Master!D:H,5,0)</f>
        <v>#N/A</v>
      </c>
      <c r="R680" t="e">
        <f>+VLOOKUP(D680&amp;E680,Master!D:I,6,0)</f>
        <v>#N/A</v>
      </c>
      <c r="S680" t="e">
        <f>+VLOOKUP(Q680,Notes!$A$45:$BZ$50,MATCH(P680,Notes!$2:$2,0),0)</f>
        <v>#N/A</v>
      </c>
      <c r="T680" s="21" t="e">
        <f t="shared" si="20"/>
        <v>#N/A</v>
      </c>
      <c r="AD680" s="20" t="s">
        <v>647</v>
      </c>
      <c r="AE680" s="20">
        <v>15.734137000000006</v>
      </c>
      <c r="AF680" s="20">
        <v>15.734137000000006</v>
      </c>
      <c r="AG680" s="20" t="s">
        <v>15</v>
      </c>
      <c r="AH680" s="20" t="s">
        <v>205</v>
      </c>
    </row>
    <row r="681" spans="1:34">
      <c r="A681" s="20"/>
      <c r="B681" s="20"/>
      <c r="C681" s="20"/>
      <c r="D681" s="20"/>
      <c r="E681" s="20"/>
      <c r="G681" s="2"/>
      <c r="P681" t="e">
        <f t="shared" si="21"/>
        <v>#N/A</v>
      </c>
      <c r="Q681" t="e">
        <f>+VLOOKUP(D681&amp;E681,Master!D:H,5,0)</f>
        <v>#N/A</v>
      </c>
      <c r="R681" t="e">
        <f>+VLOOKUP(D681&amp;E681,Master!D:I,6,0)</f>
        <v>#N/A</v>
      </c>
      <c r="S681" t="e">
        <f>+VLOOKUP(Q681,Notes!$A$45:$BZ$50,MATCH(P681,Notes!$2:$2,0),0)</f>
        <v>#N/A</v>
      </c>
      <c r="T681" s="21" t="e">
        <f t="shared" si="20"/>
        <v>#N/A</v>
      </c>
      <c r="AD681" s="20" t="s">
        <v>642</v>
      </c>
      <c r="AE681" s="20">
        <v>19.30333700000001</v>
      </c>
      <c r="AF681" s="20">
        <v>19.30333700000001</v>
      </c>
      <c r="AG681" s="20" t="s">
        <v>15</v>
      </c>
      <c r="AH681" s="20" t="s">
        <v>204</v>
      </c>
    </row>
    <row r="682" spans="1:34">
      <c r="A682" s="20"/>
      <c r="B682" s="20"/>
      <c r="C682" s="20"/>
      <c r="D682" s="20"/>
      <c r="E682" s="20"/>
      <c r="G682" s="2"/>
      <c r="P682" t="e">
        <f t="shared" si="21"/>
        <v>#N/A</v>
      </c>
      <c r="Q682" t="e">
        <f>+VLOOKUP(D682&amp;E682,Master!D:H,5,0)</f>
        <v>#N/A</v>
      </c>
      <c r="R682" t="e">
        <f>+VLOOKUP(D682&amp;E682,Master!D:I,6,0)</f>
        <v>#N/A</v>
      </c>
      <c r="S682" t="e">
        <f>+VLOOKUP(Q682,Notes!$A$45:$BZ$50,MATCH(P682,Notes!$2:$2,0),0)</f>
        <v>#N/A</v>
      </c>
      <c r="T682" s="21" t="e">
        <f t="shared" si="20"/>
        <v>#N/A</v>
      </c>
      <c r="AD682" s="20" t="s">
        <v>763</v>
      </c>
      <c r="AE682" s="20">
        <v>0.21400499999999986</v>
      </c>
      <c r="AF682" s="20">
        <v>0.21400499999999986</v>
      </c>
      <c r="AG682" s="20" t="s">
        <v>16</v>
      </c>
      <c r="AH682" s="20" t="s">
        <v>205</v>
      </c>
    </row>
    <row r="683" spans="1:34">
      <c r="A683" s="20"/>
      <c r="B683" s="20"/>
      <c r="C683" s="20"/>
      <c r="D683" s="20"/>
      <c r="E683" s="20"/>
      <c r="G683" s="2"/>
      <c r="P683" t="e">
        <f t="shared" si="21"/>
        <v>#N/A</v>
      </c>
      <c r="Q683" t="e">
        <f>+VLOOKUP(D683&amp;E683,Master!D:H,5,0)</f>
        <v>#N/A</v>
      </c>
      <c r="R683" t="e">
        <f>+VLOOKUP(D683&amp;E683,Master!D:I,6,0)</f>
        <v>#N/A</v>
      </c>
      <c r="S683" t="e">
        <f>+VLOOKUP(Q683,Notes!$A$45:$BZ$50,MATCH(P683,Notes!$2:$2,0),0)</f>
        <v>#N/A</v>
      </c>
      <c r="T683" s="21" t="e">
        <f t="shared" si="20"/>
        <v>#N/A</v>
      </c>
      <c r="AD683" s="20" t="s">
        <v>761</v>
      </c>
      <c r="AE683" s="20">
        <v>0.25396199999999997</v>
      </c>
      <c r="AF683" s="20">
        <v>0.25396199999999997</v>
      </c>
      <c r="AG683" s="20" t="s">
        <v>16</v>
      </c>
      <c r="AH683" s="20" t="s">
        <v>204</v>
      </c>
    </row>
    <row r="684" spans="1:34">
      <c r="A684" s="20"/>
      <c r="B684" s="20"/>
      <c r="C684" s="20"/>
      <c r="D684" s="20"/>
      <c r="E684" s="20"/>
      <c r="G684" s="2"/>
      <c r="P684" t="e">
        <f t="shared" si="21"/>
        <v>#N/A</v>
      </c>
      <c r="Q684" t="e">
        <f>+VLOOKUP(D684&amp;E684,Master!D:H,5,0)</f>
        <v>#N/A</v>
      </c>
      <c r="R684" t="e">
        <f>+VLOOKUP(D684&amp;E684,Master!D:I,6,0)</f>
        <v>#N/A</v>
      </c>
      <c r="S684" t="e">
        <f>+VLOOKUP(Q684,Notes!$A$45:$BZ$50,MATCH(P684,Notes!$2:$2,0),0)</f>
        <v>#N/A</v>
      </c>
      <c r="T684" s="21" t="e">
        <f t="shared" si="20"/>
        <v>#N/A</v>
      </c>
      <c r="AD684" s="20" t="s">
        <v>676</v>
      </c>
      <c r="AE684" s="20">
        <v>12.854486999999999</v>
      </c>
      <c r="AF684" s="20">
        <v>12.854486999999999</v>
      </c>
      <c r="AG684" s="20" t="s">
        <v>88</v>
      </c>
      <c r="AH684" s="20" t="s">
        <v>196</v>
      </c>
    </row>
    <row r="685" spans="1:34">
      <c r="A685" s="20"/>
      <c r="B685" s="20"/>
      <c r="C685" s="20"/>
      <c r="D685" s="20"/>
      <c r="E685" s="20"/>
      <c r="G685" s="2"/>
      <c r="P685" t="e">
        <f t="shared" si="21"/>
        <v>#N/A</v>
      </c>
      <c r="Q685" t="e">
        <f>+VLOOKUP(D685&amp;E685,Master!D:H,5,0)</f>
        <v>#N/A</v>
      </c>
      <c r="R685" t="e">
        <f>+VLOOKUP(D685&amp;E685,Master!D:I,6,0)</f>
        <v>#N/A</v>
      </c>
      <c r="S685" t="e">
        <f>+VLOOKUP(Q685,Notes!$A$45:$BZ$50,MATCH(P685,Notes!$2:$2,0),0)</f>
        <v>#N/A</v>
      </c>
      <c r="T685" s="21" t="e">
        <f t="shared" si="20"/>
        <v>#N/A</v>
      </c>
      <c r="AD685" s="20" t="s">
        <v>621</v>
      </c>
      <c r="AE685" s="20">
        <v>0.18816300000000014</v>
      </c>
      <c r="AF685" s="20">
        <v>0.18816300000000014</v>
      </c>
      <c r="AG685" s="20" t="s">
        <v>20</v>
      </c>
      <c r="AH685" s="20" t="s">
        <v>204</v>
      </c>
    </row>
    <row r="686" spans="1:34">
      <c r="A686" s="20"/>
      <c r="B686" s="20"/>
      <c r="C686" s="20"/>
      <c r="D686" s="20"/>
      <c r="E686" s="20"/>
      <c r="G686" s="2"/>
      <c r="P686" t="e">
        <f t="shared" si="21"/>
        <v>#N/A</v>
      </c>
      <c r="Q686" t="e">
        <f>+VLOOKUP(D686&amp;E686,Master!D:H,5,0)</f>
        <v>#N/A</v>
      </c>
      <c r="R686" t="e">
        <f>+VLOOKUP(D686&amp;E686,Master!D:I,6,0)</f>
        <v>#N/A</v>
      </c>
      <c r="S686" t="e">
        <f>+VLOOKUP(Q686,Notes!$A$45:$BZ$50,MATCH(P686,Notes!$2:$2,0),0)</f>
        <v>#N/A</v>
      </c>
      <c r="T686" s="21" t="e">
        <f t="shared" si="20"/>
        <v>#N/A</v>
      </c>
      <c r="AD686" s="20" t="s">
        <v>625</v>
      </c>
      <c r="AE686" s="20">
        <v>0.17584399999999997</v>
      </c>
      <c r="AF686" s="20">
        <v>0.17584399999999997</v>
      </c>
      <c r="AG686" s="20" t="s">
        <v>20</v>
      </c>
      <c r="AH686" s="20" t="s">
        <v>205</v>
      </c>
    </row>
    <row r="687" spans="1:34">
      <c r="A687" s="20"/>
      <c r="B687" s="20"/>
      <c r="C687" s="20"/>
      <c r="D687" s="20"/>
      <c r="E687" s="20"/>
      <c r="G687" s="2"/>
      <c r="P687" t="e">
        <f t="shared" si="21"/>
        <v>#N/A</v>
      </c>
      <c r="Q687" t="e">
        <f>+VLOOKUP(D687&amp;E687,Master!D:H,5,0)</f>
        <v>#N/A</v>
      </c>
      <c r="R687" t="e">
        <f>+VLOOKUP(D687&amp;E687,Master!D:I,6,0)</f>
        <v>#N/A</v>
      </c>
      <c r="S687" t="e">
        <f>+VLOOKUP(Q687,Notes!$A$45:$BZ$50,MATCH(P687,Notes!$2:$2,0),0)</f>
        <v>#N/A</v>
      </c>
      <c r="T687" s="21" t="e">
        <f t="shared" si="20"/>
        <v>#N/A</v>
      </c>
      <c r="AD687" s="20" t="s">
        <v>637</v>
      </c>
      <c r="AE687" s="20">
        <v>28.274752000000007</v>
      </c>
      <c r="AF687" s="20">
        <v>28.274752000000007</v>
      </c>
      <c r="AG687" s="20" t="s">
        <v>14</v>
      </c>
      <c r="AH687" s="20" t="s">
        <v>204</v>
      </c>
    </row>
    <row r="688" spans="1:34">
      <c r="A688" s="20"/>
      <c r="B688" s="20"/>
      <c r="C688" s="20"/>
      <c r="D688" s="20"/>
      <c r="E688" s="20"/>
      <c r="G688" s="2"/>
      <c r="P688" t="e">
        <f t="shared" si="21"/>
        <v>#N/A</v>
      </c>
      <c r="Q688" t="e">
        <f>+VLOOKUP(D688&amp;E688,Master!D:H,5,0)</f>
        <v>#N/A</v>
      </c>
      <c r="R688" t="e">
        <f>+VLOOKUP(D688&amp;E688,Master!D:I,6,0)</f>
        <v>#N/A</v>
      </c>
      <c r="S688" t="e">
        <f>+VLOOKUP(Q688,Notes!$A$45:$BZ$50,MATCH(P688,Notes!$2:$2,0),0)</f>
        <v>#N/A</v>
      </c>
      <c r="T688" s="21" t="e">
        <f t="shared" si="20"/>
        <v>#N/A</v>
      </c>
      <c r="AD688" s="20" t="s">
        <v>640</v>
      </c>
      <c r="AE688" s="20">
        <v>25.088221999999995</v>
      </c>
      <c r="AF688" s="20">
        <v>25.088221999999995</v>
      </c>
      <c r="AG688" s="20" t="s">
        <v>14</v>
      </c>
      <c r="AH688" s="20" t="s">
        <v>211</v>
      </c>
    </row>
    <row r="689" spans="1:34">
      <c r="A689" s="20"/>
      <c r="B689" s="20"/>
      <c r="C689" s="20"/>
      <c r="D689" s="20"/>
      <c r="E689" s="20"/>
      <c r="G689" s="2"/>
      <c r="P689" t="e">
        <f t="shared" si="21"/>
        <v>#N/A</v>
      </c>
      <c r="Q689" t="e">
        <f>+VLOOKUP(D689&amp;E689,Master!D:H,5,0)</f>
        <v>#N/A</v>
      </c>
      <c r="R689" t="e">
        <f>+VLOOKUP(D689&amp;E689,Master!D:I,6,0)</f>
        <v>#N/A</v>
      </c>
      <c r="S689" t="e">
        <f>+VLOOKUP(Q689,Notes!$A$45:$BZ$50,MATCH(P689,Notes!$2:$2,0),0)</f>
        <v>#N/A</v>
      </c>
      <c r="T689" s="21" t="e">
        <f t="shared" si="20"/>
        <v>#N/A</v>
      </c>
      <c r="AD689" s="20" t="s">
        <v>642</v>
      </c>
      <c r="AE689" s="20">
        <v>19.30333700000001</v>
      </c>
      <c r="AF689" s="20">
        <v>19.30333700000001</v>
      </c>
      <c r="AG689" s="20" t="s">
        <v>15</v>
      </c>
      <c r="AH689" s="20" t="s">
        <v>204</v>
      </c>
    </row>
    <row r="690" spans="1:34">
      <c r="A690" s="20"/>
      <c r="B690" s="20"/>
      <c r="C690" s="20"/>
      <c r="D690" s="20"/>
      <c r="E690" s="20"/>
      <c r="G690" s="2"/>
      <c r="P690" t="e">
        <f t="shared" si="21"/>
        <v>#N/A</v>
      </c>
      <c r="Q690" t="e">
        <f>+VLOOKUP(D690&amp;E690,Master!D:H,5,0)</f>
        <v>#N/A</v>
      </c>
      <c r="R690" t="e">
        <f>+VLOOKUP(D690&amp;E690,Master!D:I,6,0)</f>
        <v>#N/A</v>
      </c>
      <c r="S690" t="e">
        <f>+VLOOKUP(Q690,Notes!$A$45:$BZ$50,MATCH(P690,Notes!$2:$2,0),0)</f>
        <v>#N/A</v>
      </c>
      <c r="T690" s="21" t="e">
        <f t="shared" si="20"/>
        <v>#N/A</v>
      </c>
      <c r="AD690" s="20" t="s">
        <v>647</v>
      </c>
      <c r="AE690" s="20">
        <v>15.734137000000006</v>
      </c>
      <c r="AF690" s="20">
        <v>15.734137000000006</v>
      </c>
      <c r="AG690" s="20" t="s">
        <v>15</v>
      </c>
      <c r="AH690" s="20" t="s">
        <v>205</v>
      </c>
    </row>
    <row r="691" spans="1:34">
      <c r="A691" s="20"/>
      <c r="B691" s="20"/>
      <c r="C691" s="20"/>
      <c r="D691" s="20"/>
      <c r="E691" s="20"/>
      <c r="G691" s="2"/>
      <c r="P691" t="e">
        <f t="shared" si="21"/>
        <v>#N/A</v>
      </c>
      <c r="Q691" t="e">
        <f>+VLOOKUP(D691&amp;E691,Master!D:H,5,0)</f>
        <v>#N/A</v>
      </c>
      <c r="R691" t="e">
        <f>+VLOOKUP(D691&amp;E691,Master!D:I,6,0)</f>
        <v>#N/A</v>
      </c>
      <c r="S691" t="e">
        <f>+VLOOKUP(Q691,Notes!$A$45:$BZ$50,MATCH(P691,Notes!$2:$2,0),0)</f>
        <v>#N/A</v>
      </c>
      <c r="T691" s="21" t="e">
        <f t="shared" si="20"/>
        <v>#N/A</v>
      </c>
      <c r="AD691" s="20" t="s">
        <v>761</v>
      </c>
      <c r="AE691" s="20">
        <v>0.25396199999999997</v>
      </c>
      <c r="AF691" s="20">
        <v>0.25396199999999997</v>
      </c>
      <c r="AG691" s="20" t="s">
        <v>16</v>
      </c>
      <c r="AH691" s="20" t="s">
        <v>204</v>
      </c>
    </row>
    <row r="692" spans="1:34">
      <c r="A692" s="20"/>
      <c r="B692" s="20"/>
      <c r="C692" s="20"/>
      <c r="D692" s="20"/>
      <c r="E692" s="20"/>
      <c r="G692" s="2"/>
      <c r="P692" t="e">
        <f t="shared" si="21"/>
        <v>#N/A</v>
      </c>
      <c r="Q692" t="e">
        <f>+VLOOKUP(D692&amp;E692,Master!D:H,5,0)</f>
        <v>#N/A</v>
      </c>
      <c r="R692" t="e">
        <f>+VLOOKUP(D692&amp;E692,Master!D:I,6,0)</f>
        <v>#N/A</v>
      </c>
      <c r="S692" t="e">
        <f>+VLOOKUP(Q692,Notes!$A$45:$BZ$50,MATCH(P692,Notes!$2:$2,0),0)</f>
        <v>#N/A</v>
      </c>
      <c r="T692" s="21" t="e">
        <f t="shared" si="20"/>
        <v>#N/A</v>
      </c>
      <c r="AD692" s="20" t="s">
        <v>763</v>
      </c>
      <c r="AE692" s="20">
        <v>0.21400499999999986</v>
      </c>
      <c r="AF692" s="20">
        <v>0.21400499999999986</v>
      </c>
      <c r="AG692" s="20" t="s">
        <v>16</v>
      </c>
      <c r="AH692" s="20" t="s">
        <v>205</v>
      </c>
    </row>
    <row r="693" spans="1:34">
      <c r="A693" s="20"/>
      <c r="B693" s="20"/>
      <c r="C693" s="20"/>
      <c r="D693" s="20"/>
      <c r="E693" s="20"/>
      <c r="G693" s="2"/>
      <c r="P693" t="e">
        <f t="shared" si="21"/>
        <v>#N/A</v>
      </c>
      <c r="Q693" t="e">
        <f>+VLOOKUP(D693&amp;E693,Master!D:H,5,0)</f>
        <v>#N/A</v>
      </c>
      <c r="R693" t="e">
        <f>+VLOOKUP(D693&amp;E693,Master!D:I,6,0)</f>
        <v>#N/A</v>
      </c>
      <c r="S693" t="e">
        <f>+VLOOKUP(Q693,Notes!$A$45:$BZ$50,MATCH(P693,Notes!$2:$2,0),0)</f>
        <v>#N/A</v>
      </c>
      <c r="T693" s="21" t="e">
        <f t="shared" si="20"/>
        <v>#N/A</v>
      </c>
      <c r="AD693" s="20" t="s">
        <v>650</v>
      </c>
      <c r="AE693" s="20">
        <v>15.765048999999996</v>
      </c>
      <c r="AF693" s="20">
        <v>15.765048999999996</v>
      </c>
      <c r="AG693" s="20" t="s">
        <v>17</v>
      </c>
      <c r="AH693" s="20" t="s">
        <v>204</v>
      </c>
    </row>
    <row r="694" spans="1:34">
      <c r="A694" s="20"/>
      <c r="B694" s="20"/>
      <c r="C694" s="20"/>
      <c r="D694" s="20"/>
      <c r="E694" s="20"/>
      <c r="G694" s="2"/>
      <c r="P694" t="e">
        <f t="shared" si="21"/>
        <v>#N/A</v>
      </c>
      <c r="Q694" t="e">
        <f>+VLOOKUP(D694&amp;E694,Master!D:H,5,0)</f>
        <v>#N/A</v>
      </c>
      <c r="R694" t="e">
        <f>+VLOOKUP(D694&amp;E694,Master!D:I,6,0)</f>
        <v>#N/A</v>
      </c>
      <c r="S694" t="e">
        <f>+VLOOKUP(Q694,Notes!$A$45:$BZ$50,MATCH(P694,Notes!$2:$2,0),0)</f>
        <v>#N/A</v>
      </c>
      <c r="T694" s="21" t="e">
        <f t="shared" si="20"/>
        <v>#N/A</v>
      </c>
      <c r="AD694" s="20" t="s">
        <v>653</v>
      </c>
      <c r="AE694" s="20">
        <v>15.359452999999993</v>
      </c>
      <c r="AF694" s="20">
        <v>15.359452999999993</v>
      </c>
      <c r="AG694" s="20" t="s">
        <v>17</v>
      </c>
      <c r="AH694" s="20" t="s">
        <v>211</v>
      </c>
    </row>
    <row r="695" spans="1:34">
      <c r="A695" s="20"/>
      <c r="B695" s="20"/>
      <c r="C695" s="20"/>
      <c r="D695" s="20"/>
      <c r="E695" s="20"/>
      <c r="G695" s="2"/>
      <c r="P695" t="e">
        <f t="shared" si="21"/>
        <v>#N/A</v>
      </c>
      <c r="Q695" t="e">
        <f>+VLOOKUP(D695&amp;E695,Master!D:H,5,0)</f>
        <v>#N/A</v>
      </c>
      <c r="R695" t="e">
        <f>+VLOOKUP(D695&amp;E695,Master!D:I,6,0)</f>
        <v>#N/A</v>
      </c>
      <c r="S695" t="e">
        <f>+VLOOKUP(Q695,Notes!$A$45:$BZ$50,MATCH(P695,Notes!$2:$2,0),0)</f>
        <v>#N/A</v>
      </c>
      <c r="T695" s="21" t="e">
        <f t="shared" si="20"/>
        <v>#N/A</v>
      </c>
      <c r="AD695" s="20" t="s">
        <v>654</v>
      </c>
      <c r="AE695" s="20">
        <v>0.27030399999999993</v>
      </c>
      <c r="AF695" s="20">
        <v>0.27030399999999993</v>
      </c>
      <c r="AG695" s="20" t="s">
        <v>40</v>
      </c>
      <c r="AH695" s="20" t="s">
        <v>204</v>
      </c>
    </row>
    <row r="696" spans="1:34">
      <c r="A696" s="20"/>
      <c r="B696" s="20"/>
      <c r="C696" s="20"/>
      <c r="D696" s="20"/>
      <c r="E696" s="20"/>
      <c r="G696" s="2"/>
      <c r="P696" t="e">
        <f t="shared" si="21"/>
        <v>#N/A</v>
      </c>
      <c r="Q696" t="e">
        <f>+VLOOKUP(D696&amp;E696,Master!D:H,5,0)</f>
        <v>#N/A</v>
      </c>
      <c r="R696" t="e">
        <f>+VLOOKUP(D696&amp;E696,Master!D:I,6,0)</f>
        <v>#N/A</v>
      </c>
      <c r="S696" t="e">
        <f>+VLOOKUP(Q696,Notes!$A$45:$BZ$50,MATCH(P696,Notes!$2:$2,0),0)</f>
        <v>#N/A</v>
      </c>
      <c r="T696" s="21" t="e">
        <f t="shared" si="20"/>
        <v>#N/A</v>
      </c>
      <c r="AD696" s="20" t="s">
        <v>658</v>
      </c>
      <c r="AE696" s="20">
        <v>0.26180000000000003</v>
      </c>
      <c r="AF696" s="20">
        <v>0.26180000000000003</v>
      </c>
      <c r="AG696" s="20" t="s">
        <v>40</v>
      </c>
      <c r="AH696" s="20" t="s">
        <v>205</v>
      </c>
    </row>
    <row r="697" spans="1:34">
      <c r="A697" s="20"/>
      <c r="B697" s="20"/>
      <c r="C697" s="20"/>
      <c r="D697" s="20"/>
      <c r="E697" s="20"/>
      <c r="G697" s="2"/>
      <c r="P697" t="e">
        <f t="shared" si="21"/>
        <v>#N/A</v>
      </c>
      <c r="Q697" t="e">
        <f>+VLOOKUP(D697&amp;E697,Master!D:H,5,0)</f>
        <v>#N/A</v>
      </c>
      <c r="R697" t="e">
        <f>+VLOOKUP(D697&amp;E697,Master!D:I,6,0)</f>
        <v>#N/A</v>
      </c>
      <c r="S697" t="e">
        <f>+VLOOKUP(Q697,Notes!$A$45:$BZ$50,MATCH(P697,Notes!$2:$2,0),0)</f>
        <v>#N/A</v>
      </c>
      <c r="T697" s="21" t="e">
        <f t="shared" si="20"/>
        <v>#N/A</v>
      </c>
      <c r="AD697" s="20" t="s">
        <v>668</v>
      </c>
      <c r="AE697" s="20">
        <v>0.21977199999999994</v>
      </c>
      <c r="AF697" s="20">
        <v>0.21977199999999994</v>
      </c>
      <c r="AG697" s="20" t="s">
        <v>47</v>
      </c>
      <c r="AH697" s="20" t="s">
        <v>204</v>
      </c>
    </row>
    <row r="698" spans="1:34">
      <c r="A698" s="20"/>
      <c r="B698" s="20"/>
      <c r="C698" s="20"/>
      <c r="D698" s="20"/>
      <c r="E698" s="20"/>
      <c r="G698" s="2"/>
      <c r="P698" t="e">
        <f t="shared" si="21"/>
        <v>#N/A</v>
      </c>
      <c r="Q698" t="e">
        <f>+VLOOKUP(D698&amp;E698,Master!D:H,5,0)</f>
        <v>#N/A</v>
      </c>
      <c r="R698" t="e">
        <f>+VLOOKUP(D698&amp;E698,Master!D:I,6,0)</f>
        <v>#N/A</v>
      </c>
      <c r="S698" t="e">
        <f>+VLOOKUP(Q698,Notes!$A$45:$BZ$50,MATCH(P698,Notes!$2:$2,0),0)</f>
        <v>#N/A</v>
      </c>
      <c r="T698" s="21" t="e">
        <f t="shared" si="20"/>
        <v>#N/A</v>
      </c>
      <c r="AD698" s="20" t="s">
        <v>672</v>
      </c>
      <c r="AE698" s="20">
        <v>0.20745500000000008</v>
      </c>
      <c r="AF698" s="20">
        <v>0.20745500000000008</v>
      </c>
      <c r="AG698" s="20" t="s">
        <v>47</v>
      </c>
      <c r="AH698" s="20" t="s">
        <v>205</v>
      </c>
    </row>
    <row r="699" spans="1:34">
      <c r="A699" s="20"/>
      <c r="B699" s="20"/>
      <c r="C699" s="20"/>
      <c r="D699" s="20"/>
      <c r="E699" s="20"/>
      <c r="G699" s="2"/>
      <c r="P699" t="e">
        <f t="shared" si="21"/>
        <v>#N/A</v>
      </c>
      <c r="Q699" t="e">
        <f>+VLOOKUP(D699&amp;E699,Master!D:H,5,0)</f>
        <v>#N/A</v>
      </c>
      <c r="R699" t="e">
        <f>+VLOOKUP(D699&amp;E699,Master!D:I,6,0)</f>
        <v>#N/A</v>
      </c>
      <c r="S699" t="e">
        <f>+VLOOKUP(Q699,Notes!$A$45:$BZ$50,MATCH(P699,Notes!$2:$2,0),0)</f>
        <v>#N/A</v>
      </c>
      <c r="T699" s="21" t="e">
        <f t="shared" si="20"/>
        <v>#N/A</v>
      </c>
      <c r="AD699" s="20" t="s">
        <v>681</v>
      </c>
      <c r="AE699" s="20">
        <v>15.026921000000005</v>
      </c>
      <c r="AF699" s="20">
        <v>15.026921000000005</v>
      </c>
      <c r="AG699" s="20" t="s">
        <v>190</v>
      </c>
      <c r="AH699" s="20" t="s">
        <v>204</v>
      </c>
    </row>
    <row r="700" spans="1:34">
      <c r="A700" s="20"/>
      <c r="B700" s="20"/>
      <c r="C700" s="20"/>
      <c r="D700" s="20"/>
      <c r="E700" s="20"/>
      <c r="G700" s="2"/>
      <c r="P700" t="e">
        <f t="shared" si="21"/>
        <v>#N/A</v>
      </c>
      <c r="Q700" t="e">
        <f>+VLOOKUP(D700&amp;E700,Master!D:H,5,0)</f>
        <v>#N/A</v>
      </c>
      <c r="R700" t="e">
        <f>+VLOOKUP(D700&amp;E700,Master!D:I,6,0)</f>
        <v>#N/A</v>
      </c>
      <c r="S700" t="e">
        <f>+VLOOKUP(Q700,Notes!$A$45:$BZ$50,MATCH(P700,Notes!$2:$2,0),0)</f>
        <v>#N/A</v>
      </c>
      <c r="T700" s="21" t="e">
        <f t="shared" si="20"/>
        <v>#N/A</v>
      </c>
      <c r="AD700" s="20" t="s">
        <v>683</v>
      </c>
      <c r="AE700" s="20">
        <v>14.618611999999994</v>
      </c>
      <c r="AF700" s="20">
        <v>14.618611999999994</v>
      </c>
      <c r="AG700" s="20" t="s">
        <v>190</v>
      </c>
      <c r="AH700" s="20" t="s">
        <v>205</v>
      </c>
    </row>
    <row r="701" spans="1:34">
      <c r="A701" s="20"/>
      <c r="B701" s="20"/>
      <c r="C701" s="20"/>
      <c r="D701" s="20"/>
      <c r="E701" s="20"/>
      <c r="G701" s="2"/>
      <c r="P701" t="e">
        <f t="shared" si="21"/>
        <v>#N/A</v>
      </c>
      <c r="Q701" t="e">
        <f>+VLOOKUP(D701&amp;E701,Master!D:H,5,0)</f>
        <v>#N/A</v>
      </c>
      <c r="R701" t="e">
        <f>+VLOOKUP(D701&amp;E701,Master!D:I,6,0)</f>
        <v>#N/A</v>
      </c>
      <c r="S701" t="e">
        <f>+VLOOKUP(Q701,Notes!$A$45:$BZ$50,MATCH(P701,Notes!$2:$2,0),0)</f>
        <v>#N/A</v>
      </c>
      <c r="T701" s="21" t="e">
        <f t="shared" si="20"/>
        <v>#N/A</v>
      </c>
      <c r="AD701" s="20" t="s">
        <v>676</v>
      </c>
      <c r="AE701" s="20">
        <v>12.854486999999999</v>
      </c>
      <c r="AF701" s="20">
        <v>12.854486999999999</v>
      </c>
      <c r="AG701" s="20" t="s">
        <v>88</v>
      </c>
      <c r="AH701" s="20" t="s">
        <v>196</v>
      </c>
    </row>
    <row r="702" spans="1:34">
      <c r="A702" s="20"/>
      <c r="B702" s="20"/>
      <c r="C702" s="20"/>
      <c r="D702" s="20"/>
      <c r="E702" s="20"/>
      <c r="G702" s="2"/>
      <c r="P702" t="e">
        <f t="shared" si="21"/>
        <v>#N/A</v>
      </c>
      <c r="Q702" t="e">
        <f>+VLOOKUP(D702&amp;E702,Master!D:H,5,0)</f>
        <v>#N/A</v>
      </c>
      <c r="R702" t="e">
        <f>+VLOOKUP(D702&amp;E702,Master!D:I,6,0)</f>
        <v>#N/A</v>
      </c>
      <c r="S702" t="e">
        <f>+VLOOKUP(Q702,Notes!$A$45:$BZ$50,MATCH(P702,Notes!$2:$2,0),0)</f>
        <v>#N/A</v>
      </c>
      <c r="T702" s="21" t="e">
        <f t="shared" si="20"/>
        <v>#N/A</v>
      </c>
      <c r="AD702" s="20" t="s">
        <v>676</v>
      </c>
      <c r="AE702" s="20">
        <v>12.854486999999999</v>
      </c>
      <c r="AF702" s="20">
        <v>12.854486999999999</v>
      </c>
      <c r="AG702" s="20" t="s">
        <v>88</v>
      </c>
      <c r="AH702" s="20" t="s">
        <v>196</v>
      </c>
    </row>
    <row r="703" spans="1:34">
      <c r="A703" s="20"/>
      <c r="B703" s="20"/>
      <c r="C703" s="20"/>
      <c r="D703" s="20"/>
      <c r="E703" s="20"/>
      <c r="G703" s="2"/>
      <c r="P703" t="e">
        <f t="shared" si="21"/>
        <v>#N/A</v>
      </c>
      <c r="Q703" t="e">
        <f>+VLOOKUP(D703&amp;E703,Master!D:H,5,0)</f>
        <v>#N/A</v>
      </c>
      <c r="R703" t="e">
        <f>+VLOOKUP(D703&amp;E703,Master!D:I,6,0)</f>
        <v>#N/A</v>
      </c>
      <c r="S703" t="e">
        <f>+VLOOKUP(Q703,Notes!$A$45:$BZ$50,MATCH(P703,Notes!$2:$2,0),0)</f>
        <v>#N/A</v>
      </c>
      <c r="T703" s="21" t="e">
        <f t="shared" si="20"/>
        <v>#N/A</v>
      </c>
      <c r="AD703" s="20" t="s">
        <v>621</v>
      </c>
      <c r="AE703" s="20">
        <v>0.18816300000000014</v>
      </c>
      <c r="AF703" s="20">
        <v>0.18816300000000014</v>
      </c>
      <c r="AG703" s="20" t="s">
        <v>20</v>
      </c>
      <c r="AH703" s="20" t="s">
        <v>204</v>
      </c>
    </row>
    <row r="704" spans="1:34">
      <c r="A704" s="20"/>
      <c r="B704" s="20"/>
      <c r="C704" s="20"/>
      <c r="D704" s="20"/>
      <c r="E704" s="20"/>
      <c r="G704" s="2"/>
      <c r="P704" t="e">
        <f t="shared" si="21"/>
        <v>#N/A</v>
      </c>
      <c r="Q704" t="e">
        <f>+VLOOKUP(D704&amp;E704,Master!D:H,5,0)</f>
        <v>#N/A</v>
      </c>
      <c r="R704" t="e">
        <f>+VLOOKUP(D704&amp;E704,Master!D:I,6,0)</f>
        <v>#N/A</v>
      </c>
      <c r="S704" t="e">
        <f>+VLOOKUP(Q704,Notes!$A$45:$BZ$50,MATCH(P704,Notes!$2:$2,0),0)</f>
        <v>#N/A</v>
      </c>
      <c r="T704" s="21" t="e">
        <f t="shared" si="20"/>
        <v>#N/A</v>
      </c>
      <c r="AD704" s="20" t="s">
        <v>625</v>
      </c>
      <c r="AE704" s="20">
        <v>0.17584399999999997</v>
      </c>
      <c r="AF704" s="20">
        <v>0.17584399999999997</v>
      </c>
      <c r="AG704" s="20" t="s">
        <v>20</v>
      </c>
      <c r="AH704" s="20" t="s">
        <v>205</v>
      </c>
    </row>
    <row r="705" spans="1:34">
      <c r="A705" s="20"/>
      <c r="B705" s="20"/>
      <c r="C705" s="20"/>
      <c r="D705" s="20"/>
      <c r="E705" s="20"/>
      <c r="G705" s="2"/>
      <c r="P705" t="e">
        <f t="shared" si="21"/>
        <v>#N/A</v>
      </c>
      <c r="Q705" t="e">
        <f>+VLOOKUP(D705&amp;E705,Master!D:H,5,0)</f>
        <v>#N/A</v>
      </c>
      <c r="R705" t="e">
        <f>+VLOOKUP(D705&amp;E705,Master!D:I,6,0)</f>
        <v>#N/A</v>
      </c>
      <c r="S705" t="e">
        <f>+VLOOKUP(Q705,Notes!$A$45:$BZ$50,MATCH(P705,Notes!$2:$2,0),0)</f>
        <v>#N/A</v>
      </c>
      <c r="T705" s="21" t="e">
        <f t="shared" si="20"/>
        <v>#N/A</v>
      </c>
      <c r="AD705" s="20" t="s">
        <v>637</v>
      </c>
      <c r="AE705" s="20">
        <v>28.274752000000007</v>
      </c>
      <c r="AF705" s="20">
        <v>28.274752000000007</v>
      </c>
      <c r="AG705" s="20" t="s">
        <v>14</v>
      </c>
      <c r="AH705" s="20" t="s">
        <v>204</v>
      </c>
    </row>
    <row r="706" spans="1:34">
      <c r="A706" s="20"/>
      <c r="B706" s="20"/>
      <c r="C706" s="20"/>
      <c r="D706" s="20"/>
      <c r="E706" s="20"/>
      <c r="G706" s="2"/>
      <c r="P706" t="e">
        <f t="shared" si="21"/>
        <v>#N/A</v>
      </c>
      <c r="Q706" t="e">
        <f>+VLOOKUP(D706&amp;E706,Master!D:H,5,0)</f>
        <v>#N/A</v>
      </c>
      <c r="R706" t="e">
        <f>+VLOOKUP(D706&amp;E706,Master!D:I,6,0)</f>
        <v>#N/A</v>
      </c>
      <c r="S706" t="e">
        <f>+VLOOKUP(Q706,Notes!$A$45:$BZ$50,MATCH(P706,Notes!$2:$2,0),0)</f>
        <v>#N/A</v>
      </c>
      <c r="T706" s="21" t="e">
        <f t="shared" ref="T706:T769" si="22">+S706-B706</f>
        <v>#N/A</v>
      </c>
      <c r="AD706" s="20" t="s">
        <v>640</v>
      </c>
      <c r="AE706" s="20">
        <v>25.088221999999995</v>
      </c>
      <c r="AF706" s="20">
        <v>25.088221999999995</v>
      </c>
      <c r="AG706" s="20" t="s">
        <v>14</v>
      </c>
      <c r="AH706" s="20" t="s">
        <v>211</v>
      </c>
    </row>
    <row r="707" spans="1:34">
      <c r="A707" s="20"/>
      <c r="B707" s="20"/>
      <c r="C707" s="20"/>
      <c r="D707" s="20"/>
      <c r="E707" s="20"/>
      <c r="G707" s="2"/>
      <c r="P707" t="e">
        <f t="shared" ref="P707:P770" si="23">+D707&amp;R707</f>
        <v>#N/A</v>
      </c>
      <c r="Q707" t="e">
        <f>+VLOOKUP(D707&amp;E707,Master!D:H,5,0)</f>
        <v>#N/A</v>
      </c>
      <c r="R707" t="e">
        <f>+VLOOKUP(D707&amp;E707,Master!D:I,6,0)</f>
        <v>#N/A</v>
      </c>
      <c r="S707" t="e">
        <f>+VLOOKUP(Q707,Notes!$A$45:$BZ$50,MATCH(P707,Notes!$2:$2,0),0)</f>
        <v>#N/A</v>
      </c>
      <c r="T707" s="21" t="e">
        <f t="shared" si="22"/>
        <v>#N/A</v>
      </c>
      <c r="AD707" s="20" t="s">
        <v>642</v>
      </c>
      <c r="AE707" s="20">
        <v>19.30333700000001</v>
      </c>
      <c r="AF707" s="20">
        <v>19.30333700000001</v>
      </c>
      <c r="AG707" s="20" t="s">
        <v>15</v>
      </c>
      <c r="AH707" s="20" t="s">
        <v>204</v>
      </c>
    </row>
    <row r="708" spans="1:34">
      <c r="A708" s="20"/>
      <c r="B708" s="20"/>
      <c r="C708" s="20"/>
      <c r="D708" s="20"/>
      <c r="E708" s="20"/>
      <c r="G708" s="2"/>
      <c r="P708" t="e">
        <f t="shared" si="23"/>
        <v>#N/A</v>
      </c>
      <c r="Q708" t="e">
        <f>+VLOOKUP(D708&amp;E708,Master!D:H,5,0)</f>
        <v>#N/A</v>
      </c>
      <c r="R708" t="e">
        <f>+VLOOKUP(D708&amp;E708,Master!D:I,6,0)</f>
        <v>#N/A</v>
      </c>
      <c r="S708" t="e">
        <f>+VLOOKUP(Q708,Notes!$A$45:$BZ$50,MATCH(P708,Notes!$2:$2,0),0)</f>
        <v>#N/A</v>
      </c>
      <c r="T708" s="21" t="e">
        <f t="shared" si="22"/>
        <v>#N/A</v>
      </c>
      <c r="AD708" s="20" t="s">
        <v>647</v>
      </c>
      <c r="AE708" s="20">
        <v>15.734137000000006</v>
      </c>
      <c r="AF708" s="20">
        <v>15.734137000000006</v>
      </c>
      <c r="AG708" s="20" t="s">
        <v>15</v>
      </c>
      <c r="AH708" s="20" t="s">
        <v>205</v>
      </c>
    </row>
    <row r="709" spans="1:34">
      <c r="A709" s="20"/>
      <c r="B709" s="20"/>
      <c r="C709" s="20"/>
      <c r="D709" s="20"/>
      <c r="E709" s="20"/>
      <c r="G709" s="2"/>
      <c r="P709" t="e">
        <f t="shared" si="23"/>
        <v>#N/A</v>
      </c>
      <c r="Q709" t="e">
        <f>+VLOOKUP(D709&amp;E709,Master!D:H,5,0)</f>
        <v>#N/A</v>
      </c>
      <c r="R709" t="e">
        <f>+VLOOKUP(D709&amp;E709,Master!D:I,6,0)</f>
        <v>#N/A</v>
      </c>
      <c r="S709" t="e">
        <f>+VLOOKUP(Q709,Notes!$A$45:$BZ$50,MATCH(P709,Notes!$2:$2,0),0)</f>
        <v>#N/A</v>
      </c>
      <c r="T709" s="21" t="e">
        <f t="shared" si="22"/>
        <v>#N/A</v>
      </c>
      <c r="AD709" s="20" t="s">
        <v>761</v>
      </c>
      <c r="AE709" s="20">
        <v>0.25396199999999997</v>
      </c>
      <c r="AF709" s="20">
        <v>0.25396199999999997</v>
      </c>
      <c r="AG709" s="20" t="s">
        <v>16</v>
      </c>
      <c r="AH709" s="20" t="s">
        <v>204</v>
      </c>
    </row>
    <row r="710" spans="1:34">
      <c r="A710" s="20"/>
      <c r="B710" s="20"/>
      <c r="C710" s="20"/>
      <c r="D710" s="20"/>
      <c r="E710" s="20"/>
      <c r="G710" s="2"/>
      <c r="P710" t="e">
        <f t="shared" si="23"/>
        <v>#N/A</v>
      </c>
      <c r="Q710" t="e">
        <f>+VLOOKUP(D710&amp;E710,Master!D:H,5,0)</f>
        <v>#N/A</v>
      </c>
      <c r="R710" t="e">
        <f>+VLOOKUP(D710&amp;E710,Master!D:I,6,0)</f>
        <v>#N/A</v>
      </c>
      <c r="S710" t="e">
        <f>+VLOOKUP(Q710,Notes!$A$45:$BZ$50,MATCH(P710,Notes!$2:$2,0),0)</f>
        <v>#N/A</v>
      </c>
      <c r="T710" s="21" t="e">
        <f t="shared" si="22"/>
        <v>#N/A</v>
      </c>
      <c r="AD710" s="20" t="s">
        <v>763</v>
      </c>
      <c r="AE710" s="20">
        <v>0.21400499999999986</v>
      </c>
      <c r="AF710" s="20">
        <v>0.21400499999999986</v>
      </c>
      <c r="AG710" s="20" t="s">
        <v>16</v>
      </c>
      <c r="AH710" s="20" t="s">
        <v>205</v>
      </c>
    </row>
    <row r="711" spans="1:34">
      <c r="A711" s="20"/>
      <c r="B711" s="20"/>
      <c r="C711" s="20"/>
      <c r="D711" s="20"/>
      <c r="E711" s="20"/>
      <c r="G711" s="2"/>
      <c r="P711" t="e">
        <f t="shared" si="23"/>
        <v>#N/A</v>
      </c>
      <c r="Q711" t="e">
        <f>+VLOOKUP(D711&amp;E711,Master!D:H,5,0)</f>
        <v>#N/A</v>
      </c>
      <c r="R711" t="e">
        <f>+VLOOKUP(D711&amp;E711,Master!D:I,6,0)</f>
        <v>#N/A</v>
      </c>
      <c r="S711" t="e">
        <f>+VLOOKUP(Q711,Notes!$A$45:$BZ$50,MATCH(P711,Notes!$2:$2,0),0)</f>
        <v>#N/A</v>
      </c>
      <c r="T711" s="21" t="e">
        <f t="shared" si="22"/>
        <v>#N/A</v>
      </c>
      <c r="AD711" s="20" t="s">
        <v>650</v>
      </c>
      <c r="AE711" s="20">
        <v>15.765048999999996</v>
      </c>
      <c r="AF711" s="20">
        <v>15.765048999999996</v>
      </c>
      <c r="AG711" s="20" t="s">
        <v>17</v>
      </c>
      <c r="AH711" s="20" t="s">
        <v>204</v>
      </c>
    </row>
    <row r="712" spans="1:34">
      <c r="A712" s="20"/>
      <c r="B712" s="20"/>
      <c r="C712" s="20"/>
      <c r="D712" s="20"/>
      <c r="E712" s="20"/>
      <c r="G712" s="2"/>
      <c r="P712" t="e">
        <f t="shared" si="23"/>
        <v>#N/A</v>
      </c>
      <c r="Q712" t="e">
        <f>+VLOOKUP(D712&amp;E712,Master!D:H,5,0)</f>
        <v>#N/A</v>
      </c>
      <c r="R712" t="e">
        <f>+VLOOKUP(D712&amp;E712,Master!D:I,6,0)</f>
        <v>#N/A</v>
      </c>
      <c r="S712" t="e">
        <f>+VLOOKUP(Q712,Notes!$A$45:$BZ$50,MATCH(P712,Notes!$2:$2,0),0)</f>
        <v>#N/A</v>
      </c>
      <c r="T712" s="21" t="e">
        <f t="shared" si="22"/>
        <v>#N/A</v>
      </c>
      <c r="AD712" s="20" t="s">
        <v>653</v>
      </c>
      <c r="AE712" s="20">
        <v>15.359452999999993</v>
      </c>
      <c r="AF712" s="20">
        <v>15.359452999999993</v>
      </c>
      <c r="AG712" s="20" t="s">
        <v>17</v>
      </c>
      <c r="AH712" s="20" t="s">
        <v>211</v>
      </c>
    </row>
    <row r="713" spans="1:34">
      <c r="A713" s="20"/>
      <c r="B713" s="20"/>
      <c r="C713" s="20"/>
      <c r="D713" s="20"/>
      <c r="E713" s="20"/>
      <c r="G713" s="2"/>
      <c r="P713" t="e">
        <f t="shared" si="23"/>
        <v>#N/A</v>
      </c>
      <c r="Q713" t="e">
        <f>+VLOOKUP(D713&amp;E713,Master!D:H,5,0)</f>
        <v>#N/A</v>
      </c>
      <c r="R713" t="e">
        <f>+VLOOKUP(D713&amp;E713,Master!D:I,6,0)</f>
        <v>#N/A</v>
      </c>
      <c r="S713" t="e">
        <f>+VLOOKUP(Q713,Notes!$A$45:$BZ$50,MATCH(P713,Notes!$2:$2,0),0)</f>
        <v>#N/A</v>
      </c>
      <c r="T713" s="21" t="e">
        <f t="shared" si="22"/>
        <v>#N/A</v>
      </c>
      <c r="AD713" s="20" t="s">
        <v>654</v>
      </c>
      <c r="AE713" s="20">
        <v>0.27030399999999993</v>
      </c>
      <c r="AF713" s="20">
        <v>0.27030399999999993</v>
      </c>
      <c r="AG713" s="20" t="s">
        <v>40</v>
      </c>
      <c r="AH713" s="20" t="s">
        <v>204</v>
      </c>
    </row>
    <row r="714" spans="1:34">
      <c r="A714" s="20"/>
      <c r="B714" s="20"/>
      <c r="C714" s="20"/>
      <c r="D714" s="20"/>
      <c r="E714" s="20"/>
      <c r="G714" s="2"/>
      <c r="P714" t="e">
        <f t="shared" si="23"/>
        <v>#N/A</v>
      </c>
      <c r="Q714" t="e">
        <f>+VLOOKUP(D714&amp;E714,Master!D:H,5,0)</f>
        <v>#N/A</v>
      </c>
      <c r="R714" t="e">
        <f>+VLOOKUP(D714&amp;E714,Master!D:I,6,0)</f>
        <v>#N/A</v>
      </c>
      <c r="S714" t="e">
        <f>+VLOOKUP(Q714,Notes!$A$45:$BZ$50,MATCH(P714,Notes!$2:$2,0),0)</f>
        <v>#N/A</v>
      </c>
      <c r="T714" s="21" t="e">
        <f t="shared" si="22"/>
        <v>#N/A</v>
      </c>
      <c r="AD714" s="20" t="s">
        <v>658</v>
      </c>
      <c r="AE714" s="20">
        <v>0.26180000000000003</v>
      </c>
      <c r="AF714" s="20">
        <v>0.26180000000000003</v>
      </c>
      <c r="AG714" s="20" t="s">
        <v>40</v>
      </c>
      <c r="AH714" s="20" t="s">
        <v>205</v>
      </c>
    </row>
    <row r="715" spans="1:34">
      <c r="A715" s="20"/>
      <c r="B715" s="20"/>
      <c r="C715" s="20"/>
      <c r="D715" s="20"/>
      <c r="E715" s="20"/>
      <c r="G715" s="2"/>
      <c r="P715" t="e">
        <f t="shared" si="23"/>
        <v>#N/A</v>
      </c>
      <c r="Q715" t="e">
        <f>+VLOOKUP(D715&amp;E715,Master!D:H,5,0)</f>
        <v>#N/A</v>
      </c>
      <c r="R715" t="e">
        <f>+VLOOKUP(D715&amp;E715,Master!D:I,6,0)</f>
        <v>#N/A</v>
      </c>
      <c r="S715" t="e">
        <f>+VLOOKUP(Q715,Notes!$A$45:$BZ$50,MATCH(P715,Notes!$2:$2,0),0)</f>
        <v>#N/A</v>
      </c>
      <c r="T715" s="21" t="e">
        <f t="shared" si="22"/>
        <v>#N/A</v>
      </c>
      <c r="AD715" s="20" t="s">
        <v>668</v>
      </c>
      <c r="AE715" s="20">
        <v>0.21977199999999994</v>
      </c>
      <c r="AF715" s="20">
        <v>0.21977199999999994</v>
      </c>
      <c r="AG715" s="20" t="s">
        <v>47</v>
      </c>
      <c r="AH715" s="20" t="s">
        <v>204</v>
      </c>
    </row>
    <row r="716" spans="1:34">
      <c r="A716" s="20"/>
      <c r="B716" s="20"/>
      <c r="C716" s="20"/>
      <c r="D716" s="20"/>
      <c r="E716" s="20"/>
      <c r="G716" s="2"/>
      <c r="P716" t="e">
        <f t="shared" si="23"/>
        <v>#N/A</v>
      </c>
      <c r="Q716" t="e">
        <f>+VLOOKUP(D716&amp;E716,Master!D:H,5,0)</f>
        <v>#N/A</v>
      </c>
      <c r="R716" t="e">
        <f>+VLOOKUP(D716&amp;E716,Master!D:I,6,0)</f>
        <v>#N/A</v>
      </c>
      <c r="S716" t="e">
        <f>+VLOOKUP(Q716,Notes!$A$45:$BZ$50,MATCH(P716,Notes!$2:$2,0),0)</f>
        <v>#N/A</v>
      </c>
      <c r="T716" s="21" t="e">
        <f t="shared" si="22"/>
        <v>#N/A</v>
      </c>
      <c r="AD716" s="20" t="s">
        <v>672</v>
      </c>
      <c r="AE716" s="20">
        <v>0.20745500000000008</v>
      </c>
      <c r="AF716" s="20">
        <v>0.20745500000000008</v>
      </c>
      <c r="AG716" s="20" t="s">
        <v>47</v>
      </c>
      <c r="AH716" s="20" t="s">
        <v>205</v>
      </c>
    </row>
    <row r="717" spans="1:34">
      <c r="A717" s="20"/>
      <c r="B717" s="20"/>
      <c r="C717" s="20"/>
      <c r="D717" s="20"/>
      <c r="E717" s="20"/>
      <c r="G717" s="2"/>
      <c r="P717" t="e">
        <f t="shared" si="23"/>
        <v>#N/A</v>
      </c>
      <c r="Q717" t="e">
        <f>+VLOOKUP(D717&amp;E717,Master!D:H,5,0)</f>
        <v>#N/A</v>
      </c>
      <c r="R717" t="e">
        <f>+VLOOKUP(D717&amp;E717,Master!D:I,6,0)</f>
        <v>#N/A</v>
      </c>
      <c r="S717" t="e">
        <f>+VLOOKUP(Q717,Notes!$A$45:$BZ$50,MATCH(P717,Notes!$2:$2,0),0)</f>
        <v>#N/A</v>
      </c>
      <c r="T717" s="21" t="e">
        <f t="shared" si="22"/>
        <v>#N/A</v>
      </c>
      <c r="AD717" s="20" t="s">
        <v>681</v>
      </c>
      <c r="AE717" s="20">
        <v>15.026921000000005</v>
      </c>
      <c r="AF717" s="20">
        <v>15.026921000000005</v>
      </c>
      <c r="AG717" s="20" t="s">
        <v>190</v>
      </c>
      <c r="AH717" s="20" t="s">
        <v>204</v>
      </c>
    </row>
    <row r="718" spans="1:34">
      <c r="A718" s="20"/>
      <c r="B718" s="20"/>
      <c r="C718" s="20"/>
      <c r="D718" s="20"/>
      <c r="E718" s="20"/>
      <c r="G718" s="2"/>
      <c r="P718" t="e">
        <f t="shared" si="23"/>
        <v>#N/A</v>
      </c>
      <c r="Q718" t="e">
        <f>+VLOOKUP(D718&amp;E718,Master!D:H,5,0)</f>
        <v>#N/A</v>
      </c>
      <c r="R718" t="e">
        <f>+VLOOKUP(D718&amp;E718,Master!D:I,6,0)</f>
        <v>#N/A</v>
      </c>
      <c r="S718" t="e">
        <f>+VLOOKUP(Q718,Notes!$A$45:$BZ$50,MATCH(P718,Notes!$2:$2,0),0)</f>
        <v>#N/A</v>
      </c>
      <c r="T718" s="21" t="e">
        <f t="shared" si="22"/>
        <v>#N/A</v>
      </c>
      <c r="AD718" s="20" t="s">
        <v>683</v>
      </c>
      <c r="AE718" s="20">
        <v>14.618611999999994</v>
      </c>
      <c r="AF718" s="20">
        <v>14.618611999999994</v>
      </c>
      <c r="AG718" s="20" t="s">
        <v>190</v>
      </c>
      <c r="AH718" s="20" t="s">
        <v>205</v>
      </c>
    </row>
    <row r="719" spans="1:34">
      <c r="A719" s="20"/>
      <c r="B719" s="20"/>
      <c r="C719" s="20"/>
      <c r="D719" s="20"/>
      <c r="E719" s="20"/>
      <c r="G719" s="2"/>
      <c r="P719" t="e">
        <f t="shared" si="23"/>
        <v>#N/A</v>
      </c>
      <c r="Q719" t="e">
        <f>+VLOOKUP(D719&amp;E719,Master!D:H,5,0)</f>
        <v>#N/A</v>
      </c>
      <c r="R719" t="e">
        <f>+VLOOKUP(D719&amp;E719,Master!D:I,6,0)</f>
        <v>#N/A</v>
      </c>
      <c r="S719" t="e">
        <f>+VLOOKUP(Q719,Notes!$A$45:$BZ$50,MATCH(P719,Notes!$2:$2,0),0)</f>
        <v>#N/A</v>
      </c>
      <c r="T719" s="21" t="e">
        <f t="shared" si="22"/>
        <v>#N/A</v>
      </c>
      <c r="AD719" s="20" t="s">
        <v>676</v>
      </c>
      <c r="AE719" s="20">
        <v>12.854486999999999</v>
      </c>
      <c r="AF719" s="20">
        <v>12.854486999999999</v>
      </c>
      <c r="AG719" s="20" t="s">
        <v>88</v>
      </c>
      <c r="AH719" s="20" t="s">
        <v>196</v>
      </c>
    </row>
    <row r="720" spans="1:34">
      <c r="A720" s="20"/>
      <c r="B720" s="20"/>
      <c r="C720" s="20"/>
      <c r="D720" s="20"/>
      <c r="E720" s="20"/>
      <c r="G720" s="2"/>
      <c r="P720" t="e">
        <f t="shared" si="23"/>
        <v>#N/A</v>
      </c>
      <c r="Q720" t="e">
        <f>+VLOOKUP(D720&amp;E720,Master!D:H,5,0)</f>
        <v>#N/A</v>
      </c>
      <c r="R720" t="e">
        <f>+VLOOKUP(D720&amp;E720,Master!D:I,6,0)</f>
        <v>#N/A</v>
      </c>
      <c r="S720" t="e">
        <f>+VLOOKUP(Q720,Notes!$A$45:$BZ$50,MATCH(P720,Notes!$2:$2,0),0)</f>
        <v>#N/A</v>
      </c>
      <c r="T720" s="21" t="e">
        <f t="shared" si="22"/>
        <v>#N/A</v>
      </c>
      <c r="AD720" s="20" t="s">
        <v>621</v>
      </c>
      <c r="AE720" s="20">
        <v>0.18816300000000014</v>
      </c>
      <c r="AF720" s="20">
        <v>0.18816300000000014</v>
      </c>
      <c r="AG720" s="20" t="s">
        <v>20</v>
      </c>
      <c r="AH720" s="20" t="s">
        <v>204</v>
      </c>
    </row>
    <row r="721" spans="1:34">
      <c r="A721" s="20"/>
      <c r="B721" s="20"/>
      <c r="C721" s="20"/>
      <c r="D721" s="20"/>
      <c r="E721" s="20"/>
      <c r="G721" s="2"/>
      <c r="P721" t="e">
        <f t="shared" si="23"/>
        <v>#N/A</v>
      </c>
      <c r="Q721" t="e">
        <f>+VLOOKUP(D721&amp;E721,Master!D:H,5,0)</f>
        <v>#N/A</v>
      </c>
      <c r="R721" t="e">
        <f>+VLOOKUP(D721&amp;E721,Master!D:I,6,0)</f>
        <v>#N/A</v>
      </c>
      <c r="S721" t="e">
        <f>+VLOOKUP(Q721,Notes!$A$45:$BZ$50,MATCH(P721,Notes!$2:$2,0),0)</f>
        <v>#N/A</v>
      </c>
      <c r="T721" s="21" t="e">
        <f t="shared" si="22"/>
        <v>#N/A</v>
      </c>
      <c r="AD721" s="20" t="s">
        <v>625</v>
      </c>
      <c r="AE721" s="20">
        <v>0.17584399999999997</v>
      </c>
      <c r="AF721" s="20">
        <v>0.17584399999999997</v>
      </c>
      <c r="AG721" s="20" t="s">
        <v>20</v>
      </c>
      <c r="AH721" s="20" t="s">
        <v>205</v>
      </c>
    </row>
    <row r="722" spans="1:34">
      <c r="A722" s="20"/>
      <c r="B722" s="20"/>
      <c r="C722" s="20"/>
      <c r="D722" s="20"/>
      <c r="E722" s="20"/>
      <c r="G722" s="2"/>
      <c r="P722" t="e">
        <f t="shared" si="23"/>
        <v>#N/A</v>
      </c>
      <c r="Q722" t="e">
        <f>+VLOOKUP(D722&amp;E722,Master!D:H,5,0)</f>
        <v>#N/A</v>
      </c>
      <c r="R722" t="e">
        <f>+VLOOKUP(D722&amp;E722,Master!D:I,6,0)</f>
        <v>#N/A</v>
      </c>
      <c r="S722" t="e">
        <f>+VLOOKUP(Q722,Notes!$A$45:$BZ$50,MATCH(P722,Notes!$2:$2,0),0)</f>
        <v>#N/A</v>
      </c>
      <c r="T722" s="21" t="e">
        <f t="shared" si="22"/>
        <v>#N/A</v>
      </c>
      <c r="AD722" s="20" t="s">
        <v>634</v>
      </c>
      <c r="AE722" s="20">
        <v>0.26860300000000004</v>
      </c>
      <c r="AF722" s="20">
        <v>0.26860300000000004</v>
      </c>
      <c r="AG722" s="20" t="s">
        <v>13</v>
      </c>
      <c r="AH722" s="20" t="s">
        <v>208</v>
      </c>
    </row>
    <row r="723" spans="1:34">
      <c r="A723" s="20"/>
      <c r="B723" s="20"/>
      <c r="C723" s="20"/>
      <c r="D723" s="20"/>
      <c r="E723" s="20"/>
      <c r="G723" s="2"/>
      <c r="P723" t="e">
        <f t="shared" si="23"/>
        <v>#N/A</v>
      </c>
      <c r="Q723" t="e">
        <f>+VLOOKUP(D723&amp;E723,Master!D:H,5,0)</f>
        <v>#N/A</v>
      </c>
      <c r="R723" t="e">
        <f>+VLOOKUP(D723&amp;E723,Master!D:I,6,0)</f>
        <v>#N/A</v>
      </c>
      <c r="S723" t="e">
        <f>+VLOOKUP(Q723,Notes!$A$45:$BZ$50,MATCH(P723,Notes!$2:$2,0),0)</f>
        <v>#N/A</v>
      </c>
      <c r="T723" s="21" t="e">
        <f t="shared" si="22"/>
        <v>#N/A</v>
      </c>
      <c r="AD723" s="20" t="s">
        <v>636</v>
      </c>
      <c r="AE723" s="20">
        <v>0.24638599999999999</v>
      </c>
      <c r="AF723" s="20">
        <v>0.24638599999999999</v>
      </c>
      <c r="AG723" s="20" t="s">
        <v>13</v>
      </c>
      <c r="AH723" s="20" t="s">
        <v>209</v>
      </c>
    </row>
    <row r="724" spans="1:34">
      <c r="A724" s="20"/>
      <c r="B724" s="20"/>
      <c r="C724" s="20"/>
      <c r="D724" s="20"/>
      <c r="E724" s="20"/>
      <c r="G724" s="2"/>
      <c r="P724" t="e">
        <f t="shared" si="23"/>
        <v>#N/A</v>
      </c>
      <c r="Q724" t="e">
        <f>+VLOOKUP(D724&amp;E724,Master!D:H,5,0)</f>
        <v>#N/A</v>
      </c>
      <c r="R724" t="e">
        <f>+VLOOKUP(D724&amp;E724,Master!D:I,6,0)</f>
        <v>#N/A</v>
      </c>
      <c r="S724" t="e">
        <f>+VLOOKUP(Q724,Notes!$A$45:$BZ$50,MATCH(P724,Notes!$2:$2,0),0)</f>
        <v>#N/A</v>
      </c>
      <c r="T724" s="21" t="e">
        <f t="shared" si="22"/>
        <v>#N/A</v>
      </c>
      <c r="AD724" s="20" t="s">
        <v>637</v>
      </c>
      <c r="AE724" s="20">
        <v>28.274752000000007</v>
      </c>
      <c r="AF724" s="20">
        <v>28.274752000000007</v>
      </c>
      <c r="AG724" s="20" t="s">
        <v>14</v>
      </c>
      <c r="AH724" s="20" t="s">
        <v>204</v>
      </c>
    </row>
    <row r="725" spans="1:34">
      <c r="A725" s="20"/>
      <c r="B725" s="20"/>
      <c r="C725" s="20"/>
      <c r="D725" s="20"/>
      <c r="E725" s="20"/>
      <c r="G725" s="2"/>
      <c r="P725" t="e">
        <f t="shared" si="23"/>
        <v>#N/A</v>
      </c>
      <c r="Q725" t="e">
        <f>+VLOOKUP(D725&amp;E725,Master!D:H,5,0)</f>
        <v>#N/A</v>
      </c>
      <c r="R725" t="e">
        <f>+VLOOKUP(D725&amp;E725,Master!D:I,6,0)</f>
        <v>#N/A</v>
      </c>
      <c r="S725" t="e">
        <f>+VLOOKUP(Q725,Notes!$A$45:$BZ$50,MATCH(P725,Notes!$2:$2,0),0)</f>
        <v>#N/A</v>
      </c>
      <c r="T725" s="21" t="e">
        <f t="shared" si="22"/>
        <v>#N/A</v>
      </c>
      <c r="AD725" s="20" t="s">
        <v>639</v>
      </c>
      <c r="AE725" s="20">
        <v>26.518725000000003</v>
      </c>
      <c r="AF725" s="20">
        <v>26.518725000000003</v>
      </c>
      <c r="AG725" s="20" t="s">
        <v>14</v>
      </c>
      <c r="AH725" s="20" t="s">
        <v>208</v>
      </c>
    </row>
    <row r="726" spans="1:34">
      <c r="A726" s="20"/>
      <c r="B726" s="20"/>
      <c r="C726" s="20"/>
      <c r="D726" s="20"/>
      <c r="E726" s="20"/>
      <c r="G726" s="2"/>
      <c r="P726" t="e">
        <f t="shared" si="23"/>
        <v>#N/A</v>
      </c>
      <c r="Q726" t="e">
        <f>+VLOOKUP(D726&amp;E726,Master!D:H,5,0)</f>
        <v>#N/A</v>
      </c>
      <c r="R726" t="e">
        <f>+VLOOKUP(D726&amp;E726,Master!D:I,6,0)</f>
        <v>#N/A</v>
      </c>
      <c r="S726" t="e">
        <f>+VLOOKUP(Q726,Notes!$A$45:$BZ$50,MATCH(P726,Notes!$2:$2,0),0)</f>
        <v>#N/A</v>
      </c>
      <c r="T726" s="21" t="e">
        <f t="shared" si="22"/>
        <v>#N/A</v>
      </c>
      <c r="AD726" s="20" t="s">
        <v>640</v>
      </c>
      <c r="AE726" s="20">
        <v>25.088221999999995</v>
      </c>
      <c r="AF726" s="20">
        <v>25.088221999999995</v>
      </c>
      <c r="AG726" s="20" t="s">
        <v>14</v>
      </c>
      <c r="AH726" s="20" t="s">
        <v>211</v>
      </c>
    </row>
    <row r="727" spans="1:34">
      <c r="A727" s="20"/>
      <c r="B727" s="20"/>
      <c r="C727" s="20"/>
      <c r="D727" s="20"/>
      <c r="E727" s="20"/>
      <c r="G727" s="2"/>
      <c r="P727" t="e">
        <f t="shared" si="23"/>
        <v>#N/A</v>
      </c>
      <c r="Q727" t="e">
        <f>+VLOOKUP(D727&amp;E727,Master!D:H,5,0)</f>
        <v>#N/A</v>
      </c>
      <c r="R727" t="e">
        <f>+VLOOKUP(D727&amp;E727,Master!D:I,6,0)</f>
        <v>#N/A</v>
      </c>
      <c r="S727" t="e">
        <f>+VLOOKUP(Q727,Notes!$A$45:$BZ$50,MATCH(P727,Notes!$2:$2,0),0)</f>
        <v>#N/A</v>
      </c>
      <c r="T727" s="21" t="e">
        <f t="shared" si="22"/>
        <v>#N/A</v>
      </c>
      <c r="AD727" s="20" t="s">
        <v>641</v>
      </c>
      <c r="AE727" s="20">
        <v>23.365993</v>
      </c>
      <c r="AF727" s="20">
        <v>23.365993</v>
      </c>
      <c r="AG727" s="20" t="s">
        <v>14</v>
      </c>
      <c r="AH727" s="20" t="s">
        <v>214</v>
      </c>
    </row>
    <row r="728" spans="1:34">
      <c r="A728" s="20"/>
      <c r="B728" s="20"/>
      <c r="C728" s="20"/>
      <c r="D728" s="20"/>
      <c r="E728" s="20"/>
      <c r="G728" s="2"/>
      <c r="P728" t="e">
        <f t="shared" si="23"/>
        <v>#N/A</v>
      </c>
      <c r="Q728" t="e">
        <f>+VLOOKUP(D728&amp;E728,Master!D:H,5,0)</f>
        <v>#N/A</v>
      </c>
      <c r="R728" t="e">
        <f>+VLOOKUP(D728&amp;E728,Master!D:I,6,0)</f>
        <v>#N/A</v>
      </c>
      <c r="S728" t="e">
        <f>+VLOOKUP(Q728,Notes!$A$45:$BZ$50,MATCH(P728,Notes!$2:$2,0),0)</f>
        <v>#N/A</v>
      </c>
      <c r="T728" s="21" t="e">
        <f t="shared" si="22"/>
        <v>#N/A</v>
      </c>
      <c r="AD728" s="20" t="s">
        <v>642</v>
      </c>
      <c r="AE728" s="20">
        <v>19.30333700000001</v>
      </c>
      <c r="AF728" s="20">
        <v>19.30333700000001</v>
      </c>
      <c r="AG728" s="20" t="s">
        <v>15</v>
      </c>
      <c r="AH728" s="20" t="s">
        <v>204</v>
      </c>
    </row>
    <row r="729" spans="1:34">
      <c r="A729" s="20"/>
      <c r="B729" s="20"/>
      <c r="C729" s="20"/>
      <c r="D729" s="20"/>
      <c r="E729" s="20"/>
      <c r="G729" s="2"/>
      <c r="P729" t="e">
        <f t="shared" si="23"/>
        <v>#N/A</v>
      </c>
      <c r="Q729" t="e">
        <f>+VLOOKUP(D729&amp;E729,Master!D:H,5,0)</f>
        <v>#N/A</v>
      </c>
      <c r="R729" t="e">
        <f>+VLOOKUP(D729&amp;E729,Master!D:I,6,0)</f>
        <v>#N/A</v>
      </c>
      <c r="S729" t="e">
        <f>+VLOOKUP(Q729,Notes!$A$45:$BZ$50,MATCH(P729,Notes!$2:$2,0),0)</f>
        <v>#N/A</v>
      </c>
      <c r="T729" s="21" t="e">
        <f t="shared" si="22"/>
        <v>#N/A</v>
      </c>
      <c r="AD729" s="20" t="s">
        <v>645</v>
      </c>
      <c r="AE729" s="20">
        <v>19.012426999999999</v>
      </c>
      <c r="AF729" s="20">
        <v>19.012426999999999</v>
      </c>
      <c r="AG729" s="20" t="s">
        <v>15</v>
      </c>
      <c r="AH729" s="20" t="s">
        <v>208</v>
      </c>
    </row>
    <row r="730" spans="1:34">
      <c r="A730" s="20"/>
      <c r="B730" s="20"/>
      <c r="C730" s="20"/>
      <c r="D730" s="20"/>
      <c r="E730" s="20"/>
      <c r="G730" s="2"/>
      <c r="P730" t="e">
        <f t="shared" si="23"/>
        <v>#N/A</v>
      </c>
      <c r="Q730" t="e">
        <f>+VLOOKUP(D730&amp;E730,Master!D:H,5,0)</f>
        <v>#N/A</v>
      </c>
      <c r="R730" t="e">
        <f>+VLOOKUP(D730&amp;E730,Master!D:I,6,0)</f>
        <v>#N/A</v>
      </c>
      <c r="S730" t="e">
        <f>+VLOOKUP(Q730,Notes!$A$45:$BZ$50,MATCH(P730,Notes!$2:$2,0),0)</f>
        <v>#N/A</v>
      </c>
      <c r="T730" s="21" t="e">
        <f t="shared" si="22"/>
        <v>#N/A</v>
      </c>
      <c r="AD730" s="20" t="s">
        <v>647</v>
      </c>
      <c r="AE730" s="20">
        <v>15.734137000000006</v>
      </c>
      <c r="AF730" s="20">
        <v>15.734137000000006</v>
      </c>
      <c r="AG730" s="20" t="s">
        <v>15</v>
      </c>
      <c r="AH730" s="20" t="s">
        <v>205</v>
      </c>
    </row>
    <row r="731" spans="1:34">
      <c r="A731" s="20"/>
      <c r="B731" s="20"/>
      <c r="C731" s="20"/>
      <c r="D731" s="20"/>
      <c r="E731" s="20"/>
      <c r="G731" s="2"/>
      <c r="P731" t="e">
        <f t="shared" si="23"/>
        <v>#N/A</v>
      </c>
      <c r="Q731" t="e">
        <f>+VLOOKUP(D731&amp;E731,Master!D:H,5,0)</f>
        <v>#N/A</v>
      </c>
      <c r="R731" t="e">
        <f>+VLOOKUP(D731&amp;E731,Master!D:I,6,0)</f>
        <v>#N/A</v>
      </c>
      <c r="S731" t="e">
        <f>+VLOOKUP(Q731,Notes!$A$45:$BZ$50,MATCH(P731,Notes!$2:$2,0),0)</f>
        <v>#N/A</v>
      </c>
      <c r="T731" s="21" t="e">
        <f t="shared" si="22"/>
        <v>#N/A</v>
      </c>
      <c r="AD731" s="20" t="s">
        <v>649</v>
      </c>
      <c r="AE731" s="20">
        <v>15.443956999999999</v>
      </c>
      <c r="AF731" s="20">
        <v>15.443956999999999</v>
      </c>
      <c r="AG731" s="20" t="s">
        <v>15</v>
      </c>
      <c r="AH731" s="20" t="s">
        <v>209</v>
      </c>
    </row>
    <row r="732" spans="1:34">
      <c r="A732" s="20"/>
      <c r="B732" s="20"/>
      <c r="C732" s="20"/>
      <c r="D732" s="20"/>
      <c r="E732" s="20"/>
      <c r="G732" s="2"/>
      <c r="P732" t="e">
        <f t="shared" si="23"/>
        <v>#N/A</v>
      </c>
      <c r="Q732" t="e">
        <f>+VLOOKUP(D732&amp;E732,Master!D:H,5,0)</f>
        <v>#N/A</v>
      </c>
      <c r="R732" t="e">
        <f>+VLOOKUP(D732&amp;E732,Master!D:I,6,0)</f>
        <v>#N/A</v>
      </c>
      <c r="S732" t="e">
        <f>+VLOOKUP(Q732,Notes!$A$45:$BZ$50,MATCH(P732,Notes!$2:$2,0),0)</f>
        <v>#N/A</v>
      </c>
      <c r="T732" s="21" t="e">
        <f t="shared" si="22"/>
        <v>#N/A</v>
      </c>
      <c r="AD732" s="20" t="s">
        <v>761</v>
      </c>
      <c r="AE732" s="20">
        <v>0.25396199999999997</v>
      </c>
      <c r="AF732" s="20">
        <v>0.25396199999999997</v>
      </c>
      <c r="AG732" s="20" t="s">
        <v>16</v>
      </c>
      <c r="AH732" s="20" t="s">
        <v>204</v>
      </c>
    </row>
    <row r="733" spans="1:34">
      <c r="A733" s="20"/>
      <c r="B733" s="20"/>
      <c r="C733" s="20"/>
      <c r="D733" s="20"/>
      <c r="E733" s="20"/>
      <c r="G733" s="2"/>
      <c r="P733" t="e">
        <f t="shared" si="23"/>
        <v>#N/A</v>
      </c>
      <c r="Q733" t="e">
        <f>+VLOOKUP(D733&amp;E733,Master!D:H,5,0)</f>
        <v>#N/A</v>
      </c>
      <c r="R733" t="e">
        <f>+VLOOKUP(D733&amp;E733,Master!D:I,6,0)</f>
        <v>#N/A</v>
      </c>
      <c r="S733" t="e">
        <f>+VLOOKUP(Q733,Notes!$A$45:$BZ$50,MATCH(P733,Notes!$2:$2,0),0)</f>
        <v>#N/A</v>
      </c>
      <c r="T733" s="21" t="e">
        <f t="shared" si="22"/>
        <v>#N/A</v>
      </c>
      <c r="AD733" s="20" t="s">
        <v>762</v>
      </c>
      <c r="AE733" s="20">
        <v>0.25118299999999999</v>
      </c>
      <c r="AF733" s="20">
        <v>0.25118299999999999</v>
      </c>
      <c r="AG733" s="20" t="s">
        <v>16</v>
      </c>
      <c r="AH733" s="20" t="s">
        <v>208</v>
      </c>
    </row>
    <row r="734" spans="1:34">
      <c r="A734" s="20"/>
      <c r="B734" s="20"/>
      <c r="C734" s="20"/>
      <c r="D734" s="20"/>
      <c r="E734" s="20"/>
      <c r="G734" s="2"/>
      <c r="P734" t="e">
        <f t="shared" si="23"/>
        <v>#N/A</v>
      </c>
      <c r="Q734" t="e">
        <f>+VLOOKUP(D734&amp;E734,Master!D:H,5,0)</f>
        <v>#N/A</v>
      </c>
      <c r="R734" t="e">
        <f>+VLOOKUP(D734&amp;E734,Master!D:I,6,0)</f>
        <v>#N/A</v>
      </c>
      <c r="S734" t="e">
        <f>+VLOOKUP(Q734,Notes!$A$45:$BZ$50,MATCH(P734,Notes!$2:$2,0),0)</f>
        <v>#N/A</v>
      </c>
      <c r="T734" s="21" t="e">
        <f t="shared" si="22"/>
        <v>#N/A</v>
      </c>
      <c r="AD734" s="20" t="s">
        <v>763</v>
      </c>
      <c r="AE734" s="20">
        <v>0.21400499999999986</v>
      </c>
      <c r="AF734" s="20">
        <v>0.21400499999999986</v>
      </c>
      <c r="AG734" s="20" t="s">
        <v>16</v>
      </c>
      <c r="AH734" s="20" t="s">
        <v>205</v>
      </c>
    </row>
    <row r="735" spans="1:34">
      <c r="A735" s="20"/>
      <c r="B735" s="20"/>
      <c r="C735" s="20"/>
      <c r="D735" s="20"/>
      <c r="E735" s="20"/>
      <c r="G735" s="2"/>
      <c r="P735" t="e">
        <f t="shared" si="23"/>
        <v>#N/A</v>
      </c>
      <c r="Q735" t="e">
        <f>+VLOOKUP(D735&amp;E735,Master!D:H,5,0)</f>
        <v>#N/A</v>
      </c>
      <c r="R735" t="e">
        <f>+VLOOKUP(D735&amp;E735,Master!D:I,6,0)</f>
        <v>#N/A</v>
      </c>
      <c r="S735" t="e">
        <f>+VLOOKUP(Q735,Notes!$A$45:$BZ$50,MATCH(P735,Notes!$2:$2,0),0)</f>
        <v>#N/A</v>
      </c>
      <c r="T735" s="21" t="e">
        <f t="shared" si="22"/>
        <v>#N/A</v>
      </c>
      <c r="AD735" s="20" t="s">
        <v>764</v>
      </c>
      <c r="AE735" s="20">
        <v>0.21088700000000002</v>
      </c>
      <c r="AF735" s="20">
        <v>0.21088700000000002</v>
      </c>
      <c r="AG735" s="20" t="s">
        <v>16</v>
      </c>
      <c r="AH735" s="20" t="s">
        <v>209</v>
      </c>
    </row>
    <row r="736" spans="1:34">
      <c r="A736" s="20"/>
      <c r="B736" s="20"/>
      <c r="C736" s="20"/>
      <c r="D736" s="20"/>
      <c r="E736" s="20"/>
      <c r="G736" s="2"/>
      <c r="P736" t="e">
        <f t="shared" si="23"/>
        <v>#N/A</v>
      </c>
      <c r="Q736" t="e">
        <f>+VLOOKUP(D736&amp;E736,Master!D:H,5,0)</f>
        <v>#N/A</v>
      </c>
      <c r="R736" t="e">
        <f>+VLOOKUP(D736&amp;E736,Master!D:I,6,0)</f>
        <v>#N/A</v>
      </c>
      <c r="S736" t="e">
        <f>+VLOOKUP(Q736,Notes!$A$45:$BZ$50,MATCH(P736,Notes!$2:$2,0),0)</f>
        <v>#N/A</v>
      </c>
      <c r="T736" s="21" t="e">
        <f t="shared" si="22"/>
        <v>#N/A</v>
      </c>
      <c r="AD736" s="20" t="s">
        <v>650</v>
      </c>
      <c r="AE736" s="20">
        <v>15.765048999999996</v>
      </c>
      <c r="AF736" s="20">
        <v>15.765048999999996</v>
      </c>
      <c r="AG736" s="20" t="s">
        <v>17</v>
      </c>
      <c r="AH736" s="20" t="s">
        <v>204</v>
      </c>
    </row>
    <row r="737" spans="1:34">
      <c r="A737" s="20"/>
      <c r="B737" s="20"/>
      <c r="C737" s="20"/>
      <c r="D737" s="20"/>
      <c r="E737" s="20"/>
      <c r="G737" s="2"/>
      <c r="P737" t="e">
        <f t="shared" si="23"/>
        <v>#N/A</v>
      </c>
      <c r="Q737" t="e">
        <f>+VLOOKUP(D737&amp;E737,Master!D:H,5,0)</f>
        <v>#N/A</v>
      </c>
      <c r="R737" t="e">
        <f>+VLOOKUP(D737&amp;E737,Master!D:I,6,0)</f>
        <v>#N/A</v>
      </c>
      <c r="S737" t="e">
        <f>+VLOOKUP(Q737,Notes!$A$45:$BZ$50,MATCH(P737,Notes!$2:$2,0),0)</f>
        <v>#N/A</v>
      </c>
      <c r="T737" s="21" t="e">
        <f t="shared" si="22"/>
        <v>#N/A</v>
      </c>
      <c r="AD737" s="20" t="s">
        <v>651</v>
      </c>
      <c r="AE737" s="20">
        <v>15.827437999999999</v>
      </c>
      <c r="AF737" s="20">
        <v>15.827437999999999</v>
      </c>
      <c r="AG737" s="20" t="s">
        <v>17</v>
      </c>
      <c r="AH737" s="20" t="s">
        <v>196</v>
      </c>
    </row>
    <row r="738" spans="1:34">
      <c r="A738" s="20"/>
      <c r="B738" s="20"/>
      <c r="C738" s="20"/>
      <c r="D738" s="20"/>
      <c r="E738" s="20"/>
      <c r="G738" s="2"/>
      <c r="P738" t="e">
        <f t="shared" si="23"/>
        <v>#N/A</v>
      </c>
      <c r="Q738" t="e">
        <f>+VLOOKUP(D738&amp;E738,Master!D:H,5,0)</f>
        <v>#N/A</v>
      </c>
      <c r="R738" t="e">
        <f>+VLOOKUP(D738&amp;E738,Master!D:I,6,0)</f>
        <v>#N/A</v>
      </c>
      <c r="S738" t="e">
        <f>+VLOOKUP(Q738,Notes!$A$45:$BZ$50,MATCH(P738,Notes!$2:$2,0),0)</f>
        <v>#N/A</v>
      </c>
      <c r="T738" s="21" t="e">
        <f t="shared" si="22"/>
        <v>#N/A</v>
      </c>
      <c r="AD738" s="20" t="s">
        <v>652</v>
      </c>
      <c r="AE738" s="20">
        <v>15.424535000000001</v>
      </c>
      <c r="AF738" s="20">
        <v>15.424535000000001</v>
      </c>
      <c r="AG738" s="20" t="s">
        <v>17</v>
      </c>
      <c r="AH738" s="20" t="s">
        <v>210</v>
      </c>
    </row>
    <row r="739" spans="1:34">
      <c r="A739" s="20"/>
      <c r="B739" s="20"/>
      <c r="C739" s="20"/>
      <c r="D739" s="20"/>
      <c r="E739" s="20"/>
      <c r="G739" s="2"/>
      <c r="P739" t="e">
        <f t="shared" si="23"/>
        <v>#N/A</v>
      </c>
      <c r="Q739" t="e">
        <f>+VLOOKUP(D739&amp;E739,Master!D:H,5,0)</f>
        <v>#N/A</v>
      </c>
      <c r="R739" t="e">
        <f>+VLOOKUP(D739&amp;E739,Master!D:I,6,0)</f>
        <v>#N/A</v>
      </c>
      <c r="S739" t="e">
        <f>+VLOOKUP(Q739,Notes!$A$45:$BZ$50,MATCH(P739,Notes!$2:$2,0),0)</f>
        <v>#N/A</v>
      </c>
      <c r="T739" s="21" t="e">
        <f t="shared" si="22"/>
        <v>#N/A</v>
      </c>
      <c r="AD739" s="20" t="s">
        <v>653</v>
      </c>
      <c r="AE739" s="20">
        <v>15.359452999999993</v>
      </c>
      <c r="AF739" s="20">
        <v>15.359452999999993</v>
      </c>
      <c r="AG739" s="20" t="s">
        <v>17</v>
      </c>
      <c r="AH739" s="20" t="s">
        <v>211</v>
      </c>
    </row>
    <row r="740" spans="1:34">
      <c r="A740" s="20"/>
      <c r="B740" s="20"/>
      <c r="C740" s="20"/>
      <c r="D740" s="20"/>
      <c r="E740" s="20"/>
      <c r="G740" s="2"/>
      <c r="P740" t="e">
        <f t="shared" si="23"/>
        <v>#N/A</v>
      </c>
      <c r="Q740" t="e">
        <f>+VLOOKUP(D740&amp;E740,Master!D:H,5,0)</f>
        <v>#N/A</v>
      </c>
      <c r="R740" t="e">
        <f>+VLOOKUP(D740&amp;E740,Master!D:I,6,0)</f>
        <v>#N/A</v>
      </c>
      <c r="S740" t="e">
        <f>+VLOOKUP(Q740,Notes!$A$45:$BZ$50,MATCH(P740,Notes!$2:$2,0),0)</f>
        <v>#N/A</v>
      </c>
      <c r="T740" s="21" t="e">
        <f t="shared" si="22"/>
        <v>#N/A</v>
      </c>
      <c r="AD740" s="20" t="s">
        <v>654</v>
      </c>
      <c r="AE740" s="20">
        <v>0.27030399999999993</v>
      </c>
      <c r="AF740" s="20">
        <v>0.27030399999999993</v>
      </c>
      <c r="AG740" s="20" t="s">
        <v>40</v>
      </c>
      <c r="AH740" s="20" t="s">
        <v>204</v>
      </c>
    </row>
    <row r="741" spans="1:34">
      <c r="A741" s="20"/>
      <c r="B741" s="20"/>
      <c r="C741" s="20"/>
      <c r="D741" s="20"/>
      <c r="E741" s="20"/>
      <c r="G741" s="2"/>
      <c r="P741" t="e">
        <f t="shared" si="23"/>
        <v>#N/A</v>
      </c>
      <c r="Q741" t="e">
        <f>+VLOOKUP(D741&amp;E741,Master!D:H,5,0)</f>
        <v>#N/A</v>
      </c>
      <c r="R741" t="e">
        <f>+VLOOKUP(D741&amp;E741,Master!D:I,6,0)</f>
        <v>#N/A</v>
      </c>
      <c r="S741" t="e">
        <f>+VLOOKUP(Q741,Notes!$A$45:$BZ$50,MATCH(P741,Notes!$2:$2,0),0)</f>
        <v>#N/A</v>
      </c>
      <c r="T741" s="21" t="e">
        <f t="shared" si="22"/>
        <v>#N/A</v>
      </c>
      <c r="AD741" s="20" t="s">
        <v>657</v>
      </c>
      <c r="AE741" s="20">
        <v>0.27028100000000005</v>
      </c>
      <c r="AF741" s="20">
        <v>0.27028100000000005</v>
      </c>
      <c r="AG741" s="20" t="s">
        <v>40</v>
      </c>
      <c r="AH741" s="20" t="s">
        <v>208</v>
      </c>
    </row>
    <row r="742" spans="1:34">
      <c r="A742" s="20"/>
      <c r="B742" s="20"/>
      <c r="C742" s="20"/>
      <c r="D742" s="20"/>
      <c r="E742" s="20"/>
      <c r="G742" s="2"/>
      <c r="P742" t="e">
        <f t="shared" si="23"/>
        <v>#N/A</v>
      </c>
      <c r="Q742" t="e">
        <f>+VLOOKUP(D742&amp;E742,Master!D:H,5,0)</f>
        <v>#N/A</v>
      </c>
      <c r="R742" t="e">
        <f>+VLOOKUP(D742&amp;E742,Master!D:I,6,0)</f>
        <v>#N/A</v>
      </c>
      <c r="S742" t="e">
        <f>+VLOOKUP(Q742,Notes!$A$45:$BZ$50,MATCH(P742,Notes!$2:$2,0),0)</f>
        <v>#N/A</v>
      </c>
      <c r="T742" s="21" t="e">
        <f t="shared" si="22"/>
        <v>#N/A</v>
      </c>
      <c r="AD742" s="20" t="s">
        <v>658</v>
      </c>
      <c r="AE742" s="20">
        <v>0.26180000000000003</v>
      </c>
      <c r="AF742" s="20">
        <v>0.26180000000000003</v>
      </c>
      <c r="AG742" s="20" t="s">
        <v>40</v>
      </c>
      <c r="AH742" s="20" t="s">
        <v>205</v>
      </c>
    </row>
    <row r="743" spans="1:34">
      <c r="A743" s="20"/>
      <c r="B743" s="20"/>
      <c r="C743" s="20"/>
      <c r="D743" s="20"/>
      <c r="E743" s="20"/>
      <c r="G743" s="2"/>
      <c r="P743" t="e">
        <f t="shared" si="23"/>
        <v>#N/A</v>
      </c>
      <c r="Q743" t="e">
        <f>+VLOOKUP(D743&amp;E743,Master!D:H,5,0)</f>
        <v>#N/A</v>
      </c>
      <c r="R743" t="e">
        <f>+VLOOKUP(D743&amp;E743,Master!D:I,6,0)</f>
        <v>#N/A</v>
      </c>
      <c r="S743" t="e">
        <f>+VLOOKUP(Q743,Notes!$A$45:$BZ$50,MATCH(P743,Notes!$2:$2,0),0)</f>
        <v>#N/A</v>
      </c>
      <c r="T743" s="21" t="e">
        <f t="shared" si="22"/>
        <v>#N/A</v>
      </c>
      <c r="AD743" s="20" t="s">
        <v>661</v>
      </c>
      <c r="AE743" s="20">
        <v>0.26152199999999998</v>
      </c>
      <c r="AF743" s="20">
        <v>0.26152199999999998</v>
      </c>
      <c r="AG743" s="20" t="s">
        <v>40</v>
      </c>
      <c r="AH743" s="20" t="s">
        <v>209</v>
      </c>
    </row>
    <row r="744" spans="1:34">
      <c r="A744" s="20"/>
      <c r="B744" s="20"/>
      <c r="C744" s="20"/>
      <c r="D744" s="20"/>
      <c r="E744" s="20"/>
      <c r="G744" s="2"/>
      <c r="P744" t="e">
        <f t="shared" si="23"/>
        <v>#N/A</v>
      </c>
      <c r="Q744" t="e">
        <f>+VLOOKUP(D744&amp;E744,Master!D:H,5,0)</f>
        <v>#N/A</v>
      </c>
      <c r="R744" t="e">
        <f>+VLOOKUP(D744&amp;E744,Master!D:I,6,0)</f>
        <v>#N/A</v>
      </c>
      <c r="S744" t="e">
        <f>+VLOOKUP(Q744,Notes!$A$45:$BZ$50,MATCH(P744,Notes!$2:$2,0),0)</f>
        <v>#N/A</v>
      </c>
      <c r="T744" s="21" t="e">
        <f t="shared" si="22"/>
        <v>#N/A</v>
      </c>
      <c r="AD744" s="20" t="s">
        <v>672</v>
      </c>
      <c r="AE744" s="20">
        <v>0.20745500000000008</v>
      </c>
      <c r="AF744" s="20">
        <v>0.20745500000000008</v>
      </c>
      <c r="AG744" s="20" t="s">
        <v>47</v>
      </c>
      <c r="AH744" s="20" t="s">
        <v>205</v>
      </c>
    </row>
    <row r="745" spans="1:34">
      <c r="A745" s="20"/>
      <c r="B745" s="20"/>
      <c r="C745" s="20"/>
      <c r="D745" s="20"/>
      <c r="E745" s="20"/>
      <c r="G745" s="2"/>
      <c r="P745" t="e">
        <f t="shared" si="23"/>
        <v>#N/A</v>
      </c>
      <c r="Q745" t="e">
        <f>+VLOOKUP(D745&amp;E745,Master!D:H,5,0)</f>
        <v>#N/A</v>
      </c>
      <c r="R745" t="e">
        <f>+VLOOKUP(D745&amp;E745,Master!D:I,6,0)</f>
        <v>#N/A</v>
      </c>
      <c r="S745" t="e">
        <f>+VLOOKUP(Q745,Notes!$A$45:$BZ$50,MATCH(P745,Notes!$2:$2,0),0)</f>
        <v>#N/A</v>
      </c>
      <c r="T745" s="21" t="e">
        <f t="shared" si="22"/>
        <v>#N/A</v>
      </c>
      <c r="AD745" s="20" t="s">
        <v>675</v>
      </c>
      <c r="AE745" s="20">
        <v>0.20093800000000001</v>
      </c>
      <c r="AF745" s="20">
        <v>0.20093800000000001</v>
      </c>
      <c r="AG745" s="20" t="s">
        <v>47</v>
      </c>
      <c r="AH745" s="20" t="s">
        <v>209</v>
      </c>
    </row>
    <row r="746" spans="1:34">
      <c r="A746" s="20"/>
      <c r="B746" s="20"/>
      <c r="C746" s="20"/>
      <c r="D746" s="20"/>
      <c r="E746" s="20"/>
      <c r="G746" s="2"/>
      <c r="P746" t="e">
        <f t="shared" si="23"/>
        <v>#N/A</v>
      </c>
      <c r="Q746" t="e">
        <f>+VLOOKUP(D746&amp;E746,Master!D:H,5,0)</f>
        <v>#N/A</v>
      </c>
      <c r="R746" t="e">
        <f>+VLOOKUP(D746&amp;E746,Master!D:I,6,0)</f>
        <v>#N/A</v>
      </c>
      <c r="S746" t="e">
        <f>+VLOOKUP(Q746,Notes!$A$45:$BZ$50,MATCH(P746,Notes!$2:$2,0),0)</f>
        <v>#N/A</v>
      </c>
      <c r="T746" s="21" t="e">
        <f t="shared" si="22"/>
        <v>#N/A</v>
      </c>
      <c r="AD746" s="20" t="s">
        <v>668</v>
      </c>
      <c r="AE746" s="20">
        <v>0.21977199999999994</v>
      </c>
      <c r="AF746" s="20">
        <v>0.21977199999999994</v>
      </c>
      <c r="AG746" s="20" t="s">
        <v>47</v>
      </c>
      <c r="AH746" s="20" t="s">
        <v>204</v>
      </c>
    </row>
    <row r="747" spans="1:34">
      <c r="A747" s="20"/>
      <c r="B747" s="20"/>
      <c r="C747" s="20"/>
      <c r="D747" s="20"/>
      <c r="E747" s="20"/>
      <c r="G747" s="2"/>
      <c r="P747" t="e">
        <f t="shared" si="23"/>
        <v>#N/A</v>
      </c>
      <c r="Q747" t="e">
        <f>+VLOOKUP(D747&amp;E747,Master!D:H,5,0)</f>
        <v>#N/A</v>
      </c>
      <c r="R747" t="e">
        <f>+VLOOKUP(D747&amp;E747,Master!D:I,6,0)</f>
        <v>#N/A</v>
      </c>
      <c r="S747" t="e">
        <f>+VLOOKUP(Q747,Notes!$A$45:$BZ$50,MATCH(P747,Notes!$2:$2,0),0)</f>
        <v>#N/A</v>
      </c>
      <c r="T747" s="21" t="e">
        <f t="shared" si="22"/>
        <v>#N/A</v>
      </c>
      <c r="AD747" s="20" t="s">
        <v>671</v>
      </c>
      <c r="AE747" s="20">
        <v>0.21431500000000001</v>
      </c>
      <c r="AF747" s="20">
        <v>0.21431500000000001</v>
      </c>
      <c r="AG747" s="20" t="s">
        <v>47</v>
      </c>
      <c r="AH747" s="20" t="s">
        <v>208</v>
      </c>
    </row>
    <row r="748" spans="1:34">
      <c r="A748" s="20"/>
      <c r="B748" s="20"/>
      <c r="C748" s="20"/>
      <c r="D748" s="20"/>
      <c r="E748" s="20"/>
      <c r="G748" s="2"/>
      <c r="P748" t="e">
        <f t="shared" si="23"/>
        <v>#N/A</v>
      </c>
      <c r="Q748" t="e">
        <f>+VLOOKUP(D748&amp;E748,Master!D:H,5,0)</f>
        <v>#N/A</v>
      </c>
      <c r="R748" t="e">
        <f>+VLOOKUP(D748&amp;E748,Master!D:I,6,0)</f>
        <v>#N/A</v>
      </c>
      <c r="S748" t="e">
        <f>+VLOOKUP(Q748,Notes!$A$45:$BZ$50,MATCH(P748,Notes!$2:$2,0),0)</f>
        <v>#N/A</v>
      </c>
      <c r="T748" s="21" t="e">
        <f t="shared" si="22"/>
        <v>#N/A</v>
      </c>
      <c r="AD748" s="20" t="s">
        <v>681</v>
      </c>
      <c r="AE748" s="20">
        <v>15.026921000000005</v>
      </c>
      <c r="AF748" s="20">
        <v>15.026921000000005</v>
      </c>
      <c r="AG748" s="20" t="s">
        <v>190</v>
      </c>
      <c r="AH748" s="20" t="s">
        <v>204</v>
      </c>
    </row>
    <row r="749" spans="1:34">
      <c r="A749" s="20"/>
      <c r="B749" s="20"/>
      <c r="C749" s="20"/>
      <c r="D749" s="20"/>
      <c r="E749" s="20"/>
      <c r="G749" s="2"/>
      <c r="P749" t="e">
        <f t="shared" si="23"/>
        <v>#N/A</v>
      </c>
      <c r="Q749" t="e">
        <f>+VLOOKUP(D749&amp;E749,Master!D:H,5,0)</f>
        <v>#N/A</v>
      </c>
      <c r="R749" t="e">
        <f>+VLOOKUP(D749&amp;E749,Master!D:I,6,0)</f>
        <v>#N/A</v>
      </c>
      <c r="S749" t="e">
        <f>+VLOOKUP(Q749,Notes!$A$45:$BZ$50,MATCH(P749,Notes!$2:$2,0),0)</f>
        <v>#N/A</v>
      </c>
      <c r="T749" s="21" t="e">
        <f t="shared" si="22"/>
        <v>#N/A</v>
      </c>
      <c r="AD749" s="20" t="s">
        <v>683</v>
      </c>
      <c r="AE749" s="20">
        <v>14.618611999999994</v>
      </c>
      <c r="AF749" s="20">
        <v>14.618611999999994</v>
      </c>
      <c r="AG749" s="20" t="s">
        <v>190</v>
      </c>
      <c r="AH749" s="20" t="s">
        <v>205</v>
      </c>
    </row>
    <row r="750" spans="1:34">
      <c r="A750" s="20"/>
      <c r="B750" s="20"/>
      <c r="C750" s="20"/>
      <c r="D750" s="20"/>
      <c r="E750" s="20"/>
      <c r="G750" s="2"/>
      <c r="P750" t="e">
        <f t="shared" si="23"/>
        <v>#N/A</v>
      </c>
      <c r="Q750" t="e">
        <f>+VLOOKUP(D750&amp;E750,Master!D:H,5,0)</f>
        <v>#N/A</v>
      </c>
      <c r="R750" t="e">
        <f>+VLOOKUP(D750&amp;E750,Master!D:I,6,0)</f>
        <v>#N/A</v>
      </c>
      <c r="S750" t="e">
        <f>+VLOOKUP(Q750,Notes!$A$45:$BZ$50,MATCH(P750,Notes!$2:$2,0),0)</f>
        <v>#N/A</v>
      </c>
      <c r="T750" s="21" t="e">
        <f t="shared" si="22"/>
        <v>#N/A</v>
      </c>
      <c r="AD750" s="20" t="s">
        <v>682</v>
      </c>
      <c r="AE750" s="20">
        <v>15.063449999999996</v>
      </c>
      <c r="AF750" s="20">
        <v>15.063449999999996</v>
      </c>
      <c r="AG750" s="20" t="s">
        <v>190</v>
      </c>
      <c r="AH750" s="20" t="s">
        <v>208</v>
      </c>
    </row>
    <row r="751" spans="1:34">
      <c r="A751" s="20"/>
      <c r="B751" s="20"/>
      <c r="C751" s="20"/>
      <c r="D751" s="20"/>
      <c r="E751" s="20"/>
      <c r="G751" s="2"/>
      <c r="P751" t="e">
        <f t="shared" si="23"/>
        <v>#N/A</v>
      </c>
      <c r="Q751" t="e">
        <f>+VLOOKUP(D751&amp;E751,Master!D:H,5,0)</f>
        <v>#N/A</v>
      </c>
      <c r="R751" t="e">
        <f>+VLOOKUP(D751&amp;E751,Master!D:I,6,0)</f>
        <v>#N/A</v>
      </c>
      <c r="S751" t="e">
        <f>+VLOOKUP(Q751,Notes!$A$45:$BZ$50,MATCH(P751,Notes!$2:$2,0),0)</f>
        <v>#N/A</v>
      </c>
      <c r="T751" s="21" t="e">
        <f t="shared" si="22"/>
        <v>#N/A</v>
      </c>
      <c r="AD751" s="20" t="s">
        <v>684</v>
      </c>
      <c r="AE751" s="20">
        <v>14.634362000000001</v>
      </c>
      <c r="AF751" s="20">
        <v>14.634362000000001</v>
      </c>
      <c r="AG751" s="20" t="s">
        <v>190</v>
      </c>
      <c r="AH751" s="20" t="s">
        <v>209</v>
      </c>
    </row>
    <row r="752" spans="1:34">
      <c r="A752" s="20"/>
      <c r="B752" s="20"/>
      <c r="C752" s="20"/>
      <c r="D752" s="20"/>
      <c r="E752" s="20"/>
      <c r="G752" s="2"/>
      <c r="P752" t="e">
        <f t="shared" si="23"/>
        <v>#N/A</v>
      </c>
      <c r="Q752" t="e">
        <f>+VLOOKUP(D752&amp;E752,Master!D:H,5,0)</f>
        <v>#N/A</v>
      </c>
      <c r="R752" t="e">
        <f>+VLOOKUP(D752&amp;E752,Master!D:I,6,0)</f>
        <v>#N/A</v>
      </c>
      <c r="S752" t="e">
        <f>+VLOOKUP(Q752,Notes!$A$45:$BZ$50,MATCH(P752,Notes!$2:$2,0),0)</f>
        <v>#N/A</v>
      </c>
      <c r="T752" s="21" t="e">
        <f t="shared" si="22"/>
        <v>#N/A</v>
      </c>
      <c r="AD752" s="20" t="s">
        <v>621</v>
      </c>
      <c r="AE752" s="20">
        <v>0.18816300000000014</v>
      </c>
      <c r="AF752" s="20">
        <v>0.18816300000000014</v>
      </c>
      <c r="AG752" s="20" t="s">
        <v>20</v>
      </c>
      <c r="AH752" s="20" t="s">
        <v>204</v>
      </c>
    </row>
    <row r="753" spans="1:34">
      <c r="A753" s="20"/>
      <c r="B753" s="20"/>
      <c r="C753" s="20"/>
      <c r="D753" s="20"/>
      <c r="E753" s="20"/>
      <c r="G753" s="2"/>
      <c r="P753" t="e">
        <f t="shared" si="23"/>
        <v>#N/A</v>
      </c>
      <c r="Q753" t="e">
        <f>+VLOOKUP(D753&amp;E753,Master!D:H,5,0)</f>
        <v>#N/A</v>
      </c>
      <c r="R753" t="e">
        <f>+VLOOKUP(D753&amp;E753,Master!D:I,6,0)</f>
        <v>#N/A</v>
      </c>
      <c r="S753" t="e">
        <f>+VLOOKUP(Q753,Notes!$A$45:$BZ$50,MATCH(P753,Notes!$2:$2,0),0)</f>
        <v>#N/A</v>
      </c>
      <c r="T753" s="21" t="e">
        <f t="shared" si="22"/>
        <v>#N/A</v>
      </c>
      <c r="AD753" s="20" t="s">
        <v>625</v>
      </c>
      <c r="AE753" s="20">
        <v>0.17584399999999997</v>
      </c>
      <c r="AF753" s="20">
        <v>0.17584399999999997</v>
      </c>
      <c r="AG753" s="20" t="s">
        <v>20</v>
      </c>
      <c r="AH753" s="20" t="s">
        <v>205</v>
      </c>
    </row>
    <row r="754" spans="1:34">
      <c r="A754" s="20"/>
      <c r="B754" s="20"/>
      <c r="C754" s="20"/>
      <c r="D754" s="20"/>
      <c r="E754" s="20"/>
      <c r="G754" s="2"/>
      <c r="P754" t="e">
        <f t="shared" si="23"/>
        <v>#N/A</v>
      </c>
      <c r="Q754" t="e">
        <f>+VLOOKUP(D754&amp;E754,Master!D:H,5,0)</f>
        <v>#N/A</v>
      </c>
      <c r="R754" t="e">
        <f>+VLOOKUP(D754&amp;E754,Master!D:I,6,0)</f>
        <v>#N/A</v>
      </c>
      <c r="S754" t="e">
        <f>+VLOOKUP(Q754,Notes!$A$45:$BZ$50,MATCH(P754,Notes!$2:$2,0),0)</f>
        <v>#N/A</v>
      </c>
      <c r="T754" s="21" t="e">
        <f t="shared" si="22"/>
        <v>#N/A</v>
      </c>
      <c r="AD754" s="20" t="s">
        <v>642</v>
      </c>
      <c r="AE754" s="20">
        <v>19.30333700000001</v>
      </c>
      <c r="AF754" s="20">
        <v>19.30333700000001</v>
      </c>
      <c r="AG754" s="20" t="s">
        <v>15</v>
      </c>
      <c r="AH754" s="20" t="s">
        <v>204</v>
      </c>
    </row>
    <row r="755" spans="1:34">
      <c r="A755" s="20"/>
      <c r="B755" s="20"/>
      <c r="C755" s="20"/>
      <c r="D755" s="20"/>
      <c r="E755" s="20"/>
      <c r="G755" s="2"/>
      <c r="P755" t="e">
        <f t="shared" si="23"/>
        <v>#N/A</v>
      </c>
      <c r="Q755" t="e">
        <f>+VLOOKUP(D755&amp;E755,Master!D:H,5,0)</f>
        <v>#N/A</v>
      </c>
      <c r="R755" t="e">
        <f>+VLOOKUP(D755&amp;E755,Master!D:I,6,0)</f>
        <v>#N/A</v>
      </c>
      <c r="S755" t="e">
        <f>+VLOOKUP(Q755,Notes!$A$45:$BZ$50,MATCH(P755,Notes!$2:$2,0),0)</f>
        <v>#N/A</v>
      </c>
      <c r="T755" s="21" t="e">
        <f t="shared" si="22"/>
        <v>#N/A</v>
      </c>
      <c r="AD755" s="20" t="s">
        <v>647</v>
      </c>
      <c r="AE755" s="20">
        <v>15.734137000000006</v>
      </c>
      <c r="AF755" s="20">
        <v>15.734137000000006</v>
      </c>
      <c r="AG755" s="20" t="s">
        <v>15</v>
      </c>
      <c r="AH755" s="20" t="s">
        <v>205</v>
      </c>
    </row>
    <row r="756" spans="1:34">
      <c r="A756" s="20"/>
      <c r="B756" s="20"/>
      <c r="C756" s="20"/>
      <c r="D756" s="20"/>
      <c r="E756" s="20"/>
      <c r="G756" s="2"/>
      <c r="P756" t="e">
        <f t="shared" si="23"/>
        <v>#N/A</v>
      </c>
      <c r="Q756" t="e">
        <f>+VLOOKUP(D756&amp;E756,Master!D:H,5,0)</f>
        <v>#N/A</v>
      </c>
      <c r="R756" t="e">
        <f>+VLOOKUP(D756&amp;E756,Master!D:I,6,0)</f>
        <v>#N/A</v>
      </c>
      <c r="S756" t="e">
        <f>+VLOOKUP(Q756,Notes!$A$45:$BZ$50,MATCH(P756,Notes!$2:$2,0),0)</f>
        <v>#N/A</v>
      </c>
      <c r="T756" s="21" t="e">
        <f t="shared" si="22"/>
        <v>#N/A</v>
      </c>
      <c r="AD756" s="20" t="s">
        <v>761</v>
      </c>
      <c r="AE756" s="20">
        <v>0.25396199999999997</v>
      </c>
      <c r="AF756" s="20">
        <v>0.25396199999999997</v>
      </c>
      <c r="AG756" s="20" t="s">
        <v>16</v>
      </c>
      <c r="AH756" s="20" t="s">
        <v>204</v>
      </c>
    </row>
    <row r="757" spans="1:34">
      <c r="A757" s="20"/>
      <c r="B757" s="20"/>
      <c r="C757" s="20"/>
      <c r="D757" s="20"/>
      <c r="E757" s="20"/>
      <c r="G757" s="2"/>
      <c r="P757" t="e">
        <f t="shared" si="23"/>
        <v>#N/A</v>
      </c>
      <c r="Q757" t="e">
        <f>+VLOOKUP(D757&amp;E757,Master!D:H,5,0)</f>
        <v>#N/A</v>
      </c>
      <c r="R757" t="e">
        <f>+VLOOKUP(D757&amp;E757,Master!D:I,6,0)</f>
        <v>#N/A</v>
      </c>
      <c r="S757" t="e">
        <f>+VLOOKUP(Q757,Notes!$A$45:$BZ$50,MATCH(P757,Notes!$2:$2,0),0)</f>
        <v>#N/A</v>
      </c>
      <c r="T757" s="21" t="e">
        <f t="shared" si="22"/>
        <v>#N/A</v>
      </c>
      <c r="AD757" s="20" t="s">
        <v>763</v>
      </c>
      <c r="AE757" s="20">
        <v>0.21400499999999986</v>
      </c>
      <c r="AF757" s="20">
        <v>0.21400499999999986</v>
      </c>
      <c r="AG757" s="20" t="s">
        <v>16</v>
      </c>
      <c r="AH757" s="20" t="s">
        <v>205</v>
      </c>
    </row>
    <row r="758" spans="1:34">
      <c r="A758" s="20"/>
      <c r="B758" s="20"/>
      <c r="C758" s="20"/>
      <c r="D758" s="20"/>
      <c r="E758" s="20"/>
      <c r="G758" s="2"/>
      <c r="P758" t="e">
        <f t="shared" si="23"/>
        <v>#N/A</v>
      </c>
      <c r="Q758" t="e">
        <f>+VLOOKUP(D758&amp;E758,Master!D:H,5,0)</f>
        <v>#N/A</v>
      </c>
      <c r="R758" t="e">
        <f>+VLOOKUP(D758&amp;E758,Master!D:I,6,0)</f>
        <v>#N/A</v>
      </c>
      <c r="S758" t="e">
        <f>+VLOOKUP(Q758,Notes!$A$45:$BZ$50,MATCH(P758,Notes!$2:$2,0),0)</f>
        <v>#N/A</v>
      </c>
      <c r="T758" s="21" t="e">
        <f t="shared" si="22"/>
        <v>#N/A</v>
      </c>
      <c r="AD758" s="20" t="s">
        <v>650</v>
      </c>
      <c r="AE758" s="20">
        <v>15.765048999999996</v>
      </c>
      <c r="AF758" s="20">
        <v>15.765048999999996</v>
      </c>
      <c r="AG758" s="20" t="s">
        <v>17</v>
      </c>
      <c r="AH758" s="20" t="s">
        <v>204</v>
      </c>
    </row>
    <row r="759" spans="1:34">
      <c r="A759" s="20"/>
      <c r="B759" s="20"/>
      <c r="C759" s="20"/>
      <c r="D759" s="20"/>
      <c r="E759" s="20"/>
      <c r="G759" s="2"/>
      <c r="P759" t="e">
        <f t="shared" si="23"/>
        <v>#N/A</v>
      </c>
      <c r="Q759" t="e">
        <f>+VLOOKUP(D759&amp;E759,Master!D:H,5,0)</f>
        <v>#N/A</v>
      </c>
      <c r="R759" t="e">
        <f>+VLOOKUP(D759&amp;E759,Master!D:I,6,0)</f>
        <v>#N/A</v>
      </c>
      <c r="S759" t="e">
        <f>+VLOOKUP(Q759,Notes!$A$45:$BZ$50,MATCH(P759,Notes!$2:$2,0),0)</f>
        <v>#N/A</v>
      </c>
      <c r="T759" s="21" t="e">
        <f t="shared" si="22"/>
        <v>#N/A</v>
      </c>
      <c r="AD759" s="20" t="s">
        <v>653</v>
      </c>
      <c r="AE759" s="20">
        <v>15.359452999999993</v>
      </c>
      <c r="AF759" s="20">
        <v>15.359452999999993</v>
      </c>
      <c r="AG759" s="20" t="s">
        <v>17</v>
      </c>
      <c r="AH759" s="20" t="s">
        <v>211</v>
      </c>
    </row>
    <row r="760" spans="1:34">
      <c r="A760" s="20"/>
      <c r="B760" s="20"/>
      <c r="C760" s="20"/>
      <c r="D760" s="20"/>
      <c r="E760" s="20"/>
      <c r="G760" s="2"/>
      <c r="P760" t="e">
        <f t="shared" si="23"/>
        <v>#N/A</v>
      </c>
      <c r="Q760" t="e">
        <f>+VLOOKUP(D760&amp;E760,Master!D:H,5,0)</f>
        <v>#N/A</v>
      </c>
      <c r="R760" t="e">
        <f>+VLOOKUP(D760&amp;E760,Master!D:I,6,0)</f>
        <v>#N/A</v>
      </c>
      <c r="S760" t="e">
        <f>+VLOOKUP(Q760,Notes!$A$45:$BZ$50,MATCH(P760,Notes!$2:$2,0),0)</f>
        <v>#N/A</v>
      </c>
      <c r="T760" s="21" t="e">
        <f t="shared" si="22"/>
        <v>#N/A</v>
      </c>
      <c r="AD760" s="20" t="s">
        <v>668</v>
      </c>
      <c r="AE760" s="20">
        <v>0.21977199999999994</v>
      </c>
      <c r="AF760" s="20">
        <v>0.21977199999999994</v>
      </c>
      <c r="AG760" s="20" t="s">
        <v>47</v>
      </c>
      <c r="AH760" s="20" t="s">
        <v>204</v>
      </c>
    </row>
    <row r="761" spans="1:34">
      <c r="A761" s="20"/>
      <c r="B761" s="20"/>
      <c r="C761" s="20"/>
      <c r="D761" s="20"/>
      <c r="E761" s="20"/>
      <c r="G761" s="2"/>
      <c r="P761" t="e">
        <f t="shared" si="23"/>
        <v>#N/A</v>
      </c>
      <c r="Q761" t="e">
        <f>+VLOOKUP(D761&amp;E761,Master!D:H,5,0)</f>
        <v>#N/A</v>
      </c>
      <c r="R761" t="e">
        <f>+VLOOKUP(D761&amp;E761,Master!D:I,6,0)</f>
        <v>#N/A</v>
      </c>
      <c r="S761" t="e">
        <f>+VLOOKUP(Q761,Notes!$A$45:$BZ$50,MATCH(P761,Notes!$2:$2,0),0)</f>
        <v>#N/A</v>
      </c>
      <c r="T761" s="21" t="e">
        <f t="shared" si="22"/>
        <v>#N/A</v>
      </c>
      <c r="AD761" s="20" t="s">
        <v>672</v>
      </c>
      <c r="AE761" s="20">
        <v>0.20745500000000008</v>
      </c>
      <c r="AF761" s="20">
        <v>0.20745500000000008</v>
      </c>
      <c r="AG761" s="20" t="s">
        <v>47</v>
      </c>
      <c r="AH761" s="20" t="s">
        <v>205</v>
      </c>
    </row>
    <row r="762" spans="1:34">
      <c r="A762" s="20"/>
      <c r="B762" s="20"/>
      <c r="C762" s="20"/>
      <c r="D762" s="20"/>
      <c r="E762" s="20"/>
      <c r="G762" s="2"/>
      <c r="P762" t="e">
        <f t="shared" si="23"/>
        <v>#N/A</v>
      </c>
      <c r="Q762" t="e">
        <f>+VLOOKUP(D762&amp;E762,Master!D:H,5,0)</f>
        <v>#N/A</v>
      </c>
      <c r="R762" t="e">
        <f>+VLOOKUP(D762&amp;E762,Master!D:I,6,0)</f>
        <v>#N/A</v>
      </c>
      <c r="S762" t="e">
        <f>+VLOOKUP(Q762,Notes!$A$45:$BZ$50,MATCH(P762,Notes!$2:$2,0),0)</f>
        <v>#N/A</v>
      </c>
      <c r="T762" s="21" t="e">
        <f t="shared" si="22"/>
        <v>#N/A</v>
      </c>
      <c r="AD762" s="20" t="s">
        <v>681</v>
      </c>
      <c r="AE762" s="20">
        <v>15.026921000000005</v>
      </c>
      <c r="AF762" s="20">
        <v>15.026921000000005</v>
      </c>
      <c r="AG762" s="20" t="s">
        <v>190</v>
      </c>
      <c r="AH762" s="20" t="s">
        <v>204</v>
      </c>
    </row>
    <row r="763" spans="1:34">
      <c r="A763" s="20"/>
      <c r="B763" s="20"/>
      <c r="C763" s="20"/>
      <c r="D763" s="20"/>
      <c r="E763" s="20"/>
      <c r="G763" s="2"/>
      <c r="P763" t="e">
        <f t="shared" si="23"/>
        <v>#N/A</v>
      </c>
      <c r="Q763" t="e">
        <f>+VLOOKUP(D763&amp;E763,Master!D:H,5,0)</f>
        <v>#N/A</v>
      </c>
      <c r="R763" t="e">
        <f>+VLOOKUP(D763&amp;E763,Master!D:I,6,0)</f>
        <v>#N/A</v>
      </c>
      <c r="S763" t="e">
        <f>+VLOOKUP(Q763,Notes!$A$45:$BZ$50,MATCH(P763,Notes!$2:$2,0),0)</f>
        <v>#N/A</v>
      </c>
      <c r="T763" s="21" t="e">
        <f t="shared" si="22"/>
        <v>#N/A</v>
      </c>
      <c r="AD763" s="20" t="s">
        <v>683</v>
      </c>
      <c r="AE763" s="20">
        <v>14.618611999999994</v>
      </c>
      <c r="AF763" s="20">
        <v>14.618611999999994</v>
      </c>
      <c r="AG763" s="20" t="s">
        <v>190</v>
      </c>
      <c r="AH763" s="20" t="s">
        <v>205</v>
      </c>
    </row>
    <row r="764" spans="1:34">
      <c r="A764" s="20"/>
      <c r="B764" s="20"/>
      <c r="C764" s="20"/>
      <c r="D764" s="20"/>
      <c r="E764" s="20"/>
      <c r="G764" s="2"/>
      <c r="P764" t="e">
        <f t="shared" si="23"/>
        <v>#N/A</v>
      </c>
      <c r="Q764" t="e">
        <f>+VLOOKUP(D764&amp;E764,Master!D:H,5,0)</f>
        <v>#N/A</v>
      </c>
      <c r="R764" t="e">
        <f>+VLOOKUP(D764&amp;E764,Master!D:I,6,0)</f>
        <v>#N/A</v>
      </c>
      <c r="S764" t="e">
        <f>+VLOOKUP(Q764,Notes!$A$45:$BZ$50,MATCH(P764,Notes!$2:$2,0),0)</f>
        <v>#N/A</v>
      </c>
      <c r="T764" s="21" t="e">
        <f t="shared" si="22"/>
        <v>#N/A</v>
      </c>
      <c r="AD764" s="20" t="s">
        <v>676</v>
      </c>
      <c r="AE764" s="20">
        <v>12.854486999999999</v>
      </c>
      <c r="AF764" s="20">
        <v>12.854486999999999</v>
      </c>
      <c r="AG764" s="20" t="s">
        <v>88</v>
      </c>
      <c r="AH764" s="20" t="s">
        <v>196</v>
      </c>
    </row>
    <row r="765" spans="1:34">
      <c r="A765" s="20"/>
      <c r="B765" s="20"/>
      <c r="C765" s="20"/>
      <c r="D765" s="20"/>
      <c r="E765" s="20"/>
      <c r="G765" s="2"/>
      <c r="P765" t="e">
        <f t="shared" si="23"/>
        <v>#N/A</v>
      </c>
      <c r="Q765" t="e">
        <f>+VLOOKUP(D765&amp;E765,Master!D:H,5,0)</f>
        <v>#N/A</v>
      </c>
      <c r="R765" t="e">
        <f>+VLOOKUP(D765&amp;E765,Master!D:I,6,0)</f>
        <v>#N/A</v>
      </c>
      <c r="S765" t="e">
        <f>+VLOOKUP(Q765,Notes!$A$45:$BZ$50,MATCH(P765,Notes!$2:$2,0),0)</f>
        <v>#N/A</v>
      </c>
      <c r="T765" s="21" t="e">
        <f t="shared" si="22"/>
        <v>#N/A</v>
      </c>
      <c r="AD765" s="20" t="s">
        <v>676</v>
      </c>
      <c r="AE765" s="20">
        <v>12.854486999999999</v>
      </c>
      <c r="AF765" s="20">
        <v>12.854486999999999</v>
      </c>
      <c r="AG765" s="20" t="s">
        <v>88</v>
      </c>
      <c r="AH765" s="20" t="s">
        <v>196</v>
      </c>
    </row>
    <row r="766" spans="1:34">
      <c r="A766" s="20"/>
      <c r="B766" s="20"/>
      <c r="C766" s="20"/>
      <c r="D766" s="20"/>
      <c r="E766" s="20"/>
      <c r="G766" s="2"/>
      <c r="P766" t="e">
        <f t="shared" si="23"/>
        <v>#N/A</v>
      </c>
      <c r="Q766" t="e">
        <f>+VLOOKUP(D766&amp;E766,Master!D:H,5,0)</f>
        <v>#N/A</v>
      </c>
      <c r="R766" t="e">
        <f>+VLOOKUP(D766&amp;E766,Master!D:I,6,0)</f>
        <v>#N/A</v>
      </c>
      <c r="S766" t="e">
        <f>+VLOOKUP(Q766,Notes!$A$45:$BZ$50,MATCH(P766,Notes!$2:$2,0),0)</f>
        <v>#N/A</v>
      </c>
      <c r="T766" s="21" t="e">
        <f t="shared" si="22"/>
        <v>#N/A</v>
      </c>
      <c r="AD766" s="20" t="s">
        <v>653</v>
      </c>
      <c r="AE766" s="20">
        <v>15.359452999999993</v>
      </c>
      <c r="AF766" s="20">
        <v>15.359452999999993</v>
      </c>
      <c r="AG766" s="20" t="s">
        <v>17</v>
      </c>
      <c r="AH766" s="20" t="s">
        <v>211</v>
      </c>
    </row>
    <row r="767" spans="1:34">
      <c r="A767" s="20"/>
      <c r="B767" s="20"/>
      <c r="C767" s="20"/>
      <c r="D767" s="20"/>
      <c r="E767" s="20"/>
      <c r="G767" s="2"/>
      <c r="P767" t="e">
        <f t="shared" si="23"/>
        <v>#N/A</v>
      </c>
      <c r="Q767" t="e">
        <f>+VLOOKUP(D767&amp;E767,Master!D:H,5,0)</f>
        <v>#N/A</v>
      </c>
      <c r="R767" t="e">
        <f>+VLOOKUP(D767&amp;E767,Master!D:I,6,0)</f>
        <v>#N/A</v>
      </c>
      <c r="S767" t="e">
        <f>+VLOOKUP(Q767,Notes!$A$45:$BZ$50,MATCH(P767,Notes!$2:$2,0),0)</f>
        <v>#N/A</v>
      </c>
      <c r="T767" s="21" t="e">
        <f t="shared" si="22"/>
        <v>#N/A</v>
      </c>
      <c r="AD767" s="20" t="s">
        <v>650</v>
      </c>
      <c r="AE767" s="20">
        <v>15.765048999999996</v>
      </c>
      <c r="AF767" s="20">
        <v>15.765048999999996</v>
      </c>
      <c r="AG767" s="20" t="s">
        <v>17</v>
      </c>
      <c r="AH767" s="20" t="s">
        <v>204</v>
      </c>
    </row>
    <row r="768" spans="1:34">
      <c r="A768" s="20"/>
      <c r="B768" s="20"/>
      <c r="C768" s="20"/>
      <c r="D768" s="20"/>
      <c r="E768" s="20"/>
      <c r="G768" s="2"/>
      <c r="P768" t="e">
        <f t="shared" si="23"/>
        <v>#N/A</v>
      </c>
      <c r="Q768" t="e">
        <f>+VLOOKUP(D768&amp;E768,Master!D:H,5,0)</f>
        <v>#N/A</v>
      </c>
      <c r="R768" t="e">
        <f>+VLOOKUP(D768&amp;E768,Master!D:I,6,0)</f>
        <v>#N/A</v>
      </c>
      <c r="S768" t="e">
        <f>+VLOOKUP(Q768,Notes!$A$45:$BZ$50,MATCH(P768,Notes!$2:$2,0),0)</f>
        <v>#N/A</v>
      </c>
      <c r="T768" s="21" t="e">
        <f t="shared" si="22"/>
        <v>#N/A</v>
      </c>
      <c r="AD768" s="20" t="s">
        <v>681</v>
      </c>
      <c r="AE768" s="20">
        <v>15.026921000000005</v>
      </c>
      <c r="AF768" s="20">
        <v>15.026921000000005</v>
      </c>
      <c r="AG768" s="20" t="s">
        <v>190</v>
      </c>
      <c r="AH768" s="20" t="s">
        <v>204</v>
      </c>
    </row>
    <row r="769" spans="1:34">
      <c r="A769" s="20"/>
      <c r="B769" s="20"/>
      <c r="C769" s="20"/>
      <c r="D769" s="20"/>
      <c r="E769" s="20"/>
      <c r="G769" s="2"/>
      <c r="P769" t="e">
        <f t="shared" si="23"/>
        <v>#N/A</v>
      </c>
      <c r="Q769" t="e">
        <f>+VLOOKUP(D769&amp;E769,Master!D:H,5,0)</f>
        <v>#N/A</v>
      </c>
      <c r="R769" t="e">
        <f>+VLOOKUP(D769&amp;E769,Master!D:I,6,0)</f>
        <v>#N/A</v>
      </c>
      <c r="S769" t="e">
        <f>+VLOOKUP(Q769,Notes!$A$45:$BZ$50,MATCH(P769,Notes!$2:$2,0),0)</f>
        <v>#N/A</v>
      </c>
      <c r="T769" s="21" t="e">
        <f t="shared" si="22"/>
        <v>#N/A</v>
      </c>
      <c r="AD769" s="20" t="s">
        <v>683</v>
      </c>
      <c r="AE769" s="20">
        <v>14.618611999999994</v>
      </c>
      <c r="AF769" s="20">
        <v>14.618611999999994</v>
      </c>
      <c r="AG769" s="20" t="s">
        <v>190</v>
      </c>
      <c r="AH769" s="20" t="s">
        <v>205</v>
      </c>
    </row>
    <row r="770" spans="1:34">
      <c r="A770" s="20"/>
      <c r="B770" s="20"/>
      <c r="C770" s="20"/>
      <c r="D770" s="20"/>
      <c r="E770" s="20"/>
      <c r="G770" s="2"/>
      <c r="P770" t="e">
        <f t="shared" si="23"/>
        <v>#N/A</v>
      </c>
      <c r="Q770" t="e">
        <f>+VLOOKUP(D770&amp;E770,Master!D:H,5,0)</f>
        <v>#N/A</v>
      </c>
      <c r="R770" t="e">
        <f>+VLOOKUP(D770&amp;E770,Master!D:I,6,0)</f>
        <v>#N/A</v>
      </c>
      <c r="S770" t="e">
        <f>+VLOOKUP(Q770,Notes!$A$45:$BZ$50,MATCH(P770,Notes!$2:$2,0),0)</f>
        <v>#N/A</v>
      </c>
      <c r="T770" s="21" t="e">
        <f t="shared" ref="T770:T833" si="24">+S770-B770</f>
        <v>#N/A</v>
      </c>
      <c r="AD770" s="20" t="s">
        <v>621</v>
      </c>
      <c r="AE770" s="20">
        <v>0.18816300000000014</v>
      </c>
      <c r="AF770" s="20">
        <v>0.18816300000000014</v>
      </c>
      <c r="AG770" s="20" t="s">
        <v>20</v>
      </c>
      <c r="AH770" s="20" t="s">
        <v>204</v>
      </c>
    </row>
    <row r="771" spans="1:34">
      <c r="A771" s="20"/>
      <c r="B771" s="20"/>
      <c r="C771" s="20"/>
      <c r="D771" s="20"/>
      <c r="E771" s="20"/>
      <c r="G771" s="2"/>
      <c r="P771" t="e">
        <f t="shared" ref="P771:P834" si="25">+D771&amp;R771</f>
        <v>#N/A</v>
      </c>
      <c r="Q771" t="e">
        <f>+VLOOKUP(D771&amp;E771,Master!D:H,5,0)</f>
        <v>#N/A</v>
      </c>
      <c r="R771" t="e">
        <f>+VLOOKUP(D771&amp;E771,Master!D:I,6,0)</f>
        <v>#N/A</v>
      </c>
      <c r="S771" t="e">
        <f>+VLOOKUP(Q771,Notes!$A$45:$BZ$50,MATCH(P771,Notes!$2:$2,0),0)</f>
        <v>#N/A</v>
      </c>
      <c r="T771" s="21" t="e">
        <f t="shared" si="24"/>
        <v>#N/A</v>
      </c>
      <c r="AD771" s="20" t="s">
        <v>625</v>
      </c>
      <c r="AE771" s="20">
        <v>0.17584399999999997</v>
      </c>
      <c r="AF771" s="20">
        <v>0.17584399999999997</v>
      </c>
      <c r="AG771" s="20" t="s">
        <v>20</v>
      </c>
      <c r="AH771" s="20" t="s">
        <v>205</v>
      </c>
    </row>
    <row r="772" spans="1:34">
      <c r="A772" s="20"/>
      <c r="B772" s="20"/>
      <c r="C772" s="20"/>
      <c r="D772" s="20"/>
      <c r="E772" s="20"/>
      <c r="G772" s="2"/>
      <c r="P772" t="e">
        <f t="shared" si="25"/>
        <v>#N/A</v>
      </c>
      <c r="Q772" t="e">
        <f>+VLOOKUP(D772&amp;E772,Master!D:H,5,0)</f>
        <v>#N/A</v>
      </c>
      <c r="R772" t="e">
        <f>+VLOOKUP(D772&amp;E772,Master!D:I,6,0)</f>
        <v>#N/A</v>
      </c>
      <c r="S772" t="e">
        <f>+VLOOKUP(Q772,Notes!$A$45:$BZ$50,MATCH(P772,Notes!$2:$2,0),0)</f>
        <v>#N/A</v>
      </c>
      <c r="T772" s="21" t="e">
        <f t="shared" si="24"/>
        <v>#N/A</v>
      </c>
      <c r="AD772" s="20" t="s">
        <v>668</v>
      </c>
      <c r="AE772" s="20">
        <v>0.21977199999999994</v>
      </c>
      <c r="AF772" s="20">
        <v>0.21977199999999994</v>
      </c>
      <c r="AG772" s="20" t="s">
        <v>47</v>
      </c>
      <c r="AH772" s="20" t="s">
        <v>204</v>
      </c>
    </row>
    <row r="773" spans="1:34">
      <c r="A773" s="20"/>
      <c r="B773" s="20"/>
      <c r="C773" s="20"/>
      <c r="D773" s="20"/>
      <c r="E773" s="20"/>
      <c r="G773" s="2"/>
      <c r="P773" t="e">
        <f t="shared" si="25"/>
        <v>#N/A</v>
      </c>
      <c r="Q773" t="e">
        <f>+VLOOKUP(D773&amp;E773,Master!D:H,5,0)</f>
        <v>#N/A</v>
      </c>
      <c r="R773" t="e">
        <f>+VLOOKUP(D773&amp;E773,Master!D:I,6,0)</f>
        <v>#N/A</v>
      </c>
      <c r="S773" t="e">
        <f>+VLOOKUP(Q773,Notes!$A$45:$BZ$50,MATCH(P773,Notes!$2:$2,0),0)</f>
        <v>#N/A</v>
      </c>
      <c r="T773" s="21" t="e">
        <f t="shared" si="24"/>
        <v>#N/A</v>
      </c>
      <c r="AD773" s="20" t="s">
        <v>672</v>
      </c>
      <c r="AE773" s="20">
        <v>0.20745500000000008</v>
      </c>
      <c r="AF773" s="20">
        <v>0.20745500000000008</v>
      </c>
      <c r="AG773" s="20" t="s">
        <v>47</v>
      </c>
      <c r="AH773" s="20" t="s">
        <v>205</v>
      </c>
    </row>
    <row r="774" spans="1:34">
      <c r="A774" s="20"/>
      <c r="B774" s="20"/>
      <c r="C774" s="20"/>
      <c r="D774" s="20"/>
      <c r="E774" s="20"/>
      <c r="G774" s="2"/>
      <c r="P774" t="e">
        <f t="shared" si="25"/>
        <v>#N/A</v>
      </c>
      <c r="Q774" t="e">
        <f>+VLOOKUP(D774&amp;E774,Master!D:H,5,0)</f>
        <v>#N/A</v>
      </c>
      <c r="R774" t="e">
        <f>+VLOOKUP(D774&amp;E774,Master!D:I,6,0)</f>
        <v>#N/A</v>
      </c>
      <c r="S774" t="e">
        <f>+VLOOKUP(Q774,Notes!$A$45:$BZ$50,MATCH(P774,Notes!$2:$2,0),0)</f>
        <v>#N/A</v>
      </c>
      <c r="T774" s="21" t="e">
        <f t="shared" si="24"/>
        <v>#N/A</v>
      </c>
      <c r="AD774" s="20" t="s">
        <v>647</v>
      </c>
      <c r="AE774" s="20">
        <v>15.734137000000006</v>
      </c>
      <c r="AF774" s="20">
        <v>15.734137000000006</v>
      </c>
      <c r="AG774" s="20" t="s">
        <v>15</v>
      </c>
      <c r="AH774" s="20" t="s">
        <v>205</v>
      </c>
    </row>
    <row r="775" spans="1:34">
      <c r="A775" s="20"/>
      <c r="B775" s="20"/>
      <c r="C775" s="20"/>
      <c r="D775" s="20"/>
      <c r="E775" s="20"/>
      <c r="G775" s="2"/>
      <c r="P775" t="e">
        <f t="shared" si="25"/>
        <v>#N/A</v>
      </c>
      <c r="Q775" t="e">
        <f>+VLOOKUP(D775&amp;E775,Master!D:H,5,0)</f>
        <v>#N/A</v>
      </c>
      <c r="R775" t="e">
        <f>+VLOOKUP(D775&amp;E775,Master!D:I,6,0)</f>
        <v>#N/A</v>
      </c>
      <c r="S775" t="e">
        <f>+VLOOKUP(Q775,Notes!$A$45:$BZ$50,MATCH(P775,Notes!$2:$2,0),0)</f>
        <v>#N/A</v>
      </c>
      <c r="T775" s="21" t="e">
        <f t="shared" si="24"/>
        <v>#N/A</v>
      </c>
      <c r="AD775" s="20" t="s">
        <v>642</v>
      </c>
      <c r="AE775" s="20">
        <v>19.30333700000001</v>
      </c>
      <c r="AF775" s="20">
        <v>19.30333700000001</v>
      </c>
      <c r="AG775" s="20" t="s">
        <v>15</v>
      </c>
      <c r="AH775" s="20" t="s">
        <v>204</v>
      </c>
    </row>
    <row r="776" spans="1:34">
      <c r="A776" s="20"/>
      <c r="B776" s="20"/>
      <c r="C776" s="20"/>
      <c r="D776" s="20"/>
      <c r="E776" s="20"/>
      <c r="G776" s="2"/>
      <c r="P776" t="e">
        <f t="shared" si="25"/>
        <v>#N/A</v>
      </c>
      <c r="Q776" t="e">
        <f>+VLOOKUP(D776&amp;E776,Master!D:H,5,0)</f>
        <v>#N/A</v>
      </c>
      <c r="R776" t="e">
        <f>+VLOOKUP(D776&amp;E776,Master!D:I,6,0)</f>
        <v>#N/A</v>
      </c>
      <c r="S776" t="e">
        <f>+VLOOKUP(Q776,Notes!$A$45:$BZ$50,MATCH(P776,Notes!$2:$2,0),0)</f>
        <v>#N/A</v>
      </c>
      <c r="T776" s="21" t="e">
        <f t="shared" si="24"/>
        <v>#N/A</v>
      </c>
      <c r="AD776" s="20" t="s">
        <v>763</v>
      </c>
      <c r="AE776" s="20">
        <v>0.21400499999999986</v>
      </c>
      <c r="AF776" s="20">
        <v>0.21400499999999986</v>
      </c>
      <c r="AG776" s="20" t="s">
        <v>16</v>
      </c>
      <c r="AH776" s="20" t="s">
        <v>205</v>
      </c>
    </row>
    <row r="777" spans="1:34">
      <c r="A777" s="20"/>
      <c r="B777" s="20"/>
      <c r="C777" s="20"/>
      <c r="D777" s="20"/>
      <c r="E777" s="20"/>
      <c r="G777" s="2"/>
      <c r="P777" t="e">
        <f t="shared" si="25"/>
        <v>#N/A</v>
      </c>
      <c r="Q777" t="e">
        <f>+VLOOKUP(D777&amp;E777,Master!D:H,5,0)</f>
        <v>#N/A</v>
      </c>
      <c r="R777" t="e">
        <f>+VLOOKUP(D777&amp;E777,Master!D:I,6,0)</f>
        <v>#N/A</v>
      </c>
      <c r="S777" t="e">
        <f>+VLOOKUP(Q777,Notes!$A$45:$BZ$50,MATCH(P777,Notes!$2:$2,0),0)</f>
        <v>#N/A</v>
      </c>
      <c r="T777" s="21" t="e">
        <f t="shared" si="24"/>
        <v>#N/A</v>
      </c>
      <c r="AD777" s="20" t="s">
        <v>761</v>
      </c>
      <c r="AE777" s="20">
        <v>0.25396199999999997</v>
      </c>
      <c r="AF777" s="20">
        <v>0.25396199999999997</v>
      </c>
      <c r="AG777" s="20" t="s">
        <v>16</v>
      </c>
      <c r="AH777" s="20" t="s">
        <v>204</v>
      </c>
    </row>
    <row r="778" spans="1:34">
      <c r="A778" s="20"/>
      <c r="B778" s="20"/>
      <c r="C778" s="20"/>
      <c r="D778" s="20"/>
      <c r="E778" s="20"/>
      <c r="G778" s="2"/>
      <c r="P778" t="e">
        <f t="shared" si="25"/>
        <v>#N/A</v>
      </c>
      <c r="Q778" t="e">
        <f>+VLOOKUP(D778&amp;E778,Master!D:H,5,0)</f>
        <v>#N/A</v>
      </c>
      <c r="R778" t="e">
        <f>+VLOOKUP(D778&amp;E778,Master!D:I,6,0)</f>
        <v>#N/A</v>
      </c>
      <c r="S778" t="e">
        <f>+VLOOKUP(Q778,Notes!$A$45:$BZ$50,MATCH(P778,Notes!$2:$2,0),0)</f>
        <v>#N/A</v>
      </c>
      <c r="T778" s="21" t="e">
        <f t="shared" si="24"/>
        <v>#N/A</v>
      </c>
      <c r="AD778" s="20" t="s">
        <v>615</v>
      </c>
      <c r="AE778" s="20">
        <v>0.9</v>
      </c>
      <c r="AF778" s="20">
        <v>0.9</v>
      </c>
      <c r="AG778" s="20" t="s">
        <v>2</v>
      </c>
      <c r="AH778" s="20" t="s">
        <v>196</v>
      </c>
    </row>
    <row r="779" spans="1:34">
      <c r="A779" s="20"/>
      <c r="B779" s="20"/>
      <c r="C779" s="20"/>
      <c r="D779" s="20"/>
      <c r="E779" s="20"/>
      <c r="G779" s="2"/>
      <c r="P779" t="e">
        <f t="shared" si="25"/>
        <v>#N/A</v>
      </c>
      <c r="Q779" t="e">
        <f>+VLOOKUP(D779&amp;E779,Master!D:H,5,0)</f>
        <v>#N/A</v>
      </c>
      <c r="R779" t="e">
        <f>+VLOOKUP(D779&amp;E779,Master!D:I,6,0)</f>
        <v>#N/A</v>
      </c>
      <c r="S779" t="e">
        <f>+VLOOKUP(Q779,Notes!$A$45:$BZ$50,MATCH(P779,Notes!$2:$2,0),0)</f>
        <v>#N/A</v>
      </c>
      <c r="T779" s="21" t="e">
        <f t="shared" si="24"/>
        <v>#N/A</v>
      </c>
      <c r="AD779" s="20" t="s">
        <v>663</v>
      </c>
      <c r="AE779" s="20">
        <v>0.29440899999999998</v>
      </c>
      <c r="AF779" s="20">
        <v>0.29440899999999998</v>
      </c>
      <c r="AG779" s="20" t="s">
        <v>41</v>
      </c>
      <c r="AH779" s="20" t="s">
        <v>200</v>
      </c>
    </row>
    <row r="780" spans="1:34">
      <c r="A780" s="20"/>
      <c r="B780" s="20"/>
      <c r="C780" s="20"/>
      <c r="D780" s="20"/>
      <c r="E780" s="20"/>
      <c r="G780" s="2"/>
      <c r="P780" t="e">
        <f t="shared" si="25"/>
        <v>#N/A</v>
      </c>
      <c r="Q780" t="e">
        <f>+VLOOKUP(D780&amp;E780,Master!D:H,5,0)</f>
        <v>#N/A</v>
      </c>
      <c r="R780" t="e">
        <f>+VLOOKUP(D780&amp;E780,Master!D:I,6,0)</f>
        <v>#N/A</v>
      </c>
      <c r="S780" t="e">
        <f>+VLOOKUP(Q780,Notes!$A$45:$BZ$50,MATCH(P780,Notes!$2:$2,0),0)</f>
        <v>#N/A</v>
      </c>
      <c r="T780" s="21" t="e">
        <f t="shared" si="24"/>
        <v>#N/A</v>
      </c>
      <c r="AD780" s="20" t="s">
        <v>662</v>
      </c>
      <c r="AE780" s="20">
        <v>0.29440899999999998</v>
      </c>
      <c r="AF780" s="20">
        <v>0.29440899999999998</v>
      </c>
      <c r="AG780" s="20" t="s">
        <v>41</v>
      </c>
      <c r="AH780" s="20" t="s">
        <v>196</v>
      </c>
    </row>
    <row r="781" spans="1:34">
      <c r="A781" s="20"/>
      <c r="B781" s="20"/>
      <c r="C781" s="20"/>
      <c r="D781" s="20"/>
      <c r="E781" s="20"/>
      <c r="G781" s="2"/>
      <c r="P781" t="e">
        <f t="shared" si="25"/>
        <v>#N/A</v>
      </c>
      <c r="Q781" t="e">
        <f>+VLOOKUP(D781&amp;E781,Master!D:H,5,0)</f>
        <v>#N/A</v>
      </c>
      <c r="R781" t="e">
        <f>+VLOOKUP(D781&amp;E781,Master!D:I,6,0)</f>
        <v>#N/A</v>
      </c>
      <c r="S781" t="e">
        <f>+VLOOKUP(Q781,Notes!$A$45:$BZ$50,MATCH(P781,Notes!$2:$2,0),0)</f>
        <v>#N/A</v>
      </c>
      <c r="T781" s="21" t="e">
        <f t="shared" si="24"/>
        <v>#N/A</v>
      </c>
      <c r="AD781" s="20" t="s">
        <v>679</v>
      </c>
      <c r="AE781" s="20">
        <v>0.2243</v>
      </c>
      <c r="AF781" s="20">
        <v>0.2243</v>
      </c>
      <c r="AG781" s="20" t="s">
        <v>166</v>
      </c>
      <c r="AH781" s="20" t="s">
        <v>203</v>
      </c>
    </row>
    <row r="782" spans="1:34">
      <c r="A782" s="20"/>
      <c r="B782" s="20"/>
      <c r="C782" s="20"/>
      <c r="D782" s="20"/>
      <c r="E782" s="20"/>
      <c r="G782" s="2"/>
      <c r="P782" t="e">
        <f t="shared" si="25"/>
        <v>#N/A</v>
      </c>
      <c r="Q782" t="e">
        <f>+VLOOKUP(D782&amp;E782,Master!D:H,5,0)</f>
        <v>#N/A</v>
      </c>
      <c r="R782" t="e">
        <f>+VLOOKUP(D782&amp;E782,Master!D:I,6,0)</f>
        <v>#N/A</v>
      </c>
      <c r="S782" t="e">
        <f>+VLOOKUP(Q782,Notes!$A$45:$BZ$50,MATCH(P782,Notes!$2:$2,0),0)</f>
        <v>#N/A</v>
      </c>
      <c r="T782" s="21" t="e">
        <f t="shared" si="24"/>
        <v>#N/A</v>
      </c>
      <c r="AD782" s="20" t="s">
        <v>677</v>
      </c>
      <c r="AE782" s="20">
        <v>0.2331</v>
      </c>
      <c r="AF782" s="20">
        <v>0.2331</v>
      </c>
      <c r="AG782" s="20" t="s">
        <v>166</v>
      </c>
      <c r="AH782" s="20" t="s">
        <v>202</v>
      </c>
    </row>
    <row r="783" spans="1:34">
      <c r="A783" s="20"/>
      <c r="B783" s="20"/>
      <c r="C783" s="20"/>
      <c r="D783" s="20"/>
      <c r="E783" s="20"/>
      <c r="G783" s="2"/>
      <c r="P783" t="e">
        <f t="shared" si="25"/>
        <v>#N/A</v>
      </c>
      <c r="Q783" t="e">
        <f>+VLOOKUP(D783&amp;E783,Master!D:H,5,0)</f>
        <v>#N/A</v>
      </c>
      <c r="R783" t="e">
        <f>+VLOOKUP(D783&amp;E783,Master!D:I,6,0)</f>
        <v>#N/A</v>
      </c>
      <c r="S783" t="e">
        <f>+VLOOKUP(Q783,Notes!$A$45:$BZ$50,MATCH(P783,Notes!$2:$2,0),0)</f>
        <v>#N/A</v>
      </c>
      <c r="T783" s="21" t="e">
        <f t="shared" si="24"/>
        <v>#N/A</v>
      </c>
      <c r="AD783" s="20" t="s">
        <v>699</v>
      </c>
      <c r="AE783" s="20">
        <v>21.691000000000003</v>
      </c>
      <c r="AF783" s="20">
        <v>21.691000000000003</v>
      </c>
      <c r="AG783" s="20" t="s">
        <v>14</v>
      </c>
      <c r="AH783" s="20" t="s">
        <v>213</v>
      </c>
    </row>
    <row r="784" spans="1:34">
      <c r="A784" s="20"/>
      <c r="B784" s="20"/>
      <c r="C784" s="20"/>
      <c r="D784" s="20"/>
      <c r="E784" s="20"/>
      <c r="G784" s="2"/>
      <c r="P784" t="e">
        <f t="shared" si="25"/>
        <v>#N/A</v>
      </c>
      <c r="Q784" t="e">
        <f>+VLOOKUP(D784&amp;E784,Master!D:H,5,0)</f>
        <v>#N/A</v>
      </c>
      <c r="R784" t="e">
        <f>+VLOOKUP(D784&amp;E784,Master!D:I,6,0)</f>
        <v>#N/A</v>
      </c>
      <c r="S784" t="e">
        <f>+VLOOKUP(Q784,Notes!$A$45:$BZ$50,MATCH(P784,Notes!$2:$2,0),0)</f>
        <v>#N/A</v>
      </c>
      <c r="T784" s="21" t="e">
        <f t="shared" si="24"/>
        <v>#N/A</v>
      </c>
      <c r="AD784" s="20" t="s">
        <v>638</v>
      </c>
      <c r="AE784" s="20">
        <v>25.211600000000001</v>
      </c>
      <c r="AF784" s="20">
        <v>25.211600000000001</v>
      </c>
      <c r="AG784" s="20" t="s">
        <v>14</v>
      </c>
      <c r="AH784" s="20" t="s">
        <v>202</v>
      </c>
    </row>
    <row r="785" spans="1:34">
      <c r="A785" s="20"/>
      <c r="B785" s="20"/>
      <c r="C785" s="20"/>
      <c r="D785" s="20"/>
      <c r="E785" s="20"/>
      <c r="G785" s="2"/>
      <c r="P785" t="e">
        <f t="shared" si="25"/>
        <v>#N/A</v>
      </c>
      <c r="Q785" t="e">
        <f>+VLOOKUP(D785&amp;E785,Master!D:H,5,0)</f>
        <v>#N/A</v>
      </c>
      <c r="R785" t="e">
        <f>+VLOOKUP(D785&amp;E785,Master!D:I,6,0)</f>
        <v>#N/A</v>
      </c>
      <c r="S785" t="e">
        <f>+VLOOKUP(Q785,Notes!$A$45:$BZ$50,MATCH(P785,Notes!$2:$2,0),0)</f>
        <v>#N/A</v>
      </c>
      <c r="T785" s="21" t="e">
        <f t="shared" si="24"/>
        <v>#N/A</v>
      </c>
      <c r="AD785" s="20" t="s">
        <v>673</v>
      </c>
      <c r="AE785" s="20">
        <v>0.19670000000000001</v>
      </c>
      <c r="AF785" s="20">
        <v>0.19670000000000001</v>
      </c>
      <c r="AG785" s="20" t="s">
        <v>47</v>
      </c>
      <c r="AH785" s="20" t="s">
        <v>203</v>
      </c>
    </row>
    <row r="786" spans="1:34">
      <c r="A786" s="20"/>
      <c r="B786" s="20"/>
      <c r="C786" s="20"/>
      <c r="D786" s="20"/>
      <c r="E786" s="20"/>
      <c r="G786" s="2"/>
      <c r="P786" t="e">
        <f t="shared" si="25"/>
        <v>#N/A</v>
      </c>
      <c r="Q786" t="e">
        <f>+VLOOKUP(D786&amp;E786,Master!D:H,5,0)</f>
        <v>#N/A</v>
      </c>
      <c r="R786" t="e">
        <f>+VLOOKUP(D786&amp;E786,Master!D:I,6,0)</f>
        <v>#N/A</v>
      </c>
      <c r="S786" t="e">
        <f>+VLOOKUP(Q786,Notes!$A$45:$BZ$50,MATCH(P786,Notes!$2:$2,0),0)</f>
        <v>#N/A</v>
      </c>
      <c r="T786" s="21" t="e">
        <f t="shared" si="24"/>
        <v>#N/A</v>
      </c>
      <c r="AD786" s="20" t="s">
        <v>669</v>
      </c>
      <c r="AE786" s="20">
        <v>0.23169999999999999</v>
      </c>
      <c r="AF786" s="20">
        <v>0.23169999999999999</v>
      </c>
      <c r="AG786" s="20" t="s">
        <v>47</v>
      </c>
      <c r="AH786" s="20" t="s">
        <v>202</v>
      </c>
    </row>
    <row r="787" spans="1:34">
      <c r="A787" s="20"/>
      <c r="B787" s="20"/>
      <c r="C787" s="20"/>
      <c r="D787" s="20"/>
      <c r="E787" s="20"/>
      <c r="G787" s="2"/>
      <c r="P787" t="e">
        <f t="shared" si="25"/>
        <v>#N/A</v>
      </c>
      <c r="Q787" t="e">
        <f>+VLOOKUP(D787&amp;E787,Master!D:H,5,0)</f>
        <v>#N/A</v>
      </c>
      <c r="R787" t="e">
        <f>+VLOOKUP(D787&amp;E787,Master!D:I,6,0)</f>
        <v>#N/A</v>
      </c>
      <c r="S787" t="e">
        <f>+VLOOKUP(Q787,Notes!$A$45:$BZ$50,MATCH(P787,Notes!$2:$2,0),0)</f>
        <v>#N/A</v>
      </c>
      <c r="T787" s="21" t="e">
        <f t="shared" si="24"/>
        <v>#N/A</v>
      </c>
      <c r="AD787" s="20" t="s">
        <v>666</v>
      </c>
      <c r="AE787" s="20">
        <v>0.224</v>
      </c>
      <c r="AF787" s="20">
        <v>0.224</v>
      </c>
      <c r="AG787" s="20" t="s">
        <v>45</v>
      </c>
      <c r="AH787" s="20" t="s">
        <v>203</v>
      </c>
    </row>
    <row r="788" spans="1:34">
      <c r="A788" s="20"/>
      <c r="B788" s="20"/>
      <c r="C788" s="20"/>
      <c r="D788" s="20"/>
      <c r="E788" s="20"/>
      <c r="G788" s="2"/>
      <c r="P788" t="e">
        <f t="shared" si="25"/>
        <v>#N/A</v>
      </c>
      <c r="Q788" t="e">
        <f>+VLOOKUP(D788&amp;E788,Master!D:H,5,0)</f>
        <v>#N/A</v>
      </c>
      <c r="R788" t="e">
        <f>+VLOOKUP(D788&amp;E788,Master!D:I,6,0)</f>
        <v>#N/A</v>
      </c>
      <c r="S788" t="e">
        <f>+VLOOKUP(Q788,Notes!$A$45:$BZ$50,MATCH(P788,Notes!$2:$2,0),0)</f>
        <v>#N/A</v>
      </c>
      <c r="T788" s="21" t="e">
        <f t="shared" si="24"/>
        <v>#N/A</v>
      </c>
      <c r="AD788" s="20" t="s">
        <v>768</v>
      </c>
      <c r="AE788" s="20">
        <v>0.2036</v>
      </c>
      <c r="AF788" s="20">
        <v>0.2036</v>
      </c>
      <c r="AG788" s="20" t="s">
        <v>16</v>
      </c>
      <c r="AH788" s="20" t="s">
        <v>203</v>
      </c>
    </row>
    <row r="789" spans="1:34">
      <c r="A789" s="20"/>
      <c r="B789" s="20"/>
      <c r="C789" s="20"/>
      <c r="D789" s="20"/>
      <c r="E789" s="20"/>
      <c r="G789" s="2"/>
      <c r="P789" t="e">
        <f t="shared" si="25"/>
        <v>#N/A</v>
      </c>
      <c r="Q789" t="e">
        <f>+VLOOKUP(D789&amp;E789,Master!D:H,5,0)</f>
        <v>#N/A</v>
      </c>
      <c r="R789" t="e">
        <f>+VLOOKUP(D789&amp;E789,Master!D:I,6,0)</f>
        <v>#N/A</v>
      </c>
      <c r="S789" t="e">
        <f>+VLOOKUP(Q789,Notes!$A$45:$BZ$50,MATCH(P789,Notes!$2:$2,0),0)</f>
        <v>#N/A</v>
      </c>
      <c r="T789" s="21" t="e">
        <f t="shared" si="24"/>
        <v>#N/A</v>
      </c>
      <c r="AD789" s="20" t="s">
        <v>655</v>
      </c>
      <c r="AE789" s="20">
        <v>0.26379999999999998</v>
      </c>
      <c r="AF789" s="20">
        <v>0.26379999999999998</v>
      </c>
      <c r="AG789" s="20" t="s">
        <v>40</v>
      </c>
      <c r="AH789" s="20" t="s">
        <v>202</v>
      </c>
    </row>
    <row r="790" spans="1:34">
      <c r="A790" s="20"/>
      <c r="B790" s="20"/>
      <c r="C790" s="20"/>
      <c r="D790" s="20"/>
      <c r="E790" s="20"/>
      <c r="G790" s="2"/>
      <c r="P790" t="e">
        <f t="shared" si="25"/>
        <v>#N/A</v>
      </c>
      <c r="Q790" t="e">
        <f>+VLOOKUP(D790&amp;E790,Master!D:H,5,0)</f>
        <v>#N/A</v>
      </c>
      <c r="R790" t="e">
        <f>+VLOOKUP(D790&amp;E790,Master!D:I,6,0)</f>
        <v>#N/A</v>
      </c>
      <c r="S790" t="e">
        <f>+VLOOKUP(Q790,Notes!$A$45:$BZ$50,MATCH(P790,Notes!$2:$2,0),0)</f>
        <v>#N/A</v>
      </c>
      <c r="T790" s="21" t="e">
        <f t="shared" si="24"/>
        <v>#N/A</v>
      </c>
      <c r="AD790" s="20" t="s">
        <v>659</v>
      </c>
      <c r="AE790" s="20">
        <v>0.25059999999999999</v>
      </c>
      <c r="AF790" s="20">
        <v>0.25059999999999999</v>
      </c>
      <c r="AG790" s="20" t="s">
        <v>40</v>
      </c>
      <c r="AH790" s="20" t="s">
        <v>203</v>
      </c>
    </row>
    <row r="791" spans="1:34">
      <c r="A791" s="20"/>
      <c r="B791" s="20"/>
      <c r="C791" s="20"/>
      <c r="D791" s="20"/>
      <c r="E791" s="20"/>
      <c r="G791" s="2"/>
      <c r="P791" t="e">
        <f t="shared" si="25"/>
        <v>#N/A</v>
      </c>
      <c r="Q791" t="e">
        <f>+VLOOKUP(D791&amp;E791,Master!D:H,5,0)</f>
        <v>#N/A</v>
      </c>
      <c r="R791" t="e">
        <f>+VLOOKUP(D791&amp;E791,Master!D:I,6,0)</f>
        <v>#N/A</v>
      </c>
      <c r="S791" t="e">
        <f>+VLOOKUP(Q791,Notes!$A$45:$BZ$50,MATCH(P791,Notes!$2:$2,0),0)</f>
        <v>#N/A</v>
      </c>
      <c r="T791" s="21" t="e">
        <f t="shared" si="24"/>
        <v>#N/A</v>
      </c>
      <c r="AD791" s="20" t="s">
        <v>664</v>
      </c>
      <c r="AE791" s="20">
        <v>0.23130000000000001</v>
      </c>
      <c r="AF791" s="20">
        <v>0.23130000000000001</v>
      </c>
      <c r="AG791" s="20" t="s">
        <v>45</v>
      </c>
      <c r="AH791" s="20" t="s">
        <v>202</v>
      </c>
    </row>
    <row r="792" spans="1:34">
      <c r="A792" s="20"/>
      <c r="B792" s="20"/>
      <c r="C792" s="20"/>
      <c r="D792" s="20"/>
      <c r="E792" s="20"/>
      <c r="G792" s="2"/>
      <c r="P792" t="e">
        <f t="shared" si="25"/>
        <v>#N/A</v>
      </c>
      <c r="Q792" t="e">
        <f>+VLOOKUP(D792&amp;E792,Master!D:H,5,0)</f>
        <v>#N/A</v>
      </c>
      <c r="R792" t="e">
        <f>+VLOOKUP(D792&amp;E792,Master!D:I,6,0)</f>
        <v>#N/A</v>
      </c>
      <c r="S792" t="e">
        <f>+VLOOKUP(Q792,Notes!$A$45:$BZ$50,MATCH(P792,Notes!$2:$2,0),0)</f>
        <v>#N/A</v>
      </c>
      <c r="T792" s="21" t="e">
        <f t="shared" si="24"/>
        <v>#N/A</v>
      </c>
      <c r="AD792" s="20" t="s">
        <v>676</v>
      </c>
      <c r="AE792" s="20">
        <v>12.854486999999999</v>
      </c>
      <c r="AF792" s="20">
        <v>12.854486999999999</v>
      </c>
      <c r="AG792" s="20" t="s">
        <v>88</v>
      </c>
      <c r="AH792" s="20" t="s">
        <v>196</v>
      </c>
    </row>
    <row r="793" spans="1:34">
      <c r="A793" s="20"/>
      <c r="B793" s="20"/>
      <c r="C793" s="20"/>
      <c r="D793" s="20"/>
      <c r="E793" s="20"/>
      <c r="G793" s="2"/>
      <c r="P793" t="e">
        <f t="shared" si="25"/>
        <v>#N/A</v>
      </c>
      <c r="Q793" t="e">
        <f>+VLOOKUP(D793&amp;E793,Master!D:H,5,0)</f>
        <v>#N/A</v>
      </c>
      <c r="R793" t="e">
        <f>+VLOOKUP(D793&amp;E793,Master!D:I,6,0)</f>
        <v>#N/A</v>
      </c>
      <c r="S793" t="e">
        <f>+VLOOKUP(Q793,Notes!$A$45:$BZ$50,MATCH(P793,Notes!$2:$2,0),0)</f>
        <v>#N/A</v>
      </c>
      <c r="T793" s="21" t="e">
        <f t="shared" si="24"/>
        <v>#N/A</v>
      </c>
      <c r="AD793" s="20" t="s">
        <v>653</v>
      </c>
      <c r="AE793" s="20">
        <v>15.359452999999993</v>
      </c>
      <c r="AF793" s="20">
        <v>15.359452999999993</v>
      </c>
      <c r="AG793" s="20" t="s">
        <v>17</v>
      </c>
      <c r="AH793" s="20" t="s">
        <v>211</v>
      </c>
    </row>
    <row r="794" spans="1:34">
      <c r="A794" s="20"/>
      <c r="B794" s="20"/>
      <c r="C794" s="20"/>
      <c r="D794" s="20"/>
      <c r="E794" s="20"/>
      <c r="G794" s="2"/>
      <c r="P794" t="e">
        <f t="shared" si="25"/>
        <v>#N/A</v>
      </c>
      <c r="Q794" t="e">
        <f>+VLOOKUP(D794&amp;E794,Master!D:H,5,0)</f>
        <v>#N/A</v>
      </c>
      <c r="R794" t="e">
        <f>+VLOOKUP(D794&amp;E794,Master!D:I,6,0)</f>
        <v>#N/A</v>
      </c>
      <c r="S794" t="e">
        <f>+VLOOKUP(Q794,Notes!$A$45:$BZ$50,MATCH(P794,Notes!$2:$2,0),0)</f>
        <v>#N/A</v>
      </c>
      <c r="T794" s="21" t="e">
        <f t="shared" si="24"/>
        <v>#N/A</v>
      </c>
      <c r="AD794" s="20" t="s">
        <v>650</v>
      </c>
      <c r="AE794" s="20">
        <v>15.765048999999996</v>
      </c>
      <c r="AF794" s="20">
        <v>15.765048999999996</v>
      </c>
      <c r="AG794" s="20" t="s">
        <v>17</v>
      </c>
      <c r="AH794" s="20" t="s">
        <v>204</v>
      </c>
    </row>
    <row r="795" spans="1:34">
      <c r="A795" s="20"/>
      <c r="B795" s="20"/>
      <c r="C795" s="20"/>
      <c r="D795" s="20"/>
      <c r="E795" s="20"/>
      <c r="G795" s="2"/>
      <c r="P795" t="e">
        <f t="shared" si="25"/>
        <v>#N/A</v>
      </c>
      <c r="Q795" t="e">
        <f>+VLOOKUP(D795&amp;E795,Master!D:H,5,0)</f>
        <v>#N/A</v>
      </c>
      <c r="R795" t="e">
        <f>+VLOOKUP(D795&amp;E795,Master!D:I,6,0)</f>
        <v>#N/A</v>
      </c>
      <c r="S795" t="e">
        <f>+VLOOKUP(Q795,Notes!$A$45:$BZ$50,MATCH(P795,Notes!$2:$2,0),0)</f>
        <v>#N/A</v>
      </c>
      <c r="T795" s="21" t="e">
        <f t="shared" si="24"/>
        <v>#N/A</v>
      </c>
      <c r="AD795" s="20" t="s">
        <v>681</v>
      </c>
      <c r="AE795" s="20">
        <v>15.026921000000005</v>
      </c>
      <c r="AF795" s="20">
        <v>15.026921000000005</v>
      </c>
      <c r="AG795" s="20" t="s">
        <v>190</v>
      </c>
      <c r="AH795" s="20" t="s">
        <v>204</v>
      </c>
    </row>
    <row r="796" spans="1:34">
      <c r="A796" s="20"/>
      <c r="B796" s="20"/>
      <c r="C796" s="20"/>
      <c r="D796" s="20"/>
      <c r="E796" s="20"/>
      <c r="G796" s="2"/>
      <c r="P796" t="e">
        <f t="shared" si="25"/>
        <v>#N/A</v>
      </c>
      <c r="Q796" t="e">
        <f>+VLOOKUP(D796&amp;E796,Master!D:H,5,0)</f>
        <v>#N/A</v>
      </c>
      <c r="R796" t="e">
        <f>+VLOOKUP(D796&amp;E796,Master!D:I,6,0)</f>
        <v>#N/A</v>
      </c>
      <c r="S796" t="e">
        <f>+VLOOKUP(Q796,Notes!$A$45:$BZ$50,MATCH(P796,Notes!$2:$2,0),0)</f>
        <v>#N/A</v>
      </c>
      <c r="T796" s="21" t="e">
        <f t="shared" si="24"/>
        <v>#N/A</v>
      </c>
      <c r="AD796" s="20" t="s">
        <v>683</v>
      </c>
      <c r="AE796" s="20">
        <v>14.618611999999994</v>
      </c>
      <c r="AF796" s="20">
        <v>14.618611999999994</v>
      </c>
      <c r="AG796" s="20" t="s">
        <v>190</v>
      </c>
      <c r="AH796" s="20" t="s">
        <v>205</v>
      </c>
    </row>
    <row r="797" spans="1:34">
      <c r="A797" s="20"/>
      <c r="B797" s="20"/>
      <c r="C797" s="20"/>
      <c r="D797" s="20"/>
      <c r="E797" s="20"/>
      <c r="G797" s="2"/>
      <c r="P797" t="e">
        <f t="shared" si="25"/>
        <v>#N/A</v>
      </c>
      <c r="Q797" t="e">
        <f>+VLOOKUP(D797&amp;E797,Master!D:H,5,0)</f>
        <v>#N/A</v>
      </c>
      <c r="R797" t="e">
        <f>+VLOOKUP(D797&amp;E797,Master!D:I,6,0)</f>
        <v>#N/A</v>
      </c>
      <c r="S797" t="e">
        <f>+VLOOKUP(Q797,Notes!$A$45:$BZ$50,MATCH(P797,Notes!$2:$2,0),0)</f>
        <v>#N/A</v>
      </c>
      <c r="T797" s="21" t="e">
        <f t="shared" si="24"/>
        <v>#N/A</v>
      </c>
      <c r="AD797" s="20" t="s">
        <v>618</v>
      </c>
      <c r="AE797" s="20">
        <v>0.31229999999999997</v>
      </c>
      <c r="AF797" s="20">
        <v>0.31229999999999997</v>
      </c>
      <c r="AG797" s="20" t="s">
        <v>19</v>
      </c>
      <c r="AH797" s="20" t="s">
        <v>202</v>
      </c>
    </row>
    <row r="798" spans="1:34">
      <c r="A798" s="20"/>
      <c r="B798" s="20"/>
      <c r="C798" s="20"/>
      <c r="D798" s="20"/>
      <c r="E798" s="20"/>
      <c r="G798" s="2"/>
      <c r="P798" t="e">
        <f t="shared" si="25"/>
        <v>#N/A</v>
      </c>
      <c r="Q798" t="e">
        <f>+VLOOKUP(D798&amp;E798,Master!D:H,5,0)</f>
        <v>#N/A</v>
      </c>
      <c r="R798" t="e">
        <f>+VLOOKUP(D798&amp;E798,Master!D:I,6,0)</f>
        <v>#N/A</v>
      </c>
      <c r="S798" t="e">
        <f>+VLOOKUP(Q798,Notes!$A$45:$BZ$50,MATCH(P798,Notes!$2:$2,0),0)</f>
        <v>#N/A</v>
      </c>
      <c r="T798" s="21" t="e">
        <f t="shared" si="24"/>
        <v>#N/A</v>
      </c>
      <c r="AD798" s="20" t="s">
        <v>620</v>
      </c>
      <c r="AE798" s="20">
        <v>0.28470000000000001</v>
      </c>
      <c r="AF798" s="20">
        <v>0.28470000000000001</v>
      </c>
      <c r="AG798" s="20" t="s">
        <v>19</v>
      </c>
      <c r="AH798" s="20" t="s">
        <v>203</v>
      </c>
    </row>
    <row r="799" spans="1:34">
      <c r="A799" s="20"/>
      <c r="B799" s="20"/>
      <c r="C799" s="20"/>
      <c r="D799" s="20"/>
      <c r="E799" s="20"/>
      <c r="G799" s="2"/>
      <c r="P799" t="e">
        <f t="shared" si="25"/>
        <v>#N/A</v>
      </c>
      <c r="Q799" t="e">
        <f>+VLOOKUP(D799&amp;E799,Master!D:H,5,0)</f>
        <v>#N/A</v>
      </c>
      <c r="R799" t="e">
        <f>+VLOOKUP(D799&amp;E799,Master!D:I,6,0)</f>
        <v>#N/A</v>
      </c>
      <c r="S799" t="e">
        <f>+VLOOKUP(Q799,Notes!$A$45:$BZ$50,MATCH(P799,Notes!$2:$2,0),0)</f>
        <v>#N/A</v>
      </c>
      <c r="T799" s="21" t="e">
        <f t="shared" si="24"/>
        <v>#N/A</v>
      </c>
      <c r="AD799" s="20" t="s">
        <v>623</v>
      </c>
      <c r="AE799" s="20">
        <v>0.17930000000000001</v>
      </c>
      <c r="AF799" s="20">
        <v>0.17930000000000001</v>
      </c>
      <c r="AG799" s="20" t="s">
        <v>20</v>
      </c>
      <c r="AH799" s="20" t="s">
        <v>202</v>
      </c>
    </row>
    <row r="800" spans="1:34">
      <c r="A800" s="20"/>
      <c r="B800" s="20"/>
      <c r="C800" s="20"/>
      <c r="D800" s="20"/>
      <c r="E800" s="20"/>
      <c r="G800" s="2"/>
      <c r="P800" t="e">
        <f t="shared" si="25"/>
        <v>#N/A</v>
      </c>
      <c r="Q800" t="e">
        <f>+VLOOKUP(D800&amp;E800,Master!D:H,5,0)</f>
        <v>#N/A</v>
      </c>
      <c r="R800" t="e">
        <f>+VLOOKUP(D800&amp;E800,Master!D:I,6,0)</f>
        <v>#N/A</v>
      </c>
      <c r="S800" t="e">
        <f>+VLOOKUP(Q800,Notes!$A$45:$BZ$50,MATCH(P800,Notes!$2:$2,0),0)</f>
        <v>#N/A</v>
      </c>
      <c r="T800" s="21" t="e">
        <f t="shared" si="24"/>
        <v>#N/A</v>
      </c>
      <c r="AD800" s="20" t="s">
        <v>626</v>
      </c>
      <c r="AE800" s="20">
        <v>0.16719999999999999</v>
      </c>
      <c r="AF800" s="20">
        <v>0.16719999999999999</v>
      </c>
      <c r="AG800" s="20" t="s">
        <v>20</v>
      </c>
      <c r="AH800" s="20" t="s">
        <v>203</v>
      </c>
    </row>
    <row r="801" spans="1:34">
      <c r="A801" s="20"/>
      <c r="B801" s="20"/>
      <c r="C801" s="20"/>
      <c r="D801" s="20"/>
      <c r="E801" s="20"/>
      <c r="G801" s="2"/>
      <c r="P801" t="e">
        <f t="shared" si="25"/>
        <v>#N/A</v>
      </c>
      <c r="Q801" t="e">
        <f>+VLOOKUP(D801&amp;E801,Master!D:H,5,0)</f>
        <v>#N/A</v>
      </c>
      <c r="R801" t="e">
        <f>+VLOOKUP(D801&amp;E801,Master!D:I,6,0)</f>
        <v>#N/A</v>
      </c>
      <c r="S801" t="e">
        <f>+VLOOKUP(Q801,Notes!$A$45:$BZ$50,MATCH(P801,Notes!$2:$2,0),0)</f>
        <v>#N/A</v>
      </c>
      <c r="T801" s="21" t="e">
        <f t="shared" si="24"/>
        <v>#N/A</v>
      </c>
      <c r="AD801" s="20" t="s">
        <v>633</v>
      </c>
      <c r="AE801" s="20">
        <v>0.29120000000000001</v>
      </c>
      <c r="AF801" s="20">
        <v>0.29120000000000001</v>
      </c>
      <c r="AG801" s="20" t="s">
        <v>13</v>
      </c>
      <c r="AH801" s="20" t="s">
        <v>202</v>
      </c>
    </row>
    <row r="802" spans="1:34">
      <c r="A802" s="20"/>
      <c r="B802" s="20"/>
      <c r="C802" s="20"/>
      <c r="D802" s="20"/>
      <c r="E802" s="20"/>
      <c r="G802" s="2"/>
      <c r="P802" t="e">
        <f t="shared" si="25"/>
        <v>#N/A</v>
      </c>
      <c r="Q802" t="e">
        <f>+VLOOKUP(D802&amp;E802,Master!D:H,5,0)</f>
        <v>#N/A</v>
      </c>
      <c r="R802" t="e">
        <f>+VLOOKUP(D802&amp;E802,Master!D:I,6,0)</f>
        <v>#N/A</v>
      </c>
      <c r="S802" t="e">
        <f>+VLOOKUP(Q802,Notes!$A$45:$BZ$50,MATCH(P802,Notes!$2:$2,0),0)</f>
        <v>#N/A</v>
      </c>
      <c r="T802" s="21" t="e">
        <f t="shared" si="24"/>
        <v>#N/A</v>
      </c>
      <c r="AD802" s="20" t="s">
        <v>635</v>
      </c>
      <c r="AE802" s="20">
        <v>0.2616</v>
      </c>
      <c r="AF802" s="20">
        <v>0.2616</v>
      </c>
      <c r="AG802" s="20" t="s">
        <v>13</v>
      </c>
      <c r="AH802" s="20" t="s">
        <v>203</v>
      </c>
    </row>
    <row r="803" spans="1:34">
      <c r="A803" s="20"/>
      <c r="B803" s="20"/>
      <c r="C803" s="20"/>
      <c r="D803" s="20"/>
      <c r="E803" s="20"/>
      <c r="G803" s="2"/>
      <c r="P803" t="e">
        <f t="shared" si="25"/>
        <v>#N/A</v>
      </c>
      <c r="Q803" t="e">
        <f>+VLOOKUP(D803&amp;E803,Master!D:H,5,0)</f>
        <v>#N/A</v>
      </c>
      <c r="R803" t="e">
        <f>+VLOOKUP(D803&amp;E803,Master!D:I,6,0)</f>
        <v>#N/A</v>
      </c>
      <c r="S803" t="e">
        <f>+VLOOKUP(Q803,Notes!$A$45:$BZ$50,MATCH(P803,Notes!$2:$2,0),0)</f>
        <v>#N/A</v>
      </c>
      <c r="T803" s="21" t="e">
        <f t="shared" si="24"/>
        <v>#N/A</v>
      </c>
      <c r="AD803" s="20" t="s">
        <v>631</v>
      </c>
      <c r="AE803" s="20">
        <v>0.32230000000000003</v>
      </c>
      <c r="AF803" s="20">
        <v>0.32230000000000003</v>
      </c>
      <c r="AG803" s="20" t="s">
        <v>12</v>
      </c>
      <c r="AH803" s="20" t="s">
        <v>202</v>
      </c>
    </row>
    <row r="804" spans="1:34">
      <c r="A804" s="20"/>
      <c r="B804" s="20"/>
      <c r="C804" s="20"/>
      <c r="D804" s="20"/>
      <c r="E804" s="20"/>
      <c r="G804" s="2"/>
      <c r="P804" t="e">
        <f t="shared" si="25"/>
        <v>#N/A</v>
      </c>
      <c r="Q804" t="e">
        <f>+VLOOKUP(D804&amp;E804,Master!D:H,5,0)</f>
        <v>#N/A</v>
      </c>
      <c r="R804" t="e">
        <f>+VLOOKUP(D804&amp;E804,Master!D:I,6,0)</f>
        <v>#N/A</v>
      </c>
      <c r="S804" t="e">
        <f>+VLOOKUP(Q804,Notes!$A$45:$BZ$50,MATCH(P804,Notes!$2:$2,0),0)</f>
        <v>#N/A</v>
      </c>
      <c r="T804" s="21" t="e">
        <f t="shared" si="24"/>
        <v>#N/A</v>
      </c>
      <c r="AD804" s="20" t="s">
        <v>632</v>
      </c>
      <c r="AE804" s="20">
        <v>0.30719999999999997</v>
      </c>
      <c r="AF804" s="20">
        <v>0.30719999999999997</v>
      </c>
      <c r="AG804" s="20" t="s">
        <v>12</v>
      </c>
      <c r="AH804" s="20" t="s">
        <v>203</v>
      </c>
    </row>
    <row r="805" spans="1:34">
      <c r="A805" s="20"/>
      <c r="B805" s="20"/>
      <c r="C805" s="20"/>
      <c r="D805" s="20"/>
      <c r="E805" s="20"/>
      <c r="G805" s="2"/>
      <c r="P805" t="e">
        <f t="shared" si="25"/>
        <v>#N/A</v>
      </c>
      <c r="Q805" t="e">
        <f>+VLOOKUP(D805&amp;E805,Master!D:H,5,0)</f>
        <v>#N/A</v>
      </c>
      <c r="R805" t="e">
        <f>+VLOOKUP(D805&amp;E805,Master!D:I,6,0)</f>
        <v>#N/A</v>
      </c>
      <c r="S805" t="e">
        <f>+VLOOKUP(Q805,Notes!$A$45:$BZ$50,MATCH(P805,Notes!$2:$2,0),0)</f>
        <v>#N/A</v>
      </c>
      <c r="T805" s="21" t="e">
        <f t="shared" si="24"/>
        <v>#N/A</v>
      </c>
      <c r="AD805" s="20" t="s">
        <v>644</v>
      </c>
      <c r="AE805" s="20">
        <v>18.727899999999998</v>
      </c>
      <c r="AF805" s="20">
        <v>18.727899999999998</v>
      </c>
      <c r="AG805" s="20" t="s">
        <v>15</v>
      </c>
      <c r="AH805" s="20" t="s">
        <v>202</v>
      </c>
    </row>
    <row r="806" spans="1:34">
      <c r="A806" s="20"/>
      <c r="B806" s="20"/>
      <c r="C806" s="20"/>
      <c r="D806" s="20"/>
      <c r="E806" s="20"/>
      <c r="G806" s="2"/>
      <c r="P806" t="e">
        <f t="shared" si="25"/>
        <v>#N/A</v>
      </c>
      <c r="Q806" t="e">
        <f>+VLOOKUP(D806&amp;E806,Master!D:H,5,0)</f>
        <v>#N/A</v>
      </c>
      <c r="R806" t="e">
        <f>+VLOOKUP(D806&amp;E806,Master!D:I,6,0)</f>
        <v>#N/A</v>
      </c>
      <c r="S806" t="e">
        <f>+VLOOKUP(Q806,Notes!$A$45:$BZ$50,MATCH(P806,Notes!$2:$2,0),0)</f>
        <v>#N/A</v>
      </c>
      <c r="T806" s="21" t="e">
        <f t="shared" si="24"/>
        <v>#N/A</v>
      </c>
      <c r="AD806" s="20" t="s">
        <v>648</v>
      </c>
      <c r="AE806" s="20">
        <v>15.1645</v>
      </c>
      <c r="AF806" s="20">
        <v>15.1645</v>
      </c>
      <c r="AG806" s="20" t="s">
        <v>15</v>
      </c>
      <c r="AH806" s="20" t="s">
        <v>203</v>
      </c>
    </row>
    <row r="807" spans="1:34">
      <c r="A807" s="20"/>
      <c r="B807" s="20"/>
      <c r="C807" s="20"/>
      <c r="D807" s="20"/>
      <c r="E807" s="20"/>
      <c r="G807" s="2"/>
      <c r="P807" t="e">
        <f t="shared" si="25"/>
        <v>#N/A</v>
      </c>
      <c r="Q807" t="e">
        <f>+VLOOKUP(D807&amp;E807,Master!D:H,5,0)</f>
        <v>#N/A</v>
      </c>
      <c r="R807" t="e">
        <f>+VLOOKUP(D807&amp;E807,Master!D:I,6,0)</f>
        <v>#N/A</v>
      </c>
      <c r="S807" t="e">
        <f>+VLOOKUP(Q807,Notes!$A$45:$BZ$50,MATCH(P807,Notes!$2:$2,0),0)</f>
        <v>#N/A</v>
      </c>
      <c r="T807" s="21" t="e">
        <f t="shared" si="24"/>
        <v>#N/A</v>
      </c>
      <c r="AD807" s="20" t="s">
        <v>766</v>
      </c>
      <c r="AE807" s="20">
        <v>0.24319999999999997</v>
      </c>
      <c r="AF807" s="20">
        <v>0.24319999999999997</v>
      </c>
      <c r="AG807" s="20" t="s">
        <v>16</v>
      </c>
      <c r="AH807" s="20" t="s">
        <v>202</v>
      </c>
    </row>
    <row r="808" spans="1:34">
      <c r="A808" s="20"/>
      <c r="B808" s="20"/>
      <c r="C808" s="20"/>
      <c r="D808" s="20"/>
      <c r="E808" s="20"/>
      <c r="G808" s="2"/>
      <c r="P808" t="e">
        <f t="shared" si="25"/>
        <v>#N/A</v>
      </c>
      <c r="Q808" t="e">
        <f>+VLOOKUP(D808&amp;E808,Master!D:H,5,0)</f>
        <v>#N/A</v>
      </c>
      <c r="R808" t="e">
        <f>+VLOOKUP(D808&amp;E808,Master!D:I,6,0)</f>
        <v>#N/A</v>
      </c>
      <c r="S808" t="e">
        <f>+VLOOKUP(Q808,Notes!$A$45:$BZ$50,MATCH(P808,Notes!$2:$2,0),0)</f>
        <v>#N/A</v>
      </c>
      <c r="T808" s="21" t="e">
        <f t="shared" si="24"/>
        <v>#N/A</v>
      </c>
      <c r="AD808" s="20" t="s">
        <v>616</v>
      </c>
      <c r="AE808" s="20">
        <v>0.9</v>
      </c>
      <c r="AF808" s="20">
        <v>0.9</v>
      </c>
      <c r="AG808" s="20" t="s">
        <v>2</v>
      </c>
      <c r="AH808" s="20" t="s">
        <v>200</v>
      </c>
    </row>
    <row r="809" spans="1:34">
      <c r="A809" s="20"/>
      <c r="B809" s="20"/>
      <c r="C809" s="20"/>
      <c r="D809" s="20"/>
      <c r="E809" s="20"/>
      <c r="G809" s="2"/>
      <c r="P809" t="e">
        <f t="shared" si="25"/>
        <v>#N/A</v>
      </c>
      <c r="Q809" t="e">
        <f>+VLOOKUP(D809&amp;E809,Master!D:H,5,0)</f>
        <v>#N/A</v>
      </c>
      <c r="R809" t="e">
        <f>+VLOOKUP(D809&amp;E809,Master!D:I,6,0)</f>
        <v>#N/A</v>
      </c>
      <c r="S809" t="e">
        <f>+VLOOKUP(Q809,Notes!$A$45:$BZ$50,MATCH(P809,Notes!$2:$2,0),0)</f>
        <v>#N/A</v>
      </c>
      <c r="T809" s="21" t="e">
        <f t="shared" si="24"/>
        <v>#N/A</v>
      </c>
      <c r="AD809" s="20" t="s">
        <v>653</v>
      </c>
      <c r="AE809" s="20">
        <v>15.359452999999993</v>
      </c>
      <c r="AF809" s="20">
        <v>15.359452999999993</v>
      </c>
      <c r="AG809" s="20" t="s">
        <v>17</v>
      </c>
      <c r="AH809" s="20" t="s">
        <v>211</v>
      </c>
    </row>
    <row r="810" spans="1:34">
      <c r="A810" s="20"/>
      <c r="B810" s="20"/>
      <c r="C810" s="20"/>
      <c r="D810" s="20"/>
      <c r="E810" s="20"/>
      <c r="G810" s="2"/>
      <c r="P810" t="e">
        <f t="shared" si="25"/>
        <v>#N/A</v>
      </c>
      <c r="Q810" t="e">
        <f>+VLOOKUP(D810&amp;E810,Master!D:H,5,0)</f>
        <v>#N/A</v>
      </c>
      <c r="R810" t="e">
        <f>+VLOOKUP(D810&amp;E810,Master!D:I,6,0)</f>
        <v>#N/A</v>
      </c>
      <c r="S810" t="e">
        <f>+VLOOKUP(Q810,Notes!$A$45:$BZ$50,MATCH(P810,Notes!$2:$2,0),0)</f>
        <v>#N/A</v>
      </c>
      <c r="T810" s="21" t="e">
        <f t="shared" si="24"/>
        <v>#N/A</v>
      </c>
      <c r="AD810" s="20" t="s">
        <v>650</v>
      </c>
      <c r="AE810" s="20">
        <v>15.765048999999996</v>
      </c>
      <c r="AF810" s="20">
        <v>15.765048999999996</v>
      </c>
      <c r="AG810" s="20" t="s">
        <v>17</v>
      </c>
      <c r="AH810" s="20" t="s">
        <v>204</v>
      </c>
    </row>
    <row r="811" spans="1:34">
      <c r="A811" s="20"/>
      <c r="B811" s="20"/>
      <c r="C811" s="20"/>
      <c r="D811" s="20"/>
      <c r="E811" s="20"/>
      <c r="G811" s="2"/>
      <c r="P811" t="e">
        <f t="shared" si="25"/>
        <v>#N/A</v>
      </c>
      <c r="Q811" t="e">
        <f>+VLOOKUP(D811&amp;E811,Master!D:H,5,0)</f>
        <v>#N/A</v>
      </c>
      <c r="R811" t="e">
        <f>+VLOOKUP(D811&amp;E811,Master!D:I,6,0)</f>
        <v>#N/A</v>
      </c>
      <c r="S811" t="e">
        <f>+VLOOKUP(Q811,Notes!$A$45:$BZ$50,MATCH(P811,Notes!$2:$2,0),0)</f>
        <v>#N/A</v>
      </c>
      <c r="T811" s="21" t="e">
        <f t="shared" si="24"/>
        <v>#N/A</v>
      </c>
      <c r="AD811" s="20" t="s">
        <v>681</v>
      </c>
      <c r="AE811" s="20">
        <v>15.026921000000005</v>
      </c>
      <c r="AF811" s="20">
        <v>15.026921000000005</v>
      </c>
      <c r="AG811" s="20" t="s">
        <v>190</v>
      </c>
      <c r="AH811" s="20" t="s">
        <v>204</v>
      </c>
    </row>
    <row r="812" spans="1:34">
      <c r="A812" s="20"/>
      <c r="B812" s="20"/>
      <c r="C812" s="20"/>
      <c r="D812" s="20"/>
      <c r="E812" s="20"/>
      <c r="G812" s="2"/>
      <c r="P812" t="e">
        <f t="shared" si="25"/>
        <v>#N/A</v>
      </c>
      <c r="Q812" t="e">
        <f>+VLOOKUP(D812&amp;E812,Master!D:H,5,0)</f>
        <v>#N/A</v>
      </c>
      <c r="R812" t="e">
        <f>+VLOOKUP(D812&amp;E812,Master!D:I,6,0)</f>
        <v>#N/A</v>
      </c>
      <c r="S812" t="e">
        <f>+VLOOKUP(Q812,Notes!$A$45:$BZ$50,MATCH(P812,Notes!$2:$2,0),0)</f>
        <v>#N/A</v>
      </c>
      <c r="T812" s="21" t="e">
        <f t="shared" si="24"/>
        <v>#N/A</v>
      </c>
      <c r="AD812" s="20" t="s">
        <v>683</v>
      </c>
      <c r="AE812" s="20">
        <v>14.618611999999994</v>
      </c>
      <c r="AF812" s="20">
        <v>14.618611999999994</v>
      </c>
      <c r="AG812" s="20" t="s">
        <v>190</v>
      </c>
      <c r="AH812" s="20" t="s">
        <v>205</v>
      </c>
    </row>
    <row r="813" spans="1:34">
      <c r="A813" s="20"/>
      <c r="B813" s="20"/>
      <c r="C813" s="20"/>
      <c r="D813" s="20"/>
      <c r="E813" s="20"/>
      <c r="G813" s="2"/>
      <c r="P813" t="e">
        <f t="shared" si="25"/>
        <v>#N/A</v>
      </c>
      <c r="Q813" t="e">
        <f>+VLOOKUP(D813&amp;E813,Master!D:H,5,0)</f>
        <v>#N/A</v>
      </c>
      <c r="R813" t="e">
        <f>+VLOOKUP(D813&amp;E813,Master!D:I,6,0)</f>
        <v>#N/A</v>
      </c>
      <c r="S813" t="e">
        <f>+VLOOKUP(Q813,Notes!$A$45:$BZ$50,MATCH(P813,Notes!$2:$2,0),0)</f>
        <v>#N/A</v>
      </c>
      <c r="T813" s="21" t="e">
        <f t="shared" si="24"/>
        <v>#N/A</v>
      </c>
      <c r="AD813" s="20" t="s">
        <v>763</v>
      </c>
      <c r="AE813" s="20">
        <v>0.21400499999999986</v>
      </c>
      <c r="AF813" s="20">
        <v>0.21400499999999986</v>
      </c>
      <c r="AG813" s="20" t="s">
        <v>16</v>
      </c>
      <c r="AH813" s="20" t="s">
        <v>205</v>
      </c>
    </row>
    <row r="814" spans="1:34">
      <c r="A814" s="20"/>
      <c r="B814" s="20"/>
      <c r="C814" s="20"/>
      <c r="D814" s="20"/>
      <c r="E814" s="20"/>
      <c r="G814" s="2"/>
      <c r="P814" t="e">
        <f t="shared" si="25"/>
        <v>#N/A</v>
      </c>
      <c r="Q814" t="e">
        <f>+VLOOKUP(D814&amp;E814,Master!D:H,5,0)</f>
        <v>#N/A</v>
      </c>
      <c r="R814" t="e">
        <f>+VLOOKUP(D814&amp;E814,Master!D:I,6,0)</f>
        <v>#N/A</v>
      </c>
      <c r="S814" t="e">
        <f>+VLOOKUP(Q814,Notes!$A$45:$BZ$50,MATCH(P814,Notes!$2:$2,0),0)</f>
        <v>#N/A</v>
      </c>
      <c r="T814" s="21" t="e">
        <f t="shared" si="24"/>
        <v>#N/A</v>
      </c>
      <c r="AD814" s="20" t="s">
        <v>761</v>
      </c>
      <c r="AE814" s="20">
        <v>0.25396199999999997</v>
      </c>
      <c r="AF814" s="20">
        <v>0.25396199999999997</v>
      </c>
      <c r="AG814" s="20" t="s">
        <v>16</v>
      </c>
      <c r="AH814" s="20" t="s">
        <v>204</v>
      </c>
    </row>
    <row r="815" spans="1:34">
      <c r="A815" s="20"/>
      <c r="B815" s="20"/>
      <c r="C815" s="20"/>
      <c r="D815" s="20"/>
      <c r="E815" s="20"/>
      <c r="G815" s="2"/>
      <c r="P815" t="e">
        <f t="shared" si="25"/>
        <v>#N/A</v>
      </c>
      <c r="Q815" t="e">
        <f>+VLOOKUP(D815&amp;E815,Master!D:H,5,0)</f>
        <v>#N/A</v>
      </c>
      <c r="R815" t="e">
        <f>+VLOOKUP(D815&amp;E815,Master!D:I,6,0)</f>
        <v>#N/A</v>
      </c>
      <c r="S815" t="e">
        <f>+VLOOKUP(Q815,Notes!$A$45:$BZ$50,MATCH(P815,Notes!$2:$2,0),0)</f>
        <v>#N/A</v>
      </c>
      <c r="T815" s="21" t="e">
        <f t="shared" si="24"/>
        <v>#N/A</v>
      </c>
      <c r="AD815" s="20" t="s">
        <v>676</v>
      </c>
      <c r="AE815" s="20">
        <v>12.854486999999999</v>
      </c>
      <c r="AF815" s="20">
        <v>12.854486999999999</v>
      </c>
      <c r="AG815" s="20" t="s">
        <v>88</v>
      </c>
      <c r="AH815" s="20" t="s">
        <v>196</v>
      </c>
    </row>
    <row r="816" spans="1:34">
      <c r="A816" s="20"/>
      <c r="B816" s="20"/>
      <c r="C816" s="20"/>
      <c r="D816" s="20"/>
      <c r="E816" s="20"/>
      <c r="G816" s="2"/>
      <c r="P816" t="e">
        <f t="shared" si="25"/>
        <v>#N/A</v>
      </c>
      <c r="Q816" t="e">
        <f>+VLOOKUP(D816&amp;E816,Master!D:H,5,0)</f>
        <v>#N/A</v>
      </c>
      <c r="R816" t="e">
        <f>+VLOOKUP(D816&amp;E816,Master!D:I,6,0)</f>
        <v>#N/A</v>
      </c>
      <c r="S816" t="e">
        <f>+VLOOKUP(Q816,Notes!$A$45:$BZ$50,MATCH(P816,Notes!$2:$2,0),0)</f>
        <v>#N/A</v>
      </c>
      <c r="T816" s="21" t="e">
        <f t="shared" si="24"/>
        <v>#N/A</v>
      </c>
      <c r="AD816" s="20" t="s">
        <v>676</v>
      </c>
      <c r="AE816" s="20">
        <v>12.854486999999999</v>
      </c>
      <c r="AF816" s="20">
        <v>12.854486999999999</v>
      </c>
      <c r="AG816" s="20" t="s">
        <v>88</v>
      </c>
      <c r="AH816" s="20" t="s">
        <v>196</v>
      </c>
    </row>
    <row r="817" spans="1:34">
      <c r="A817" s="20"/>
      <c r="B817" s="20"/>
      <c r="C817" s="20"/>
      <c r="D817" s="20"/>
      <c r="E817" s="20"/>
      <c r="G817" s="2"/>
      <c r="P817" t="e">
        <f t="shared" si="25"/>
        <v>#N/A</v>
      </c>
      <c r="Q817" t="e">
        <f>+VLOOKUP(D817&amp;E817,Master!D:H,5,0)</f>
        <v>#N/A</v>
      </c>
      <c r="R817" t="e">
        <f>+VLOOKUP(D817&amp;E817,Master!D:I,6,0)</f>
        <v>#N/A</v>
      </c>
      <c r="S817" t="e">
        <f>+VLOOKUP(Q817,Notes!$A$45:$BZ$50,MATCH(P817,Notes!$2:$2,0),0)</f>
        <v>#N/A</v>
      </c>
      <c r="T817" s="21" t="e">
        <f t="shared" si="24"/>
        <v>#N/A</v>
      </c>
      <c r="AD817" s="20" t="s">
        <v>653</v>
      </c>
      <c r="AE817" s="20">
        <v>15.359452999999993</v>
      </c>
      <c r="AF817" s="20">
        <v>15.359452999999993</v>
      </c>
      <c r="AG817" s="20" t="s">
        <v>17</v>
      </c>
      <c r="AH817" s="20" t="s">
        <v>211</v>
      </c>
    </row>
    <row r="818" spans="1:34">
      <c r="A818" s="20"/>
      <c r="B818" s="20"/>
      <c r="C818" s="20"/>
      <c r="D818" s="20"/>
      <c r="E818" s="20"/>
      <c r="G818" s="2"/>
      <c r="P818" t="e">
        <f t="shared" si="25"/>
        <v>#N/A</v>
      </c>
      <c r="Q818" t="e">
        <f>+VLOOKUP(D818&amp;E818,Master!D:H,5,0)</f>
        <v>#N/A</v>
      </c>
      <c r="R818" t="e">
        <f>+VLOOKUP(D818&amp;E818,Master!D:I,6,0)</f>
        <v>#N/A</v>
      </c>
      <c r="S818" t="e">
        <f>+VLOOKUP(Q818,Notes!$A$45:$BZ$50,MATCH(P818,Notes!$2:$2,0),0)</f>
        <v>#N/A</v>
      </c>
      <c r="T818" s="21" t="e">
        <f t="shared" si="24"/>
        <v>#N/A</v>
      </c>
      <c r="AD818" s="20" t="s">
        <v>650</v>
      </c>
      <c r="AE818" s="20">
        <v>15.765048999999996</v>
      </c>
      <c r="AF818" s="20">
        <v>15.765048999999996</v>
      </c>
      <c r="AG818" s="20" t="s">
        <v>17</v>
      </c>
      <c r="AH818" s="20" t="s">
        <v>204</v>
      </c>
    </row>
    <row r="819" spans="1:34">
      <c r="A819" s="20"/>
      <c r="B819" s="20"/>
      <c r="C819" s="20"/>
      <c r="D819" s="20"/>
      <c r="E819" s="20"/>
      <c r="G819" s="2"/>
      <c r="P819" t="e">
        <f t="shared" si="25"/>
        <v>#N/A</v>
      </c>
      <c r="Q819" t="e">
        <f>+VLOOKUP(D819&amp;E819,Master!D:H,5,0)</f>
        <v>#N/A</v>
      </c>
      <c r="R819" t="e">
        <f>+VLOOKUP(D819&amp;E819,Master!D:I,6,0)</f>
        <v>#N/A</v>
      </c>
      <c r="S819" t="e">
        <f>+VLOOKUP(Q819,Notes!$A$45:$BZ$50,MATCH(P819,Notes!$2:$2,0),0)</f>
        <v>#N/A</v>
      </c>
      <c r="T819" s="21" t="e">
        <f t="shared" si="24"/>
        <v>#N/A</v>
      </c>
      <c r="AD819" s="20" t="s">
        <v>763</v>
      </c>
      <c r="AE819" s="20">
        <v>0.21400499999999986</v>
      </c>
      <c r="AF819" s="20">
        <v>0.21400499999999986</v>
      </c>
      <c r="AG819" s="20" t="s">
        <v>16</v>
      </c>
      <c r="AH819" s="20" t="s">
        <v>205</v>
      </c>
    </row>
    <row r="820" spans="1:34">
      <c r="A820" s="20"/>
      <c r="B820" s="20"/>
      <c r="C820" s="20"/>
      <c r="D820" s="20"/>
      <c r="E820" s="20"/>
      <c r="G820" s="2"/>
      <c r="P820" t="e">
        <f t="shared" si="25"/>
        <v>#N/A</v>
      </c>
      <c r="Q820" t="e">
        <f>+VLOOKUP(D820&amp;E820,Master!D:H,5,0)</f>
        <v>#N/A</v>
      </c>
      <c r="R820" t="e">
        <f>+VLOOKUP(D820&amp;E820,Master!D:I,6,0)</f>
        <v>#N/A</v>
      </c>
      <c r="S820" t="e">
        <f>+VLOOKUP(Q820,Notes!$A$45:$BZ$50,MATCH(P820,Notes!$2:$2,0),0)</f>
        <v>#N/A</v>
      </c>
      <c r="T820" s="21" t="e">
        <f t="shared" si="24"/>
        <v>#N/A</v>
      </c>
      <c r="AD820" s="20" t="s">
        <v>761</v>
      </c>
      <c r="AE820" s="20">
        <v>0.25396199999999997</v>
      </c>
      <c r="AF820" s="20">
        <v>0.25396199999999997</v>
      </c>
      <c r="AG820" s="20" t="s">
        <v>16</v>
      </c>
      <c r="AH820" s="20" t="s">
        <v>204</v>
      </c>
    </row>
    <row r="821" spans="1:34">
      <c r="A821" s="20"/>
      <c r="B821" s="20"/>
      <c r="C821" s="20"/>
      <c r="D821" s="20"/>
      <c r="E821" s="20"/>
      <c r="G821" s="2"/>
      <c r="P821" t="e">
        <f t="shared" si="25"/>
        <v>#N/A</v>
      </c>
      <c r="Q821" t="e">
        <f>+VLOOKUP(D821&amp;E821,Master!D:H,5,0)</f>
        <v>#N/A</v>
      </c>
      <c r="R821" t="e">
        <f>+VLOOKUP(D821&amp;E821,Master!D:I,6,0)</f>
        <v>#N/A</v>
      </c>
      <c r="S821" t="e">
        <f>+VLOOKUP(Q821,Notes!$A$45:$BZ$50,MATCH(P821,Notes!$2:$2,0),0)</f>
        <v>#N/A</v>
      </c>
      <c r="T821" s="21" t="e">
        <f t="shared" si="24"/>
        <v>#N/A</v>
      </c>
      <c r="AD821" s="20" t="s">
        <v>649</v>
      </c>
      <c r="AE821" s="20">
        <v>15.443956999999999</v>
      </c>
      <c r="AF821" s="20">
        <v>15.443956999999999</v>
      </c>
      <c r="AG821" s="20" t="s">
        <v>15</v>
      </c>
      <c r="AH821" s="20" t="s">
        <v>209</v>
      </c>
    </row>
    <row r="822" spans="1:34">
      <c r="A822" s="20"/>
      <c r="B822" s="20"/>
      <c r="C822" s="20"/>
      <c r="D822" s="20"/>
      <c r="E822" s="20"/>
      <c r="G822" s="2"/>
      <c r="P822" t="e">
        <f t="shared" si="25"/>
        <v>#N/A</v>
      </c>
      <c r="Q822" t="e">
        <f>+VLOOKUP(D822&amp;E822,Master!D:H,5,0)</f>
        <v>#N/A</v>
      </c>
      <c r="R822" t="e">
        <f>+VLOOKUP(D822&amp;E822,Master!D:I,6,0)</f>
        <v>#N/A</v>
      </c>
      <c r="S822" t="e">
        <f>+VLOOKUP(Q822,Notes!$A$45:$BZ$50,MATCH(P822,Notes!$2:$2,0),0)</f>
        <v>#N/A</v>
      </c>
      <c r="T822" s="21" t="e">
        <f t="shared" si="24"/>
        <v>#N/A</v>
      </c>
      <c r="AD822" s="20" t="s">
        <v>645</v>
      </c>
      <c r="AE822" s="20">
        <v>19.012426999999999</v>
      </c>
      <c r="AF822" s="20">
        <v>19.012426999999999</v>
      </c>
      <c r="AG822" s="20" t="s">
        <v>15</v>
      </c>
      <c r="AH822" s="20" t="s">
        <v>208</v>
      </c>
    </row>
    <row r="823" spans="1:34">
      <c r="A823" s="20"/>
      <c r="B823" s="20"/>
      <c r="C823" s="20"/>
      <c r="D823" s="20"/>
      <c r="E823" s="20"/>
      <c r="G823" s="2"/>
      <c r="P823" t="e">
        <f t="shared" si="25"/>
        <v>#N/A</v>
      </c>
      <c r="Q823" t="e">
        <f>+VLOOKUP(D823&amp;E823,Master!D:H,5,0)</f>
        <v>#N/A</v>
      </c>
      <c r="R823" t="e">
        <f>+VLOOKUP(D823&amp;E823,Master!D:I,6,0)</f>
        <v>#N/A</v>
      </c>
      <c r="S823" t="e">
        <f>+VLOOKUP(Q823,Notes!$A$45:$BZ$50,MATCH(P823,Notes!$2:$2,0),0)</f>
        <v>#N/A</v>
      </c>
      <c r="T823" s="21" t="e">
        <f t="shared" si="24"/>
        <v>#N/A</v>
      </c>
      <c r="AD823" s="20" t="s">
        <v>764</v>
      </c>
      <c r="AE823" s="20">
        <v>0.21088700000000002</v>
      </c>
      <c r="AF823" s="20">
        <v>0.21088700000000002</v>
      </c>
      <c r="AG823" s="20" t="s">
        <v>16</v>
      </c>
      <c r="AH823" s="20" t="s">
        <v>209</v>
      </c>
    </row>
    <row r="824" spans="1:34">
      <c r="A824" s="20"/>
      <c r="B824" s="20"/>
      <c r="C824" s="20"/>
      <c r="D824" s="20"/>
      <c r="E824" s="20"/>
      <c r="G824" s="2"/>
      <c r="P824" t="e">
        <f t="shared" si="25"/>
        <v>#N/A</v>
      </c>
      <c r="Q824" t="e">
        <f>+VLOOKUP(D824&amp;E824,Master!D:H,5,0)</f>
        <v>#N/A</v>
      </c>
      <c r="R824" t="e">
        <f>+VLOOKUP(D824&amp;E824,Master!D:I,6,0)</f>
        <v>#N/A</v>
      </c>
      <c r="S824" t="e">
        <f>+VLOOKUP(Q824,Notes!$A$45:$BZ$50,MATCH(P824,Notes!$2:$2,0),0)</f>
        <v>#N/A</v>
      </c>
      <c r="T824" s="21" t="e">
        <f t="shared" si="24"/>
        <v>#N/A</v>
      </c>
      <c r="AD824" s="20" t="s">
        <v>762</v>
      </c>
      <c r="AE824" s="20">
        <v>0.25118299999999999</v>
      </c>
      <c r="AF824" s="20">
        <v>0.25118299999999999</v>
      </c>
      <c r="AG824" s="20" t="s">
        <v>16</v>
      </c>
      <c r="AH824" s="20" t="s">
        <v>208</v>
      </c>
    </row>
    <row r="825" spans="1:34">
      <c r="A825" s="20"/>
      <c r="B825" s="20"/>
      <c r="C825" s="20"/>
      <c r="D825" s="20"/>
      <c r="E825" s="20"/>
      <c r="G825" s="2"/>
      <c r="P825" t="e">
        <f t="shared" si="25"/>
        <v>#N/A</v>
      </c>
      <c r="Q825" t="e">
        <f>+VLOOKUP(D825&amp;E825,Master!D:H,5,0)</f>
        <v>#N/A</v>
      </c>
      <c r="R825" t="e">
        <f>+VLOOKUP(D825&amp;E825,Master!D:I,6,0)</f>
        <v>#N/A</v>
      </c>
      <c r="S825" t="e">
        <f>+VLOOKUP(Q825,Notes!$A$45:$BZ$50,MATCH(P825,Notes!$2:$2,0),0)</f>
        <v>#N/A</v>
      </c>
      <c r="T825" s="21" t="e">
        <f t="shared" si="24"/>
        <v>#N/A</v>
      </c>
      <c r="AD825" s="20" t="s">
        <v>652</v>
      </c>
      <c r="AE825" s="20">
        <v>15.424535000000001</v>
      </c>
      <c r="AF825" s="20">
        <v>15.424535000000001</v>
      </c>
      <c r="AG825" s="20" t="s">
        <v>17</v>
      </c>
      <c r="AH825" s="20" t="s">
        <v>210</v>
      </c>
    </row>
    <row r="826" spans="1:34">
      <c r="A826" s="20"/>
      <c r="B826" s="20"/>
      <c r="C826" s="20"/>
      <c r="D826" s="20"/>
      <c r="E826" s="20"/>
      <c r="G826" s="2"/>
      <c r="P826" t="e">
        <f t="shared" si="25"/>
        <v>#N/A</v>
      </c>
      <c r="Q826" t="e">
        <f>+VLOOKUP(D826&amp;E826,Master!D:H,5,0)</f>
        <v>#N/A</v>
      </c>
      <c r="R826" t="e">
        <f>+VLOOKUP(D826&amp;E826,Master!D:I,6,0)</f>
        <v>#N/A</v>
      </c>
      <c r="S826" t="e">
        <f>+VLOOKUP(Q826,Notes!$A$45:$BZ$50,MATCH(P826,Notes!$2:$2,0),0)</f>
        <v>#N/A</v>
      </c>
      <c r="T826" s="21" t="e">
        <f t="shared" si="24"/>
        <v>#N/A</v>
      </c>
      <c r="AD826" s="20" t="s">
        <v>651</v>
      </c>
      <c r="AE826" s="20">
        <v>15.827437999999999</v>
      </c>
      <c r="AF826" s="20">
        <v>15.827437999999999</v>
      </c>
      <c r="AG826" s="20" t="s">
        <v>17</v>
      </c>
      <c r="AH826" s="20" t="s">
        <v>196</v>
      </c>
    </row>
    <row r="827" spans="1:34">
      <c r="A827" s="20"/>
      <c r="B827" s="20"/>
      <c r="C827" s="20"/>
      <c r="D827" s="20"/>
      <c r="E827" s="20"/>
      <c r="G827" s="2"/>
      <c r="P827" t="e">
        <f t="shared" si="25"/>
        <v>#N/A</v>
      </c>
      <c r="Q827" t="e">
        <f>+VLOOKUP(D827&amp;E827,Master!D:H,5,0)</f>
        <v>#N/A</v>
      </c>
      <c r="R827" t="e">
        <f>+VLOOKUP(D827&amp;E827,Master!D:I,6,0)</f>
        <v>#N/A</v>
      </c>
      <c r="S827" t="e">
        <f>+VLOOKUP(Q827,Notes!$A$45:$BZ$50,MATCH(P827,Notes!$2:$2,0),0)</f>
        <v>#N/A</v>
      </c>
      <c r="T827" s="21" t="e">
        <f t="shared" si="24"/>
        <v>#N/A</v>
      </c>
      <c r="AD827" s="20" t="s">
        <v>681</v>
      </c>
      <c r="AE827" s="20">
        <v>15.026921000000005</v>
      </c>
      <c r="AF827" s="20">
        <v>15.026921000000005</v>
      </c>
      <c r="AG827" s="20" t="s">
        <v>190</v>
      </c>
      <c r="AH827" s="20" t="s">
        <v>204</v>
      </c>
    </row>
    <row r="828" spans="1:34">
      <c r="A828" s="20"/>
      <c r="B828" s="20"/>
      <c r="C828" s="20"/>
      <c r="D828" s="20"/>
      <c r="E828" s="20"/>
      <c r="G828" s="2"/>
      <c r="P828" t="e">
        <f t="shared" si="25"/>
        <v>#N/A</v>
      </c>
      <c r="Q828" t="e">
        <f>+VLOOKUP(D828&amp;E828,Master!D:H,5,0)</f>
        <v>#N/A</v>
      </c>
      <c r="R828" t="e">
        <f>+VLOOKUP(D828&amp;E828,Master!D:I,6,0)</f>
        <v>#N/A</v>
      </c>
      <c r="S828" t="e">
        <f>+VLOOKUP(Q828,Notes!$A$45:$BZ$50,MATCH(P828,Notes!$2:$2,0),0)</f>
        <v>#N/A</v>
      </c>
      <c r="T828" s="21" t="e">
        <f t="shared" si="24"/>
        <v>#N/A</v>
      </c>
      <c r="AD828" s="20" t="s">
        <v>682</v>
      </c>
      <c r="AE828" s="20">
        <v>15.063449999999996</v>
      </c>
      <c r="AF828" s="20">
        <v>15.063449999999996</v>
      </c>
      <c r="AG828" s="20" t="s">
        <v>190</v>
      </c>
      <c r="AH828" s="20" t="s">
        <v>208</v>
      </c>
    </row>
    <row r="829" spans="1:34">
      <c r="A829" s="20"/>
      <c r="B829" s="20"/>
      <c r="C829" s="20"/>
      <c r="D829" s="20"/>
      <c r="E829" s="20"/>
      <c r="G829" s="2"/>
      <c r="P829" t="e">
        <f t="shared" si="25"/>
        <v>#N/A</v>
      </c>
      <c r="Q829" t="e">
        <f>+VLOOKUP(D829&amp;E829,Master!D:H,5,0)</f>
        <v>#N/A</v>
      </c>
      <c r="R829" t="e">
        <f>+VLOOKUP(D829&amp;E829,Master!D:I,6,0)</f>
        <v>#N/A</v>
      </c>
      <c r="S829" t="e">
        <f>+VLOOKUP(Q829,Notes!$A$45:$BZ$50,MATCH(P829,Notes!$2:$2,0),0)</f>
        <v>#N/A</v>
      </c>
      <c r="T829" s="21" t="e">
        <f t="shared" si="24"/>
        <v>#N/A</v>
      </c>
      <c r="AD829" s="20" t="s">
        <v>683</v>
      </c>
      <c r="AE829" s="20">
        <v>14.618611999999994</v>
      </c>
      <c r="AF829" s="20">
        <v>14.618611999999994</v>
      </c>
      <c r="AG829" s="20" t="s">
        <v>190</v>
      </c>
      <c r="AH829" s="20" t="s">
        <v>205</v>
      </c>
    </row>
    <row r="830" spans="1:34">
      <c r="A830" s="20"/>
      <c r="B830" s="20"/>
      <c r="C830" s="20"/>
      <c r="D830" s="20"/>
      <c r="E830" s="20"/>
      <c r="G830" s="2"/>
      <c r="P830" t="e">
        <f t="shared" si="25"/>
        <v>#N/A</v>
      </c>
      <c r="Q830" t="e">
        <f>+VLOOKUP(D830&amp;E830,Master!D:H,5,0)</f>
        <v>#N/A</v>
      </c>
      <c r="R830" t="e">
        <f>+VLOOKUP(D830&amp;E830,Master!D:I,6,0)</f>
        <v>#N/A</v>
      </c>
      <c r="S830" t="e">
        <f>+VLOOKUP(Q830,Notes!$A$45:$BZ$50,MATCH(P830,Notes!$2:$2,0),0)</f>
        <v>#N/A</v>
      </c>
      <c r="T830" s="21" t="e">
        <f t="shared" si="24"/>
        <v>#N/A</v>
      </c>
      <c r="AD830" s="20" t="s">
        <v>684</v>
      </c>
      <c r="AE830" s="20">
        <v>14.634362000000001</v>
      </c>
      <c r="AF830" s="20">
        <v>14.634362000000001</v>
      </c>
      <c r="AG830" s="20" t="s">
        <v>190</v>
      </c>
      <c r="AH830" s="20" t="s">
        <v>209</v>
      </c>
    </row>
    <row r="831" spans="1:34">
      <c r="A831" s="20"/>
      <c r="B831" s="20"/>
      <c r="C831" s="20"/>
      <c r="D831" s="20"/>
      <c r="E831" s="20"/>
      <c r="G831" s="2"/>
      <c r="P831" t="e">
        <f t="shared" si="25"/>
        <v>#N/A</v>
      </c>
      <c r="Q831" t="e">
        <f>+VLOOKUP(D831&amp;E831,Master!D:H,5,0)</f>
        <v>#N/A</v>
      </c>
      <c r="R831" t="e">
        <f>+VLOOKUP(D831&amp;E831,Master!D:I,6,0)</f>
        <v>#N/A</v>
      </c>
      <c r="S831" t="e">
        <f>+VLOOKUP(Q831,Notes!$A$45:$BZ$50,MATCH(P831,Notes!$2:$2,0),0)</f>
        <v>#N/A</v>
      </c>
      <c r="T831" s="21" t="e">
        <f t="shared" si="24"/>
        <v>#N/A</v>
      </c>
      <c r="AD831" s="20" t="s">
        <v>621</v>
      </c>
      <c r="AE831" s="20">
        <v>0.18816300000000014</v>
      </c>
      <c r="AF831" s="20">
        <v>0.18816300000000014</v>
      </c>
      <c r="AG831" s="20" t="s">
        <v>20</v>
      </c>
      <c r="AH831" s="20" t="s">
        <v>204</v>
      </c>
    </row>
    <row r="832" spans="1:34">
      <c r="A832" s="20"/>
      <c r="B832" s="20"/>
      <c r="C832" s="20"/>
      <c r="D832" s="20"/>
      <c r="E832" s="20"/>
      <c r="G832" s="2"/>
      <c r="P832" t="e">
        <f t="shared" si="25"/>
        <v>#N/A</v>
      </c>
      <c r="Q832" t="e">
        <f>+VLOOKUP(D832&amp;E832,Master!D:H,5,0)</f>
        <v>#N/A</v>
      </c>
      <c r="R832" t="e">
        <f>+VLOOKUP(D832&amp;E832,Master!D:I,6,0)</f>
        <v>#N/A</v>
      </c>
      <c r="S832" t="e">
        <f>+VLOOKUP(Q832,Notes!$A$45:$BZ$50,MATCH(P832,Notes!$2:$2,0),0)</f>
        <v>#N/A</v>
      </c>
      <c r="T832" s="21" t="e">
        <f t="shared" si="24"/>
        <v>#N/A</v>
      </c>
      <c r="AD832" s="20" t="s">
        <v>625</v>
      </c>
      <c r="AE832" s="20">
        <v>0.17584399999999997</v>
      </c>
      <c r="AF832" s="20">
        <v>0.17584399999999997</v>
      </c>
      <c r="AG832" s="20" t="s">
        <v>20</v>
      </c>
      <c r="AH832" s="20" t="s">
        <v>205</v>
      </c>
    </row>
    <row r="833" spans="1:34">
      <c r="A833" s="20"/>
      <c r="B833" s="20"/>
      <c r="C833" s="20"/>
      <c r="D833" s="20"/>
      <c r="E833" s="20"/>
      <c r="G833" s="2"/>
      <c r="P833" t="e">
        <f t="shared" si="25"/>
        <v>#N/A</v>
      </c>
      <c r="Q833" t="e">
        <f>+VLOOKUP(D833&amp;E833,Master!D:H,5,0)</f>
        <v>#N/A</v>
      </c>
      <c r="R833" t="e">
        <f>+VLOOKUP(D833&amp;E833,Master!D:I,6,0)</f>
        <v>#N/A</v>
      </c>
      <c r="S833" t="e">
        <f>+VLOOKUP(Q833,Notes!$A$45:$BZ$50,MATCH(P833,Notes!$2:$2,0),0)</f>
        <v>#N/A</v>
      </c>
      <c r="T833" s="21" t="e">
        <f t="shared" si="24"/>
        <v>#N/A</v>
      </c>
      <c r="AD833" s="20" t="s">
        <v>654</v>
      </c>
      <c r="AE833" s="20">
        <v>0.27030399999999993</v>
      </c>
      <c r="AF833" s="20">
        <v>0.27030399999999993</v>
      </c>
      <c r="AG833" s="20" t="s">
        <v>40</v>
      </c>
      <c r="AH833" s="20" t="s">
        <v>204</v>
      </c>
    </row>
    <row r="834" spans="1:34">
      <c r="A834" s="20"/>
      <c r="B834" s="20"/>
      <c r="C834" s="20"/>
      <c r="D834" s="20"/>
      <c r="E834" s="20"/>
      <c r="G834" s="2"/>
      <c r="P834" t="e">
        <f t="shared" si="25"/>
        <v>#N/A</v>
      </c>
      <c r="Q834" t="e">
        <f>+VLOOKUP(D834&amp;E834,Master!D:H,5,0)</f>
        <v>#N/A</v>
      </c>
      <c r="R834" t="e">
        <f>+VLOOKUP(D834&amp;E834,Master!D:I,6,0)</f>
        <v>#N/A</v>
      </c>
      <c r="S834" t="e">
        <f>+VLOOKUP(Q834,Notes!$A$45:$BZ$50,MATCH(P834,Notes!$2:$2,0),0)</f>
        <v>#N/A</v>
      </c>
      <c r="T834" s="21" t="e">
        <f t="shared" ref="T834:T897" si="26">+S834-B834</f>
        <v>#N/A</v>
      </c>
      <c r="AD834" s="20" t="s">
        <v>658</v>
      </c>
      <c r="AE834" s="20">
        <v>0.26180000000000003</v>
      </c>
      <c r="AF834" s="20">
        <v>0.26180000000000003</v>
      </c>
      <c r="AG834" s="20" t="s">
        <v>40</v>
      </c>
      <c r="AH834" s="20" t="s">
        <v>205</v>
      </c>
    </row>
    <row r="835" spans="1:34">
      <c r="A835" s="20"/>
      <c r="B835" s="20"/>
      <c r="C835" s="20"/>
      <c r="D835" s="20"/>
      <c r="E835" s="20"/>
      <c r="G835" s="2"/>
      <c r="P835" t="e">
        <f t="shared" ref="P835:P898" si="27">+D835&amp;R835</f>
        <v>#N/A</v>
      </c>
      <c r="Q835" t="e">
        <f>+VLOOKUP(D835&amp;E835,Master!D:H,5,0)</f>
        <v>#N/A</v>
      </c>
      <c r="R835" t="e">
        <f>+VLOOKUP(D835&amp;E835,Master!D:I,6,0)</f>
        <v>#N/A</v>
      </c>
      <c r="S835" t="e">
        <f>+VLOOKUP(Q835,Notes!$A$45:$BZ$50,MATCH(P835,Notes!$2:$2,0),0)</f>
        <v>#N/A</v>
      </c>
      <c r="T835" s="21" t="e">
        <f t="shared" si="26"/>
        <v>#N/A</v>
      </c>
      <c r="AD835" s="20" t="s">
        <v>668</v>
      </c>
      <c r="AE835" s="20">
        <v>0.21977199999999994</v>
      </c>
      <c r="AF835" s="20">
        <v>0.21977199999999994</v>
      </c>
      <c r="AG835" s="20" t="s">
        <v>47</v>
      </c>
      <c r="AH835" s="20" t="s">
        <v>204</v>
      </c>
    </row>
    <row r="836" spans="1:34">
      <c r="A836" s="20"/>
      <c r="B836" s="20"/>
      <c r="C836" s="20"/>
      <c r="D836" s="20"/>
      <c r="E836" s="20"/>
      <c r="G836" s="2"/>
      <c r="P836" t="e">
        <f t="shared" si="27"/>
        <v>#N/A</v>
      </c>
      <c r="Q836" t="e">
        <f>+VLOOKUP(D836&amp;E836,Master!D:H,5,0)</f>
        <v>#N/A</v>
      </c>
      <c r="R836" t="e">
        <f>+VLOOKUP(D836&amp;E836,Master!D:I,6,0)</f>
        <v>#N/A</v>
      </c>
      <c r="S836" t="e">
        <f>+VLOOKUP(Q836,Notes!$A$45:$BZ$50,MATCH(P836,Notes!$2:$2,0),0)</f>
        <v>#N/A</v>
      </c>
      <c r="T836" s="21" t="e">
        <f t="shared" si="26"/>
        <v>#N/A</v>
      </c>
      <c r="AD836" s="20" t="s">
        <v>672</v>
      </c>
      <c r="AE836" s="20">
        <v>0.20745500000000008</v>
      </c>
      <c r="AF836" s="20">
        <v>0.20745500000000008</v>
      </c>
      <c r="AG836" s="20" t="s">
        <v>47</v>
      </c>
      <c r="AH836" s="20" t="s">
        <v>205</v>
      </c>
    </row>
    <row r="837" spans="1:34">
      <c r="A837" s="20"/>
      <c r="B837" s="20"/>
      <c r="C837" s="20"/>
      <c r="D837" s="20"/>
      <c r="E837" s="20"/>
      <c r="G837" s="2"/>
      <c r="P837" t="e">
        <f t="shared" si="27"/>
        <v>#N/A</v>
      </c>
      <c r="Q837" t="e">
        <f>+VLOOKUP(D837&amp;E837,Master!D:H,5,0)</f>
        <v>#N/A</v>
      </c>
      <c r="R837" t="e">
        <f>+VLOOKUP(D837&amp;E837,Master!D:I,6,0)</f>
        <v>#N/A</v>
      </c>
      <c r="S837" t="e">
        <f>+VLOOKUP(Q837,Notes!$A$45:$BZ$50,MATCH(P837,Notes!$2:$2,0),0)</f>
        <v>#N/A</v>
      </c>
      <c r="T837" s="21" t="e">
        <f t="shared" si="26"/>
        <v>#N/A</v>
      </c>
      <c r="AD837" s="20" t="s">
        <v>647</v>
      </c>
      <c r="AE837" s="20">
        <v>15.734137000000006</v>
      </c>
      <c r="AF837" s="20">
        <v>15.734137000000006</v>
      </c>
      <c r="AG837" s="20" t="s">
        <v>15</v>
      </c>
      <c r="AH837" s="20" t="s">
        <v>205</v>
      </c>
    </row>
    <row r="838" spans="1:34">
      <c r="A838" s="20"/>
      <c r="B838" s="20"/>
      <c r="C838" s="20"/>
      <c r="D838" s="20"/>
      <c r="E838" s="20"/>
      <c r="G838" s="2"/>
      <c r="P838" t="e">
        <f t="shared" si="27"/>
        <v>#N/A</v>
      </c>
      <c r="Q838" t="e">
        <f>+VLOOKUP(D838&amp;E838,Master!D:H,5,0)</f>
        <v>#N/A</v>
      </c>
      <c r="R838" t="e">
        <f>+VLOOKUP(D838&amp;E838,Master!D:I,6,0)</f>
        <v>#N/A</v>
      </c>
      <c r="S838" t="e">
        <f>+VLOOKUP(Q838,Notes!$A$45:$BZ$50,MATCH(P838,Notes!$2:$2,0),0)</f>
        <v>#N/A</v>
      </c>
      <c r="T838" s="21" t="e">
        <f t="shared" si="26"/>
        <v>#N/A</v>
      </c>
      <c r="AD838" s="20" t="s">
        <v>642</v>
      </c>
      <c r="AE838" s="20">
        <v>19.30333700000001</v>
      </c>
      <c r="AF838" s="20">
        <v>19.30333700000001</v>
      </c>
      <c r="AG838" s="20" t="s">
        <v>15</v>
      </c>
      <c r="AH838" s="20" t="s">
        <v>204</v>
      </c>
    </row>
    <row r="839" spans="1:34">
      <c r="A839" s="20"/>
      <c r="B839" s="20"/>
      <c r="C839" s="20"/>
      <c r="D839" s="20"/>
      <c r="E839" s="20"/>
      <c r="G839" s="2"/>
      <c r="P839" t="e">
        <f t="shared" si="27"/>
        <v>#N/A</v>
      </c>
      <c r="Q839" t="e">
        <f>+VLOOKUP(D839&amp;E839,Master!D:H,5,0)</f>
        <v>#N/A</v>
      </c>
      <c r="R839" t="e">
        <f>+VLOOKUP(D839&amp;E839,Master!D:I,6,0)</f>
        <v>#N/A</v>
      </c>
      <c r="S839" t="e">
        <f>+VLOOKUP(Q839,Notes!$A$45:$BZ$50,MATCH(P839,Notes!$2:$2,0),0)</f>
        <v>#N/A</v>
      </c>
      <c r="T839" s="21" t="e">
        <f t="shared" si="26"/>
        <v>#N/A</v>
      </c>
      <c r="AD839" s="20" t="s">
        <v>653</v>
      </c>
      <c r="AE839" s="20">
        <v>15.359452999999993</v>
      </c>
      <c r="AF839" s="20">
        <v>15.359452999999993</v>
      </c>
      <c r="AG839" s="20" t="s">
        <v>17</v>
      </c>
      <c r="AH839" s="20" t="s">
        <v>211</v>
      </c>
    </row>
    <row r="840" spans="1:34">
      <c r="A840" s="20"/>
      <c r="B840" s="20"/>
      <c r="C840" s="20"/>
      <c r="D840" s="20"/>
      <c r="E840" s="20"/>
      <c r="G840" s="2"/>
      <c r="P840" t="e">
        <f t="shared" si="27"/>
        <v>#N/A</v>
      </c>
      <c r="Q840" t="e">
        <f>+VLOOKUP(D840&amp;E840,Master!D:H,5,0)</f>
        <v>#N/A</v>
      </c>
      <c r="R840" t="e">
        <f>+VLOOKUP(D840&amp;E840,Master!D:I,6,0)</f>
        <v>#N/A</v>
      </c>
      <c r="S840" t="e">
        <f>+VLOOKUP(Q840,Notes!$A$45:$BZ$50,MATCH(P840,Notes!$2:$2,0),0)</f>
        <v>#N/A</v>
      </c>
      <c r="T840" s="21" t="e">
        <f t="shared" si="26"/>
        <v>#N/A</v>
      </c>
      <c r="AD840" s="20" t="s">
        <v>650</v>
      </c>
      <c r="AE840" s="20">
        <v>15.765048999999996</v>
      </c>
      <c r="AF840" s="20">
        <v>15.765048999999996</v>
      </c>
      <c r="AG840" s="20" t="s">
        <v>17</v>
      </c>
      <c r="AH840" s="20" t="s">
        <v>204</v>
      </c>
    </row>
    <row r="841" spans="1:34">
      <c r="A841" s="20"/>
      <c r="B841" s="20"/>
      <c r="C841" s="20"/>
      <c r="D841" s="20"/>
      <c r="E841" s="20"/>
      <c r="G841" s="2"/>
      <c r="P841" t="e">
        <f t="shared" si="27"/>
        <v>#N/A</v>
      </c>
      <c r="Q841" t="e">
        <f>+VLOOKUP(D841&amp;E841,Master!D:H,5,0)</f>
        <v>#N/A</v>
      </c>
      <c r="R841" t="e">
        <f>+VLOOKUP(D841&amp;E841,Master!D:I,6,0)</f>
        <v>#N/A</v>
      </c>
      <c r="S841" t="e">
        <f>+VLOOKUP(Q841,Notes!$A$45:$BZ$50,MATCH(P841,Notes!$2:$2,0),0)</f>
        <v>#N/A</v>
      </c>
      <c r="T841" s="21" t="e">
        <f t="shared" si="26"/>
        <v>#N/A</v>
      </c>
      <c r="AD841" s="20" t="s">
        <v>763</v>
      </c>
      <c r="AE841" s="20">
        <v>0.21400499999999986</v>
      </c>
      <c r="AF841" s="20">
        <v>0.21400499999999986</v>
      </c>
      <c r="AG841" s="20" t="s">
        <v>16</v>
      </c>
      <c r="AH841" s="20" t="s">
        <v>205</v>
      </c>
    </row>
    <row r="842" spans="1:34">
      <c r="A842" s="20"/>
      <c r="B842" s="20"/>
      <c r="C842" s="20"/>
      <c r="D842" s="20"/>
      <c r="E842" s="20"/>
      <c r="G842" s="2"/>
      <c r="P842" t="e">
        <f t="shared" si="27"/>
        <v>#N/A</v>
      </c>
      <c r="Q842" t="e">
        <f>+VLOOKUP(D842&amp;E842,Master!D:H,5,0)</f>
        <v>#N/A</v>
      </c>
      <c r="R842" t="e">
        <f>+VLOOKUP(D842&amp;E842,Master!D:I,6,0)</f>
        <v>#N/A</v>
      </c>
      <c r="S842" t="e">
        <f>+VLOOKUP(Q842,Notes!$A$45:$BZ$50,MATCH(P842,Notes!$2:$2,0),0)</f>
        <v>#N/A</v>
      </c>
      <c r="T842" s="21" t="e">
        <f t="shared" si="26"/>
        <v>#N/A</v>
      </c>
      <c r="AD842" s="20" t="s">
        <v>761</v>
      </c>
      <c r="AE842" s="20">
        <v>0.25396199999999997</v>
      </c>
      <c r="AF842" s="20">
        <v>0.25396199999999997</v>
      </c>
      <c r="AG842" s="20" t="s">
        <v>16</v>
      </c>
      <c r="AH842" s="20" t="s">
        <v>204</v>
      </c>
    </row>
    <row r="843" spans="1:34">
      <c r="A843" s="20"/>
      <c r="B843" s="20"/>
      <c r="C843" s="20"/>
      <c r="D843" s="20"/>
      <c r="E843" s="20"/>
      <c r="G843" s="2"/>
      <c r="P843" t="e">
        <f t="shared" si="27"/>
        <v>#N/A</v>
      </c>
      <c r="Q843" t="e">
        <f>+VLOOKUP(D843&amp;E843,Master!D:H,5,0)</f>
        <v>#N/A</v>
      </c>
      <c r="R843" t="e">
        <f>+VLOOKUP(D843&amp;E843,Master!D:I,6,0)</f>
        <v>#N/A</v>
      </c>
      <c r="S843" t="e">
        <f>+VLOOKUP(Q843,Notes!$A$45:$BZ$50,MATCH(P843,Notes!$2:$2,0),0)</f>
        <v>#N/A</v>
      </c>
      <c r="T843" s="21" t="e">
        <f t="shared" si="26"/>
        <v>#N/A</v>
      </c>
      <c r="AD843" s="20" t="s">
        <v>640</v>
      </c>
      <c r="AE843" s="20">
        <v>25.088221999999995</v>
      </c>
      <c r="AF843" s="20">
        <v>25.088221999999995</v>
      </c>
      <c r="AG843" s="20" t="s">
        <v>14</v>
      </c>
      <c r="AH843" s="20" t="s">
        <v>211</v>
      </c>
    </row>
    <row r="844" spans="1:34">
      <c r="A844" s="20"/>
      <c r="B844" s="20"/>
      <c r="C844" s="20"/>
      <c r="D844" s="20"/>
      <c r="E844" s="20"/>
      <c r="G844" s="2"/>
      <c r="P844" t="e">
        <f t="shared" si="27"/>
        <v>#N/A</v>
      </c>
      <c r="Q844" t="e">
        <f>+VLOOKUP(D844&amp;E844,Master!D:H,5,0)</f>
        <v>#N/A</v>
      </c>
      <c r="R844" t="e">
        <f>+VLOOKUP(D844&amp;E844,Master!D:I,6,0)</f>
        <v>#N/A</v>
      </c>
      <c r="S844" t="e">
        <f>+VLOOKUP(Q844,Notes!$A$45:$BZ$50,MATCH(P844,Notes!$2:$2,0),0)</f>
        <v>#N/A</v>
      </c>
      <c r="T844" s="21" t="e">
        <f t="shared" si="26"/>
        <v>#N/A</v>
      </c>
      <c r="AD844" s="20" t="s">
        <v>637</v>
      </c>
      <c r="AE844" s="20">
        <v>28.274752000000007</v>
      </c>
      <c r="AF844" s="20">
        <v>28.274752000000007</v>
      </c>
      <c r="AG844" s="20" t="s">
        <v>14</v>
      </c>
      <c r="AH844" s="20" t="s">
        <v>204</v>
      </c>
    </row>
    <row r="845" spans="1:34">
      <c r="A845" s="20"/>
      <c r="B845" s="20"/>
      <c r="C845" s="20"/>
      <c r="D845" s="20"/>
      <c r="E845" s="20"/>
      <c r="G845" s="2"/>
      <c r="P845" t="e">
        <f t="shared" si="27"/>
        <v>#N/A</v>
      </c>
      <c r="Q845" t="e">
        <f>+VLOOKUP(D845&amp;E845,Master!D:H,5,0)</f>
        <v>#N/A</v>
      </c>
      <c r="R845" t="e">
        <f>+VLOOKUP(D845&amp;E845,Master!D:I,6,0)</f>
        <v>#N/A</v>
      </c>
      <c r="S845" t="e">
        <f>+VLOOKUP(Q845,Notes!$A$45:$BZ$50,MATCH(P845,Notes!$2:$2,0),0)</f>
        <v>#N/A</v>
      </c>
      <c r="T845" s="21" t="e">
        <f t="shared" si="26"/>
        <v>#N/A</v>
      </c>
      <c r="AD845" s="20" t="s">
        <v>681</v>
      </c>
      <c r="AE845" s="20">
        <v>15.026921000000005</v>
      </c>
      <c r="AF845" s="20">
        <v>15.026921000000005</v>
      </c>
      <c r="AG845" s="20" t="s">
        <v>190</v>
      </c>
      <c r="AH845" s="20" t="s">
        <v>204</v>
      </c>
    </row>
    <row r="846" spans="1:34">
      <c r="A846" s="20"/>
      <c r="B846" s="20"/>
      <c r="C846" s="20"/>
      <c r="D846" s="20"/>
      <c r="E846" s="20"/>
      <c r="G846" s="2"/>
      <c r="P846" t="e">
        <f t="shared" si="27"/>
        <v>#N/A</v>
      </c>
      <c r="Q846" t="e">
        <f>+VLOOKUP(D846&amp;E846,Master!D:H,5,0)</f>
        <v>#N/A</v>
      </c>
      <c r="R846" t="e">
        <f>+VLOOKUP(D846&amp;E846,Master!D:I,6,0)</f>
        <v>#N/A</v>
      </c>
      <c r="S846" t="e">
        <f>+VLOOKUP(Q846,Notes!$A$45:$BZ$50,MATCH(P846,Notes!$2:$2,0),0)</f>
        <v>#N/A</v>
      </c>
      <c r="T846" s="21" t="e">
        <f t="shared" si="26"/>
        <v>#N/A</v>
      </c>
      <c r="AD846" s="20" t="s">
        <v>683</v>
      </c>
      <c r="AE846" s="20">
        <v>14.618611999999994</v>
      </c>
      <c r="AF846" s="20">
        <v>14.618611999999994</v>
      </c>
      <c r="AG846" s="20" t="s">
        <v>190</v>
      </c>
      <c r="AH846" s="20" t="s">
        <v>205</v>
      </c>
    </row>
    <row r="847" spans="1:34">
      <c r="A847" s="20"/>
      <c r="B847" s="20"/>
      <c r="C847" s="20"/>
      <c r="D847" s="20"/>
      <c r="E847" s="20"/>
      <c r="G847" s="2"/>
      <c r="P847" t="e">
        <f t="shared" si="27"/>
        <v>#N/A</v>
      </c>
      <c r="Q847" t="e">
        <f>+VLOOKUP(D847&amp;E847,Master!D:H,5,0)</f>
        <v>#N/A</v>
      </c>
      <c r="R847" t="e">
        <f>+VLOOKUP(D847&amp;E847,Master!D:I,6,0)</f>
        <v>#N/A</v>
      </c>
      <c r="S847" t="e">
        <f>+VLOOKUP(Q847,Notes!$A$45:$BZ$50,MATCH(P847,Notes!$2:$2,0),0)</f>
        <v>#N/A</v>
      </c>
      <c r="T847" s="21" t="e">
        <f t="shared" si="26"/>
        <v>#N/A</v>
      </c>
      <c r="AD847" s="20" t="s">
        <v>676</v>
      </c>
      <c r="AE847" s="20">
        <v>12.854486999999999</v>
      </c>
      <c r="AF847" s="20">
        <v>12.854486999999999</v>
      </c>
      <c r="AG847" s="20" t="s">
        <v>88</v>
      </c>
      <c r="AH847" s="20" t="s">
        <v>196</v>
      </c>
    </row>
    <row r="848" spans="1:34">
      <c r="A848" s="20"/>
      <c r="B848" s="20"/>
      <c r="C848" s="20"/>
      <c r="D848" s="20"/>
      <c r="E848" s="20"/>
      <c r="G848" s="2"/>
      <c r="P848" t="e">
        <f t="shared" si="27"/>
        <v>#N/A</v>
      </c>
      <c r="Q848" t="e">
        <f>+VLOOKUP(D848&amp;E848,Master!D:H,5,0)</f>
        <v>#N/A</v>
      </c>
      <c r="R848" t="e">
        <f>+VLOOKUP(D848&amp;E848,Master!D:I,6,0)</f>
        <v>#N/A</v>
      </c>
      <c r="S848" t="e">
        <f>+VLOOKUP(Q848,Notes!$A$45:$BZ$50,MATCH(P848,Notes!$2:$2,0),0)</f>
        <v>#N/A</v>
      </c>
      <c r="T848" s="21" t="e">
        <f t="shared" si="26"/>
        <v>#N/A</v>
      </c>
      <c r="AD848" s="20" t="s">
        <v>676</v>
      </c>
      <c r="AE848" s="20">
        <v>12.854486999999999</v>
      </c>
      <c r="AF848" s="20">
        <v>12.854486999999999</v>
      </c>
      <c r="AG848" s="20" t="s">
        <v>88</v>
      </c>
      <c r="AH848" s="20" t="s">
        <v>196</v>
      </c>
    </row>
    <row r="849" spans="1:34">
      <c r="A849" s="20"/>
      <c r="B849" s="20"/>
      <c r="C849" s="20"/>
      <c r="D849" s="20"/>
      <c r="E849" s="20"/>
      <c r="G849" s="2"/>
      <c r="P849" t="e">
        <f t="shared" si="27"/>
        <v>#N/A</v>
      </c>
      <c r="Q849" t="e">
        <f>+VLOOKUP(D849&amp;E849,Master!D:H,5,0)</f>
        <v>#N/A</v>
      </c>
      <c r="R849" t="e">
        <f>+VLOOKUP(D849&amp;E849,Master!D:I,6,0)</f>
        <v>#N/A</v>
      </c>
      <c r="S849" t="e">
        <f>+VLOOKUP(Q849,Notes!$A$45:$BZ$50,MATCH(P849,Notes!$2:$2,0),0)</f>
        <v>#N/A</v>
      </c>
      <c r="T849" s="21" t="e">
        <f t="shared" si="26"/>
        <v>#N/A</v>
      </c>
      <c r="AD849" s="20" t="s">
        <v>653</v>
      </c>
      <c r="AE849" s="20">
        <v>15.359452999999993</v>
      </c>
      <c r="AF849" s="20">
        <v>15.359452999999993</v>
      </c>
      <c r="AG849" s="20" t="s">
        <v>17</v>
      </c>
      <c r="AH849" s="20" t="s">
        <v>211</v>
      </c>
    </row>
    <row r="850" spans="1:34">
      <c r="A850" s="20"/>
      <c r="B850" s="20"/>
      <c r="C850" s="20"/>
      <c r="D850" s="20"/>
      <c r="E850" s="20"/>
      <c r="G850" s="2"/>
      <c r="P850" t="e">
        <f t="shared" si="27"/>
        <v>#N/A</v>
      </c>
      <c r="Q850" t="e">
        <f>+VLOOKUP(D850&amp;E850,Master!D:H,5,0)</f>
        <v>#N/A</v>
      </c>
      <c r="R850" t="e">
        <f>+VLOOKUP(D850&amp;E850,Master!D:I,6,0)</f>
        <v>#N/A</v>
      </c>
      <c r="S850" t="e">
        <f>+VLOOKUP(Q850,Notes!$A$45:$BZ$50,MATCH(P850,Notes!$2:$2,0),0)</f>
        <v>#N/A</v>
      </c>
      <c r="T850" s="21" t="e">
        <f t="shared" si="26"/>
        <v>#N/A</v>
      </c>
      <c r="AD850" s="20" t="s">
        <v>650</v>
      </c>
      <c r="AE850" s="20">
        <v>15.765048999999996</v>
      </c>
      <c r="AF850" s="20">
        <v>15.765048999999996</v>
      </c>
      <c r="AG850" s="20" t="s">
        <v>17</v>
      </c>
      <c r="AH850" s="20" t="s">
        <v>204</v>
      </c>
    </row>
    <row r="851" spans="1:34">
      <c r="A851" s="20"/>
      <c r="B851" s="20"/>
      <c r="C851" s="20"/>
      <c r="D851" s="20"/>
      <c r="E851" s="20"/>
      <c r="G851" s="2"/>
      <c r="P851" t="e">
        <f t="shared" si="27"/>
        <v>#N/A</v>
      </c>
      <c r="Q851" t="e">
        <f>+VLOOKUP(D851&amp;E851,Master!D:H,5,0)</f>
        <v>#N/A</v>
      </c>
      <c r="R851" t="e">
        <f>+VLOOKUP(D851&amp;E851,Master!D:I,6,0)</f>
        <v>#N/A</v>
      </c>
      <c r="S851" t="e">
        <f>+VLOOKUP(Q851,Notes!$A$45:$BZ$50,MATCH(P851,Notes!$2:$2,0),0)</f>
        <v>#N/A</v>
      </c>
      <c r="T851" s="21" t="e">
        <f t="shared" si="26"/>
        <v>#N/A</v>
      </c>
      <c r="AD851" s="20" t="s">
        <v>681</v>
      </c>
      <c r="AE851" s="20">
        <v>15.026921000000005</v>
      </c>
      <c r="AF851" s="20">
        <v>15.026921000000005</v>
      </c>
      <c r="AG851" s="20" t="s">
        <v>190</v>
      </c>
      <c r="AH851" s="20" t="s">
        <v>204</v>
      </c>
    </row>
    <row r="852" spans="1:34">
      <c r="A852" s="20"/>
      <c r="B852" s="20"/>
      <c r="C852" s="20"/>
      <c r="D852" s="20"/>
      <c r="E852" s="20"/>
      <c r="G852" s="2"/>
      <c r="P852" t="e">
        <f t="shared" si="27"/>
        <v>#N/A</v>
      </c>
      <c r="Q852" t="e">
        <f>+VLOOKUP(D852&amp;E852,Master!D:H,5,0)</f>
        <v>#N/A</v>
      </c>
      <c r="R852" t="e">
        <f>+VLOOKUP(D852&amp;E852,Master!D:I,6,0)</f>
        <v>#N/A</v>
      </c>
      <c r="S852" t="e">
        <f>+VLOOKUP(Q852,Notes!$A$45:$BZ$50,MATCH(P852,Notes!$2:$2,0),0)</f>
        <v>#N/A</v>
      </c>
      <c r="T852" s="21" t="e">
        <f t="shared" si="26"/>
        <v>#N/A</v>
      </c>
      <c r="AD852" s="20" t="s">
        <v>683</v>
      </c>
      <c r="AE852" s="20">
        <v>14.618611999999994</v>
      </c>
      <c r="AF852" s="20">
        <v>14.618611999999994</v>
      </c>
      <c r="AG852" s="20" t="s">
        <v>190</v>
      </c>
      <c r="AH852" s="20" t="s">
        <v>205</v>
      </c>
    </row>
    <row r="853" spans="1:34">
      <c r="A853" s="20"/>
      <c r="B853" s="20"/>
      <c r="C853" s="20"/>
      <c r="D853" s="20"/>
      <c r="E853" s="20"/>
      <c r="G853" s="2"/>
      <c r="P853" t="e">
        <f t="shared" si="27"/>
        <v>#N/A</v>
      </c>
      <c r="Q853" t="e">
        <f>+VLOOKUP(D853&amp;E853,Master!D:H,5,0)</f>
        <v>#N/A</v>
      </c>
      <c r="R853" t="e">
        <f>+VLOOKUP(D853&amp;E853,Master!D:I,6,0)</f>
        <v>#N/A</v>
      </c>
      <c r="S853" t="e">
        <f>+VLOOKUP(Q853,Notes!$A$45:$BZ$50,MATCH(P853,Notes!$2:$2,0),0)</f>
        <v>#N/A</v>
      </c>
      <c r="T853" s="21" t="e">
        <f t="shared" si="26"/>
        <v>#N/A</v>
      </c>
      <c r="AD853" s="20" t="s">
        <v>681</v>
      </c>
      <c r="AE853" s="20">
        <v>15.026921000000005</v>
      </c>
      <c r="AF853" s="20">
        <v>15.026921000000005</v>
      </c>
      <c r="AG853" s="20" t="s">
        <v>190</v>
      </c>
      <c r="AH853" s="20" t="s">
        <v>204</v>
      </c>
    </row>
    <row r="854" spans="1:34">
      <c r="A854" s="20"/>
      <c r="B854" s="20"/>
      <c r="C854" s="20"/>
      <c r="D854" s="20"/>
      <c r="E854" s="20"/>
      <c r="G854" s="2"/>
      <c r="P854" t="e">
        <f t="shared" si="27"/>
        <v>#N/A</v>
      </c>
      <c r="Q854" t="e">
        <f>+VLOOKUP(D854&amp;E854,Master!D:H,5,0)</f>
        <v>#N/A</v>
      </c>
      <c r="R854" t="e">
        <f>+VLOOKUP(D854&amp;E854,Master!D:I,6,0)</f>
        <v>#N/A</v>
      </c>
      <c r="S854" t="e">
        <f>+VLOOKUP(Q854,Notes!$A$45:$BZ$50,MATCH(P854,Notes!$2:$2,0),0)</f>
        <v>#N/A</v>
      </c>
      <c r="T854" s="21" t="e">
        <f t="shared" si="26"/>
        <v>#N/A</v>
      </c>
      <c r="AD854" s="20" t="s">
        <v>683</v>
      </c>
      <c r="AE854" s="20">
        <v>14.618611999999994</v>
      </c>
      <c r="AF854" s="20">
        <v>14.618611999999994</v>
      </c>
      <c r="AG854" s="20" t="s">
        <v>190</v>
      </c>
      <c r="AH854" s="20" t="s">
        <v>205</v>
      </c>
    </row>
    <row r="855" spans="1:34">
      <c r="A855" s="20"/>
      <c r="B855" s="20"/>
      <c r="C855" s="20"/>
      <c r="D855" s="20"/>
      <c r="E855" s="20"/>
      <c r="G855" s="2"/>
      <c r="P855" t="e">
        <f t="shared" si="27"/>
        <v>#N/A</v>
      </c>
      <c r="Q855" t="e">
        <f>+VLOOKUP(D855&amp;E855,Master!D:H,5,0)</f>
        <v>#N/A</v>
      </c>
      <c r="R855" t="e">
        <f>+VLOOKUP(D855&amp;E855,Master!D:I,6,0)</f>
        <v>#N/A</v>
      </c>
      <c r="S855" t="e">
        <f>+VLOOKUP(Q855,Notes!$A$45:$BZ$50,MATCH(P855,Notes!$2:$2,0),0)</f>
        <v>#N/A</v>
      </c>
      <c r="T855" s="21" t="e">
        <f t="shared" si="26"/>
        <v>#N/A</v>
      </c>
      <c r="AD855" s="20" t="s">
        <v>621</v>
      </c>
      <c r="AE855" s="20">
        <v>0.18816300000000014</v>
      </c>
      <c r="AF855" s="20">
        <v>0.18816300000000014</v>
      </c>
      <c r="AG855" s="20" t="s">
        <v>20</v>
      </c>
      <c r="AH855" s="20" t="s">
        <v>204</v>
      </c>
    </row>
    <row r="856" spans="1:34">
      <c r="A856" s="20"/>
      <c r="B856" s="20"/>
      <c r="C856" s="20"/>
      <c r="D856" s="20"/>
      <c r="E856" s="20"/>
      <c r="G856" s="2"/>
      <c r="P856" t="e">
        <f t="shared" si="27"/>
        <v>#N/A</v>
      </c>
      <c r="Q856" t="e">
        <f>+VLOOKUP(D856&amp;E856,Master!D:H,5,0)</f>
        <v>#N/A</v>
      </c>
      <c r="R856" t="e">
        <f>+VLOOKUP(D856&amp;E856,Master!D:I,6,0)</f>
        <v>#N/A</v>
      </c>
      <c r="S856" t="e">
        <f>+VLOOKUP(Q856,Notes!$A$45:$BZ$50,MATCH(P856,Notes!$2:$2,0),0)</f>
        <v>#N/A</v>
      </c>
      <c r="T856" s="21" t="e">
        <f t="shared" si="26"/>
        <v>#N/A</v>
      </c>
      <c r="AD856" s="20" t="s">
        <v>625</v>
      </c>
      <c r="AE856" s="20">
        <v>0.17584399999999997</v>
      </c>
      <c r="AF856" s="20">
        <v>0.17584399999999997</v>
      </c>
      <c r="AG856" s="20" t="s">
        <v>20</v>
      </c>
      <c r="AH856" s="20" t="s">
        <v>205</v>
      </c>
    </row>
    <row r="857" spans="1:34">
      <c r="A857" s="20"/>
      <c r="B857" s="20"/>
      <c r="C857" s="20"/>
      <c r="D857" s="20"/>
      <c r="E857" s="20"/>
      <c r="G857" s="2"/>
      <c r="P857" t="e">
        <f t="shared" si="27"/>
        <v>#N/A</v>
      </c>
      <c r="Q857" t="e">
        <f>+VLOOKUP(D857&amp;E857,Master!D:H,5,0)</f>
        <v>#N/A</v>
      </c>
      <c r="R857" t="e">
        <f>+VLOOKUP(D857&amp;E857,Master!D:I,6,0)</f>
        <v>#N/A</v>
      </c>
      <c r="S857" t="e">
        <f>+VLOOKUP(Q857,Notes!$A$45:$BZ$50,MATCH(P857,Notes!$2:$2,0),0)</f>
        <v>#N/A</v>
      </c>
      <c r="T857" s="21" t="e">
        <f t="shared" si="26"/>
        <v>#N/A</v>
      </c>
      <c r="AD857" s="20" t="s">
        <v>654</v>
      </c>
      <c r="AE857" s="20">
        <v>0.27030399999999993</v>
      </c>
      <c r="AF857" s="20">
        <v>0.27030399999999993</v>
      </c>
      <c r="AG857" s="20" t="s">
        <v>40</v>
      </c>
      <c r="AH857" s="20" t="s">
        <v>204</v>
      </c>
    </row>
    <row r="858" spans="1:34">
      <c r="A858" s="20"/>
      <c r="B858" s="20"/>
      <c r="C858" s="20"/>
      <c r="D858" s="20"/>
      <c r="E858" s="20"/>
      <c r="G858" s="2"/>
      <c r="P858" t="e">
        <f t="shared" si="27"/>
        <v>#N/A</v>
      </c>
      <c r="Q858" t="e">
        <f>+VLOOKUP(D858&amp;E858,Master!D:H,5,0)</f>
        <v>#N/A</v>
      </c>
      <c r="R858" t="e">
        <f>+VLOOKUP(D858&amp;E858,Master!D:I,6,0)</f>
        <v>#N/A</v>
      </c>
      <c r="S858" t="e">
        <f>+VLOOKUP(Q858,Notes!$A$45:$BZ$50,MATCH(P858,Notes!$2:$2,0),0)</f>
        <v>#N/A</v>
      </c>
      <c r="T858" s="21" t="e">
        <f t="shared" si="26"/>
        <v>#N/A</v>
      </c>
      <c r="AD858" s="20" t="s">
        <v>658</v>
      </c>
      <c r="AE858" s="20">
        <v>0.26180000000000003</v>
      </c>
      <c r="AF858" s="20">
        <v>0.26180000000000003</v>
      </c>
      <c r="AG858" s="20" t="s">
        <v>40</v>
      </c>
      <c r="AH858" s="20" t="s">
        <v>205</v>
      </c>
    </row>
    <row r="859" spans="1:34">
      <c r="A859" s="20"/>
      <c r="B859" s="20"/>
      <c r="C859" s="20"/>
      <c r="D859" s="20"/>
      <c r="E859" s="20"/>
      <c r="G859" s="2"/>
      <c r="P859" t="e">
        <f t="shared" si="27"/>
        <v>#N/A</v>
      </c>
      <c r="Q859" t="e">
        <f>+VLOOKUP(D859&amp;E859,Master!D:H,5,0)</f>
        <v>#N/A</v>
      </c>
      <c r="R859" t="e">
        <f>+VLOOKUP(D859&amp;E859,Master!D:I,6,0)</f>
        <v>#N/A</v>
      </c>
      <c r="S859" t="e">
        <f>+VLOOKUP(Q859,Notes!$A$45:$BZ$50,MATCH(P859,Notes!$2:$2,0),0)</f>
        <v>#N/A</v>
      </c>
      <c r="T859" s="21" t="e">
        <f t="shared" si="26"/>
        <v>#N/A</v>
      </c>
      <c r="AD859" s="20" t="s">
        <v>668</v>
      </c>
      <c r="AE859" s="20">
        <v>0.21977199999999994</v>
      </c>
      <c r="AF859" s="20">
        <v>0.21977199999999994</v>
      </c>
      <c r="AG859" s="20" t="s">
        <v>47</v>
      </c>
      <c r="AH859" s="20" t="s">
        <v>204</v>
      </c>
    </row>
    <row r="860" spans="1:34">
      <c r="A860" s="20"/>
      <c r="B860" s="20"/>
      <c r="C860" s="20"/>
      <c r="D860" s="20"/>
      <c r="E860" s="20"/>
      <c r="G860" s="2"/>
      <c r="P860" t="e">
        <f t="shared" si="27"/>
        <v>#N/A</v>
      </c>
      <c r="Q860" t="e">
        <f>+VLOOKUP(D860&amp;E860,Master!D:H,5,0)</f>
        <v>#N/A</v>
      </c>
      <c r="R860" t="e">
        <f>+VLOOKUP(D860&amp;E860,Master!D:I,6,0)</f>
        <v>#N/A</v>
      </c>
      <c r="S860" t="e">
        <f>+VLOOKUP(Q860,Notes!$A$45:$BZ$50,MATCH(P860,Notes!$2:$2,0),0)</f>
        <v>#N/A</v>
      </c>
      <c r="T860" s="21" t="e">
        <f t="shared" si="26"/>
        <v>#N/A</v>
      </c>
      <c r="AD860" s="20" t="s">
        <v>672</v>
      </c>
      <c r="AE860" s="20">
        <v>0.20745500000000008</v>
      </c>
      <c r="AF860" s="20">
        <v>0.20745500000000008</v>
      </c>
      <c r="AG860" s="20" t="s">
        <v>47</v>
      </c>
      <c r="AH860" s="20" t="s">
        <v>205</v>
      </c>
    </row>
    <row r="861" spans="1:34">
      <c r="A861" s="20"/>
      <c r="B861" s="20"/>
      <c r="C861" s="20"/>
      <c r="D861" s="20"/>
      <c r="E861" s="20"/>
      <c r="G861" s="2"/>
      <c r="P861" t="e">
        <f t="shared" si="27"/>
        <v>#N/A</v>
      </c>
      <c r="Q861" t="e">
        <f>+VLOOKUP(D861&amp;E861,Master!D:H,5,0)</f>
        <v>#N/A</v>
      </c>
      <c r="R861" t="e">
        <f>+VLOOKUP(D861&amp;E861,Master!D:I,6,0)</f>
        <v>#N/A</v>
      </c>
      <c r="S861" t="e">
        <f>+VLOOKUP(Q861,Notes!$A$45:$BZ$50,MATCH(P861,Notes!$2:$2,0),0)</f>
        <v>#N/A</v>
      </c>
      <c r="T861" s="21" t="e">
        <f t="shared" si="26"/>
        <v>#N/A</v>
      </c>
      <c r="AD861" s="20" t="s">
        <v>647</v>
      </c>
      <c r="AE861" s="20">
        <v>15.734137000000006</v>
      </c>
      <c r="AF861" s="20">
        <v>15.734137000000006</v>
      </c>
      <c r="AG861" s="20" t="s">
        <v>15</v>
      </c>
      <c r="AH861" s="20" t="s">
        <v>205</v>
      </c>
    </row>
    <row r="862" spans="1:34">
      <c r="A862" s="20"/>
      <c r="B862" s="20"/>
      <c r="C862" s="20"/>
      <c r="D862" s="20"/>
      <c r="E862" s="20"/>
      <c r="G862" s="2"/>
      <c r="P862" t="e">
        <f t="shared" si="27"/>
        <v>#N/A</v>
      </c>
      <c r="Q862" t="e">
        <f>+VLOOKUP(D862&amp;E862,Master!D:H,5,0)</f>
        <v>#N/A</v>
      </c>
      <c r="R862" t="e">
        <f>+VLOOKUP(D862&amp;E862,Master!D:I,6,0)</f>
        <v>#N/A</v>
      </c>
      <c r="S862" t="e">
        <f>+VLOOKUP(Q862,Notes!$A$45:$BZ$50,MATCH(P862,Notes!$2:$2,0),0)</f>
        <v>#N/A</v>
      </c>
      <c r="T862" s="21" t="e">
        <f t="shared" si="26"/>
        <v>#N/A</v>
      </c>
      <c r="AD862" s="20" t="s">
        <v>642</v>
      </c>
      <c r="AE862" s="20">
        <v>19.30333700000001</v>
      </c>
      <c r="AF862" s="20">
        <v>19.30333700000001</v>
      </c>
      <c r="AG862" s="20" t="s">
        <v>15</v>
      </c>
      <c r="AH862" s="20" t="s">
        <v>204</v>
      </c>
    </row>
    <row r="863" spans="1:34">
      <c r="A863" s="20"/>
      <c r="B863" s="20"/>
      <c r="C863" s="20"/>
      <c r="D863" s="20"/>
      <c r="E863" s="20"/>
      <c r="G863" s="2"/>
      <c r="P863" t="e">
        <f t="shared" si="27"/>
        <v>#N/A</v>
      </c>
      <c r="Q863" t="e">
        <f>+VLOOKUP(D863&amp;E863,Master!D:H,5,0)</f>
        <v>#N/A</v>
      </c>
      <c r="R863" t="e">
        <f>+VLOOKUP(D863&amp;E863,Master!D:I,6,0)</f>
        <v>#N/A</v>
      </c>
      <c r="S863" t="e">
        <f>+VLOOKUP(Q863,Notes!$A$45:$BZ$50,MATCH(P863,Notes!$2:$2,0),0)</f>
        <v>#N/A</v>
      </c>
      <c r="T863" s="21" t="e">
        <f t="shared" si="26"/>
        <v>#N/A</v>
      </c>
      <c r="AD863" s="20" t="s">
        <v>763</v>
      </c>
      <c r="AE863" s="20">
        <v>0.21400499999999986</v>
      </c>
      <c r="AF863" s="20">
        <v>0.21400499999999986</v>
      </c>
      <c r="AG863" s="20" t="s">
        <v>16</v>
      </c>
      <c r="AH863" s="20" t="s">
        <v>205</v>
      </c>
    </row>
    <row r="864" spans="1:34">
      <c r="A864" s="20"/>
      <c r="B864" s="20"/>
      <c r="C864" s="20"/>
      <c r="D864" s="20"/>
      <c r="E864" s="20"/>
      <c r="G864" s="2"/>
      <c r="P864" t="e">
        <f t="shared" si="27"/>
        <v>#N/A</v>
      </c>
      <c r="Q864" t="e">
        <f>+VLOOKUP(D864&amp;E864,Master!D:H,5,0)</f>
        <v>#N/A</v>
      </c>
      <c r="R864" t="e">
        <f>+VLOOKUP(D864&amp;E864,Master!D:I,6,0)</f>
        <v>#N/A</v>
      </c>
      <c r="S864" t="e">
        <f>+VLOOKUP(Q864,Notes!$A$45:$BZ$50,MATCH(P864,Notes!$2:$2,0),0)</f>
        <v>#N/A</v>
      </c>
      <c r="T864" s="21" t="e">
        <f t="shared" si="26"/>
        <v>#N/A</v>
      </c>
      <c r="AD864" s="20" t="s">
        <v>761</v>
      </c>
      <c r="AE864" s="20">
        <v>0.25396199999999997</v>
      </c>
      <c r="AF864" s="20">
        <v>0.25396199999999997</v>
      </c>
      <c r="AG864" s="20" t="s">
        <v>16</v>
      </c>
      <c r="AH864" s="20" t="s">
        <v>204</v>
      </c>
    </row>
    <row r="865" spans="1:34">
      <c r="A865" s="20"/>
      <c r="B865" s="20"/>
      <c r="C865" s="20"/>
      <c r="D865" s="20"/>
      <c r="E865" s="20"/>
      <c r="G865" s="2"/>
      <c r="P865" t="e">
        <f t="shared" si="27"/>
        <v>#N/A</v>
      </c>
      <c r="Q865" t="e">
        <f>+VLOOKUP(D865&amp;E865,Master!D:H,5,0)</f>
        <v>#N/A</v>
      </c>
      <c r="R865" t="e">
        <f>+VLOOKUP(D865&amp;E865,Master!D:I,6,0)</f>
        <v>#N/A</v>
      </c>
      <c r="S865" t="e">
        <f>+VLOOKUP(Q865,Notes!$A$45:$BZ$50,MATCH(P865,Notes!$2:$2,0),0)</f>
        <v>#N/A</v>
      </c>
      <c r="T865" s="21" t="e">
        <f t="shared" si="26"/>
        <v>#N/A</v>
      </c>
      <c r="AD865" s="20" t="s">
        <v>650</v>
      </c>
      <c r="AE865" s="20">
        <v>15.765048999999996</v>
      </c>
      <c r="AF865" s="20">
        <v>15.765048999999996</v>
      </c>
      <c r="AG865" s="20" t="s">
        <v>17</v>
      </c>
      <c r="AH865" s="20" t="s">
        <v>204</v>
      </c>
    </row>
    <row r="866" spans="1:34">
      <c r="A866" s="20"/>
      <c r="B866" s="20"/>
      <c r="C866" s="20"/>
      <c r="D866" s="20"/>
      <c r="E866" s="20"/>
      <c r="G866" s="2"/>
      <c r="P866" t="e">
        <f t="shared" si="27"/>
        <v>#N/A</v>
      </c>
      <c r="Q866" t="e">
        <f>+VLOOKUP(D866&amp;E866,Master!D:H,5,0)</f>
        <v>#N/A</v>
      </c>
      <c r="R866" t="e">
        <f>+VLOOKUP(D866&amp;E866,Master!D:I,6,0)</f>
        <v>#N/A</v>
      </c>
      <c r="S866" t="e">
        <f>+VLOOKUP(Q866,Notes!$A$45:$BZ$50,MATCH(P866,Notes!$2:$2,0),0)</f>
        <v>#N/A</v>
      </c>
      <c r="T866" s="21" t="e">
        <f t="shared" si="26"/>
        <v>#N/A</v>
      </c>
      <c r="AD866" s="20" t="s">
        <v>653</v>
      </c>
      <c r="AE866" s="20">
        <v>15.359452999999993</v>
      </c>
      <c r="AF866" s="20">
        <v>15.359452999999993</v>
      </c>
      <c r="AG866" s="20" t="s">
        <v>17</v>
      </c>
      <c r="AH866" s="20" t="s">
        <v>211</v>
      </c>
    </row>
    <row r="867" spans="1:34">
      <c r="A867" s="20"/>
      <c r="B867" s="20"/>
      <c r="C867" s="20"/>
      <c r="D867" s="20"/>
      <c r="E867" s="20"/>
      <c r="G867" s="2"/>
      <c r="P867" t="e">
        <f t="shared" si="27"/>
        <v>#N/A</v>
      </c>
      <c r="Q867" t="e">
        <f>+VLOOKUP(D867&amp;E867,Master!D:H,5,0)</f>
        <v>#N/A</v>
      </c>
      <c r="R867" t="e">
        <f>+VLOOKUP(D867&amp;E867,Master!D:I,6,0)</f>
        <v>#N/A</v>
      </c>
      <c r="S867" t="e">
        <f>+VLOOKUP(Q867,Notes!$A$45:$BZ$50,MATCH(P867,Notes!$2:$2,0),0)</f>
        <v>#N/A</v>
      </c>
      <c r="T867" s="21" t="e">
        <f t="shared" si="26"/>
        <v>#N/A</v>
      </c>
      <c r="AD867" s="20" t="s">
        <v>676</v>
      </c>
      <c r="AE867" s="20">
        <v>12.854486999999999</v>
      </c>
      <c r="AF867" s="20">
        <v>12.854486999999999</v>
      </c>
      <c r="AG867" s="20" t="s">
        <v>88</v>
      </c>
      <c r="AH867" s="20" t="s">
        <v>196</v>
      </c>
    </row>
    <row r="868" spans="1:34">
      <c r="A868" s="20"/>
      <c r="B868" s="20"/>
      <c r="C868" s="20"/>
      <c r="D868" s="20"/>
      <c r="E868" s="20"/>
      <c r="G868" s="2"/>
      <c r="P868" t="e">
        <f t="shared" si="27"/>
        <v>#N/A</v>
      </c>
      <c r="Q868" t="e">
        <f>+VLOOKUP(D868&amp;E868,Master!D:H,5,0)</f>
        <v>#N/A</v>
      </c>
      <c r="R868" t="e">
        <f>+VLOOKUP(D868&amp;E868,Master!D:I,6,0)</f>
        <v>#N/A</v>
      </c>
      <c r="S868" t="e">
        <f>+VLOOKUP(Q868,Notes!$A$45:$BZ$50,MATCH(P868,Notes!$2:$2,0),0)</f>
        <v>#N/A</v>
      </c>
      <c r="T868" s="21" t="e">
        <f t="shared" si="26"/>
        <v>#N/A</v>
      </c>
      <c r="AD868" s="20" t="s">
        <v>642</v>
      </c>
      <c r="AE868" s="20">
        <v>19.30333700000001</v>
      </c>
      <c r="AF868" s="20">
        <v>19.30333700000001</v>
      </c>
      <c r="AG868" s="20" t="s">
        <v>15</v>
      </c>
      <c r="AH868" s="20" t="s">
        <v>204</v>
      </c>
    </row>
    <row r="869" spans="1:34">
      <c r="A869" s="20"/>
      <c r="B869" s="20"/>
      <c r="C869" s="20"/>
      <c r="D869" s="20"/>
      <c r="E869" s="20"/>
      <c r="G869" s="2"/>
      <c r="P869" t="e">
        <f t="shared" si="27"/>
        <v>#N/A</v>
      </c>
      <c r="Q869" t="e">
        <f>+VLOOKUP(D869&amp;E869,Master!D:H,5,0)</f>
        <v>#N/A</v>
      </c>
      <c r="R869" t="e">
        <f>+VLOOKUP(D869&amp;E869,Master!D:I,6,0)</f>
        <v>#N/A</v>
      </c>
      <c r="S869" t="e">
        <f>+VLOOKUP(Q869,Notes!$A$45:$BZ$50,MATCH(P869,Notes!$2:$2,0),0)</f>
        <v>#N/A</v>
      </c>
      <c r="T869" s="21" t="e">
        <f t="shared" si="26"/>
        <v>#N/A</v>
      </c>
      <c r="AD869" s="20" t="s">
        <v>647</v>
      </c>
      <c r="AE869" s="20">
        <v>15.734137000000006</v>
      </c>
      <c r="AF869" s="20">
        <v>15.734137000000006</v>
      </c>
      <c r="AG869" s="20" t="s">
        <v>15</v>
      </c>
      <c r="AH869" s="20" t="s">
        <v>205</v>
      </c>
    </row>
    <row r="870" spans="1:34">
      <c r="A870" s="20"/>
      <c r="B870" s="20"/>
      <c r="C870" s="20"/>
      <c r="D870" s="20"/>
      <c r="E870" s="20"/>
      <c r="G870" s="2"/>
      <c r="P870" t="e">
        <f t="shared" si="27"/>
        <v>#N/A</v>
      </c>
      <c r="Q870" t="e">
        <f>+VLOOKUP(D870&amp;E870,Master!D:H,5,0)</f>
        <v>#N/A</v>
      </c>
      <c r="R870" t="e">
        <f>+VLOOKUP(D870&amp;E870,Master!D:I,6,0)</f>
        <v>#N/A</v>
      </c>
      <c r="S870" t="e">
        <f>+VLOOKUP(Q870,Notes!$A$45:$BZ$50,MATCH(P870,Notes!$2:$2,0),0)</f>
        <v>#N/A</v>
      </c>
      <c r="T870" s="21" t="e">
        <f t="shared" si="26"/>
        <v>#N/A</v>
      </c>
      <c r="AD870" s="20" t="s">
        <v>761</v>
      </c>
      <c r="AE870" s="20">
        <v>0.25396199999999997</v>
      </c>
      <c r="AF870" s="20">
        <v>0.25396199999999997</v>
      </c>
      <c r="AG870" s="20" t="s">
        <v>16</v>
      </c>
      <c r="AH870" s="20" t="s">
        <v>204</v>
      </c>
    </row>
    <row r="871" spans="1:34">
      <c r="A871" s="20"/>
      <c r="B871" s="20"/>
      <c r="C871" s="20"/>
      <c r="D871" s="20"/>
      <c r="E871" s="20"/>
      <c r="G871" s="2"/>
      <c r="P871" t="e">
        <f t="shared" si="27"/>
        <v>#N/A</v>
      </c>
      <c r="Q871" t="e">
        <f>+VLOOKUP(D871&amp;E871,Master!D:H,5,0)</f>
        <v>#N/A</v>
      </c>
      <c r="R871" t="e">
        <f>+VLOOKUP(D871&amp;E871,Master!D:I,6,0)</f>
        <v>#N/A</v>
      </c>
      <c r="S871" t="e">
        <f>+VLOOKUP(Q871,Notes!$A$45:$BZ$50,MATCH(P871,Notes!$2:$2,0),0)</f>
        <v>#N/A</v>
      </c>
      <c r="T871" s="21" t="e">
        <f t="shared" si="26"/>
        <v>#N/A</v>
      </c>
      <c r="AD871" s="20" t="s">
        <v>763</v>
      </c>
      <c r="AE871" s="20">
        <v>0.21400499999999986</v>
      </c>
      <c r="AF871" s="20">
        <v>0.21400499999999986</v>
      </c>
      <c r="AG871" s="20" t="s">
        <v>16</v>
      </c>
      <c r="AH871" s="20" t="s">
        <v>205</v>
      </c>
    </row>
    <row r="872" spans="1:34">
      <c r="A872" s="20"/>
      <c r="B872" s="20"/>
      <c r="C872" s="20"/>
      <c r="D872" s="20"/>
      <c r="E872" s="20"/>
      <c r="G872" s="2"/>
      <c r="P872" t="e">
        <f t="shared" si="27"/>
        <v>#N/A</v>
      </c>
      <c r="Q872" t="e">
        <f>+VLOOKUP(D872&amp;E872,Master!D:H,5,0)</f>
        <v>#N/A</v>
      </c>
      <c r="R872" t="e">
        <f>+VLOOKUP(D872&amp;E872,Master!D:I,6,0)</f>
        <v>#N/A</v>
      </c>
      <c r="S872" t="e">
        <f>+VLOOKUP(Q872,Notes!$A$45:$BZ$50,MATCH(P872,Notes!$2:$2,0),0)</f>
        <v>#N/A</v>
      </c>
      <c r="T872" s="21" t="e">
        <f t="shared" si="26"/>
        <v>#N/A</v>
      </c>
      <c r="AD872" s="20" t="s">
        <v>650</v>
      </c>
      <c r="AE872" s="20">
        <v>15.765048999999996</v>
      </c>
      <c r="AF872" s="20">
        <v>15.765048999999996</v>
      </c>
      <c r="AG872" s="20" t="s">
        <v>17</v>
      </c>
      <c r="AH872" s="20" t="s">
        <v>204</v>
      </c>
    </row>
    <row r="873" spans="1:34">
      <c r="A873" s="20"/>
      <c r="B873" s="20"/>
      <c r="C873" s="20"/>
      <c r="D873" s="20"/>
      <c r="E873" s="20"/>
      <c r="G873" s="2"/>
      <c r="P873" t="e">
        <f t="shared" si="27"/>
        <v>#N/A</v>
      </c>
      <c r="Q873" t="e">
        <f>+VLOOKUP(D873&amp;E873,Master!D:H,5,0)</f>
        <v>#N/A</v>
      </c>
      <c r="R873" t="e">
        <f>+VLOOKUP(D873&amp;E873,Master!D:I,6,0)</f>
        <v>#N/A</v>
      </c>
      <c r="S873" t="e">
        <f>+VLOOKUP(Q873,Notes!$A$45:$BZ$50,MATCH(P873,Notes!$2:$2,0),0)</f>
        <v>#N/A</v>
      </c>
      <c r="T873" s="21" t="e">
        <f t="shared" si="26"/>
        <v>#N/A</v>
      </c>
      <c r="AD873" s="20" t="s">
        <v>653</v>
      </c>
      <c r="AE873" s="20">
        <v>15.359452999999993</v>
      </c>
      <c r="AF873" s="20">
        <v>15.359452999999993</v>
      </c>
      <c r="AG873" s="20" t="s">
        <v>17</v>
      </c>
      <c r="AH873" s="20" t="s">
        <v>211</v>
      </c>
    </row>
    <row r="874" spans="1:34">
      <c r="A874" s="20"/>
      <c r="B874" s="20"/>
      <c r="C874" s="20"/>
      <c r="D874" s="20"/>
      <c r="E874" s="20"/>
      <c r="G874" s="2"/>
      <c r="P874" t="e">
        <f t="shared" si="27"/>
        <v>#N/A</v>
      </c>
      <c r="Q874" t="e">
        <f>+VLOOKUP(D874&amp;E874,Master!D:H,5,0)</f>
        <v>#N/A</v>
      </c>
      <c r="R874" t="e">
        <f>+VLOOKUP(D874&amp;E874,Master!D:I,6,0)</f>
        <v>#N/A</v>
      </c>
      <c r="S874" t="e">
        <f>+VLOOKUP(Q874,Notes!$A$45:$BZ$50,MATCH(P874,Notes!$2:$2,0),0)</f>
        <v>#N/A</v>
      </c>
      <c r="T874" s="21" t="e">
        <f t="shared" si="26"/>
        <v>#N/A</v>
      </c>
      <c r="AD874" s="20" t="s">
        <v>668</v>
      </c>
      <c r="AE874" s="20">
        <v>0.21977199999999994</v>
      </c>
      <c r="AF874" s="20">
        <v>0.21977199999999994</v>
      </c>
      <c r="AG874" s="20" t="s">
        <v>47</v>
      </c>
      <c r="AH874" s="20" t="s">
        <v>204</v>
      </c>
    </row>
    <row r="875" spans="1:34">
      <c r="A875" s="20"/>
      <c r="B875" s="20"/>
      <c r="C875" s="20"/>
      <c r="D875" s="20"/>
      <c r="E875" s="20"/>
      <c r="G875" s="2"/>
      <c r="P875" t="e">
        <f t="shared" si="27"/>
        <v>#N/A</v>
      </c>
      <c r="Q875" t="e">
        <f>+VLOOKUP(D875&amp;E875,Master!D:H,5,0)</f>
        <v>#N/A</v>
      </c>
      <c r="R875" t="e">
        <f>+VLOOKUP(D875&amp;E875,Master!D:I,6,0)</f>
        <v>#N/A</v>
      </c>
      <c r="S875" t="e">
        <f>+VLOOKUP(Q875,Notes!$A$45:$BZ$50,MATCH(P875,Notes!$2:$2,0),0)</f>
        <v>#N/A</v>
      </c>
      <c r="T875" s="21" t="e">
        <f t="shared" si="26"/>
        <v>#N/A</v>
      </c>
      <c r="AD875" s="20" t="s">
        <v>672</v>
      </c>
      <c r="AE875" s="20">
        <v>0.20745500000000008</v>
      </c>
      <c r="AF875" s="20">
        <v>0.20745500000000008</v>
      </c>
      <c r="AG875" s="20" t="s">
        <v>47</v>
      </c>
      <c r="AH875" s="20" t="s">
        <v>205</v>
      </c>
    </row>
    <row r="876" spans="1:34">
      <c r="A876" s="20"/>
      <c r="B876" s="20"/>
      <c r="C876" s="20"/>
      <c r="D876" s="20"/>
      <c r="E876" s="20"/>
      <c r="G876" s="2"/>
      <c r="P876" t="e">
        <f t="shared" si="27"/>
        <v>#N/A</v>
      </c>
      <c r="Q876" t="e">
        <f>+VLOOKUP(D876&amp;E876,Master!D:H,5,0)</f>
        <v>#N/A</v>
      </c>
      <c r="R876" t="e">
        <f>+VLOOKUP(D876&amp;E876,Master!D:I,6,0)</f>
        <v>#N/A</v>
      </c>
      <c r="S876" t="e">
        <f>+VLOOKUP(Q876,Notes!$A$45:$BZ$50,MATCH(P876,Notes!$2:$2,0),0)</f>
        <v>#N/A</v>
      </c>
      <c r="T876" s="21" t="e">
        <f t="shared" si="26"/>
        <v>#N/A</v>
      </c>
      <c r="AD876" s="20" t="s">
        <v>681</v>
      </c>
      <c r="AE876" s="20">
        <v>15.026921000000005</v>
      </c>
      <c r="AF876" s="20">
        <v>15.026921000000005</v>
      </c>
      <c r="AG876" s="20" t="s">
        <v>190</v>
      </c>
      <c r="AH876" s="20" t="s">
        <v>204</v>
      </c>
    </row>
    <row r="877" spans="1:34">
      <c r="A877" s="20"/>
      <c r="B877" s="20"/>
      <c r="C877" s="20"/>
      <c r="D877" s="20"/>
      <c r="E877" s="20"/>
      <c r="G877" s="2"/>
      <c r="P877" t="e">
        <f t="shared" si="27"/>
        <v>#N/A</v>
      </c>
      <c r="Q877" t="e">
        <f>+VLOOKUP(D877&amp;E877,Master!D:H,5,0)</f>
        <v>#N/A</v>
      </c>
      <c r="R877" t="e">
        <f>+VLOOKUP(D877&amp;E877,Master!D:I,6,0)</f>
        <v>#N/A</v>
      </c>
      <c r="S877" t="e">
        <f>+VLOOKUP(Q877,Notes!$A$45:$BZ$50,MATCH(P877,Notes!$2:$2,0),0)</f>
        <v>#N/A</v>
      </c>
      <c r="T877" s="21" t="e">
        <f t="shared" si="26"/>
        <v>#N/A</v>
      </c>
      <c r="AD877" s="20" t="s">
        <v>683</v>
      </c>
      <c r="AE877" s="20">
        <v>14.618611999999994</v>
      </c>
      <c r="AF877" s="20">
        <v>14.618611999999994</v>
      </c>
      <c r="AG877" s="20" t="s">
        <v>190</v>
      </c>
      <c r="AH877" s="20" t="s">
        <v>205</v>
      </c>
    </row>
    <row r="878" spans="1:34">
      <c r="A878" s="20"/>
      <c r="B878" s="20"/>
      <c r="C878" s="20"/>
      <c r="D878" s="20"/>
      <c r="E878" s="20"/>
      <c r="G878" s="2"/>
      <c r="P878" t="e">
        <f t="shared" si="27"/>
        <v>#N/A</v>
      </c>
      <c r="Q878" t="e">
        <f>+VLOOKUP(D878&amp;E878,Master!D:H,5,0)</f>
        <v>#N/A</v>
      </c>
      <c r="R878" t="e">
        <f>+VLOOKUP(D878&amp;E878,Master!D:I,6,0)</f>
        <v>#N/A</v>
      </c>
      <c r="S878" t="e">
        <f>+VLOOKUP(Q878,Notes!$A$45:$BZ$50,MATCH(P878,Notes!$2:$2,0),0)</f>
        <v>#N/A</v>
      </c>
      <c r="T878" s="21" t="e">
        <f t="shared" si="26"/>
        <v>#N/A</v>
      </c>
      <c r="AD878" s="20" t="s">
        <v>676</v>
      </c>
      <c r="AE878" s="20">
        <v>12.854486999999999</v>
      </c>
      <c r="AF878" s="20">
        <v>12.854486999999999</v>
      </c>
      <c r="AG878" s="20" t="s">
        <v>88</v>
      </c>
      <c r="AH878" s="20" t="s">
        <v>196</v>
      </c>
    </row>
    <row r="879" spans="1:34">
      <c r="A879" s="20"/>
      <c r="B879" s="20"/>
      <c r="C879" s="20"/>
      <c r="D879" s="20"/>
      <c r="E879" s="20"/>
      <c r="G879" s="2"/>
      <c r="P879" t="e">
        <f t="shared" si="27"/>
        <v>#N/A</v>
      </c>
      <c r="Q879" t="e">
        <f>+VLOOKUP(D879&amp;E879,Master!D:H,5,0)</f>
        <v>#N/A</v>
      </c>
      <c r="R879" t="e">
        <f>+VLOOKUP(D879&amp;E879,Master!D:I,6,0)</f>
        <v>#N/A</v>
      </c>
      <c r="S879" t="e">
        <f>+VLOOKUP(Q879,Notes!$A$45:$BZ$50,MATCH(P879,Notes!$2:$2,0),0)</f>
        <v>#N/A</v>
      </c>
      <c r="T879" s="21" t="e">
        <f t="shared" si="26"/>
        <v>#N/A</v>
      </c>
      <c r="AD879" s="20" t="s">
        <v>621</v>
      </c>
      <c r="AE879" s="20">
        <v>0.18816300000000014</v>
      </c>
      <c r="AF879" s="20">
        <v>0.18816300000000014</v>
      </c>
      <c r="AG879" s="20" t="s">
        <v>20</v>
      </c>
      <c r="AH879" s="20" t="s">
        <v>204</v>
      </c>
    </row>
    <row r="880" spans="1:34">
      <c r="A880" s="20"/>
      <c r="B880" s="20"/>
      <c r="C880" s="20"/>
      <c r="D880" s="20"/>
      <c r="E880" s="20"/>
      <c r="G880" s="2"/>
      <c r="P880" t="e">
        <f t="shared" si="27"/>
        <v>#N/A</v>
      </c>
      <c r="Q880" t="e">
        <f>+VLOOKUP(D880&amp;E880,Master!D:H,5,0)</f>
        <v>#N/A</v>
      </c>
      <c r="R880" t="e">
        <f>+VLOOKUP(D880&amp;E880,Master!D:I,6,0)</f>
        <v>#N/A</v>
      </c>
      <c r="S880" t="e">
        <f>+VLOOKUP(Q880,Notes!$A$45:$BZ$50,MATCH(P880,Notes!$2:$2,0),0)</f>
        <v>#N/A</v>
      </c>
      <c r="T880" s="21" t="e">
        <f t="shared" si="26"/>
        <v>#N/A</v>
      </c>
      <c r="AD880" s="20" t="s">
        <v>625</v>
      </c>
      <c r="AE880" s="20">
        <v>0.17584399999999997</v>
      </c>
      <c r="AF880" s="20">
        <v>0.17584399999999997</v>
      </c>
      <c r="AG880" s="20" t="s">
        <v>20</v>
      </c>
      <c r="AH880" s="20" t="s">
        <v>205</v>
      </c>
    </row>
    <row r="881" spans="1:34">
      <c r="A881" s="20"/>
      <c r="B881" s="20"/>
      <c r="C881" s="20"/>
      <c r="D881" s="20"/>
      <c r="E881" s="20"/>
      <c r="G881" s="2"/>
      <c r="P881" t="e">
        <f t="shared" si="27"/>
        <v>#N/A</v>
      </c>
      <c r="Q881" t="e">
        <f>+VLOOKUP(D881&amp;E881,Master!D:H,5,0)</f>
        <v>#N/A</v>
      </c>
      <c r="R881" t="e">
        <f>+VLOOKUP(D881&amp;E881,Master!D:I,6,0)</f>
        <v>#N/A</v>
      </c>
      <c r="S881" t="e">
        <f>+VLOOKUP(Q881,Notes!$A$45:$BZ$50,MATCH(P881,Notes!$2:$2,0),0)</f>
        <v>#N/A</v>
      </c>
      <c r="T881" s="21" t="e">
        <f t="shared" si="26"/>
        <v>#N/A</v>
      </c>
      <c r="AD881" s="20" t="s">
        <v>668</v>
      </c>
      <c r="AE881" s="20">
        <v>0.21977199999999994</v>
      </c>
      <c r="AF881" s="20">
        <v>0.21977199999999994</v>
      </c>
      <c r="AG881" s="20" t="s">
        <v>47</v>
      </c>
      <c r="AH881" s="20" t="s">
        <v>204</v>
      </c>
    </row>
    <row r="882" spans="1:34">
      <c r="A882" s="20"/>
      <c r="B882" s="20"/>
      <c r="C882" s="20"/>
      <c r="D882" s="20"/>
      <c r="E882" s="20"/>
      <c r="G882" s="2"/>
      <c r="P882" t="e">
        <f t="shared" si="27"/>
        <v>#N/A</v>
      </c>
      <c r="Q882" t="e">
        <f>+VLOOKUP(D882&amp;E882,Master!D:H,5,0)</f>
        <v>#N/A</v>
      </c>
      <c r="R882" t="e">
        <f>+VLOOKUP(D882&amp;E882,Master!D:I,6,0)</f>
        <v>#N/A</v>
      </c>
      <c r="S882" t="e">
        <f>+VLOOKUP(Q882,Notes!$A$45:$BZ$50,MATCH(P882,Notes!$2:$2,0),0)</f>
        <v>#N/A</v>
      </c>
      <c r="T882" s="21" t="e">
        <f t="shared" si="26"/>
        <v>#N/A</v>
      </c>
      <c r="AD882" s="20" t="s">
        <v>672</v>
      </c>
      <c r="AE882" s="20">
        <v>0.20745500000000008</v>
      </c>
      <c r="AF882" s="20">
        <v>0.20745500000000008</v>
      </c>
      <c r="AG882" s="20" t="s">
        <v>47</v>
      </c>
      <c r="AH882" s="20" t="s">
        <v>205</v>
      </c>
    </row>
    <row r="883" spans="1:34">
      <c r="A883" s="20"/>
      <c r="B883" s="20"/>
      <c r="C883" s="20"/>
      <c r="D883" s="20"/>
      <c r="E883" s="20"/>
      <c r="G883" s="2"/>
      <c r="P883" t="e">
        <f t="shared" si="27"/>
        <v>#N/A</v>
      </c>
      <c r="Q883" t="e">
        <f>+VLOOKUP(D883&amp;E883,Master!D:H,5,0)</f>
        <v>#N/A</v>
      </c>
      <c r="R883" t="e">
        <f>+VLOOKUP(D883&amp;E883,Master!D:I,6,0)</f>
        <v>#N/A</v>
      </c>
      <c r="S883" t="e">
        <f>+VLOOKUP(Q883,Notes!$A$45:$BZ$50,MATCH(P883,Notes!$2:$2,0),0)</f>
        <v>#N/A</v>
      </c>
      <c r="T883" s="21" t="e">
        <f t="shared" si="26"/>
        <v>#N/A</v>
      </c>
      <c r="AD883" s="20" t="s">
        <v>647</v>
      </c>
      <c r="AE883" s="20">
        <v>15.734137000000006</v>
      </c>
      <c r="AF883" s="20">
        <v>15.734137000000006</v>
      </c>
      <c r="AG883" s="20" t="s">
        <v>15</v>
      </c>
      <c r="AH883" s="20" t="s">
        <v>205</v>
      </c>
    </row>
    <row r="884" spans="1:34">
      <c r="A884" s="20"/>
      <c r="B884" s="20"/>
      <c r="C884" s="20"/>
      <c r="D884" s="20"/>
      <c r="E884" s="20"/>
      <c r="G884" s="2"/>
      <c r="P884" t="e">
        <f t="shared" si="27"/>
        <v>#N/A</v>
      </c>
      <c r="Q884" t="e">
        <f>+VLOOKUP(D884&amp;E884,Master!D:H,5,0)</f>
        <v>#N/A</v>
      </c>
      <c r="R884" t="e">
        <f>+VLOOKUP(D884&amp;E884,Master!D:I,6,0)</f>
        <v>#N/A</v>
      </c>
      <c r="S884" t="e">
        <f>+VLOOKUP(Q884,Notes!$A$45:$BZ$50,MATCH(P884,Notes!$2:$2,0),0)</f>
        <v>#N/A</v>
      </c>
      <c r="T884" s="21" t="e">
        <f t="shared" si="26"/>
        <v>#N/A</v>
      </c>
      <c r="AD884" s="20" t="s">
        <v>642</v>
      </c>
      <c r="AE884" s="20">
        <v>19.30333700000001</v>
      </c>
      <c r="AF884" s="20">
        <v>19.30333700000001</v>
      </c>
      <c r="AG884" s="20" t="s">
        <v>15</v>
      </c>
      <c r="AH884" s="20" t="s">
        <v>204</v>
      </c>
    </row>
    <row r="885" spans="1:34">
      <c r="A885" s="20"/>
      <c r="B885" s="20"/>
      <c r="C885" s="20"/>
      <c r="D885" s="20"/>
      <c r="E885" s="20"/>
      <c r="G885" s="2"/>
      <c r="P885" t="e">
        <f t="shared" si="27"/>
        <v>#N/A</v>
      </c>
      <c r="Q885" t="e">
        <f>+VLOOKUP(D885&amp;E885,Master!D:H,5,0)</f>
        <v>#N/A</v>
      </c>
      <c r="R885" t="e">
        <f>+VLOOKUP(D885&amp;E885,Master!D:I,6,0)</f>
        <v>#N/A</v>
      </c>
      <c r="S885" t="e">
        <f>+VLOOKUP(Q885,Notes!$A$45:$BZ$50,MATCH(P885,Notes!$2:$2,0),0)</f>
        <v>#N/A</v>
      </c>
      <c r="T885" s="21" t="e">
        <f t="shared" si="26"/>
        <v>#N/A</v>
      </c>
      <c r="AD885" s="20" t="s">
        <v>653</v>
      </c>
      <c r="AE885" s="20">
        <v>15.359452999999993</v>
      </c>
      <c r="AF885" s="20">
        <v>15.359452999999993</v>
      </c>
      <c r="AG885" s="20" t="s">
        <v>17</v>
      </c>
      <c r="AH885" s="20" t="s">
        <v>211</v>
      </c>
    </row>
    <row r="886" spans="1:34">
      <c r="A886" s="20"/>
      <c r="B886" s="20"/>
      <c r="C886" s="20"/>
      <c r="D886" s="20"/>
      <c r="E886" s="20"/>
      <c r="G886" s="2"/>
      <c r="P886" t="e">
        <f t="shared" si="27"/>
        <v>#N/A</v>
      </c>
      <c r="Q886" t="e">
        <f>+VLOOKUP(D886&amp;E886,Master!D:H,5,0)</f>
        <v>#N/A</v>
      </c>
      <c r="R886" t="e">
        <f>+VLOOKUP(D886&amp;E886,Master!D:I,6,0)</f>
        <v>#N/A</v>
      </c>
      <c r="S886" t="e">
        <f>+VLOOKUP(Q886,Notes!$A$45:$BZ$50,MATCH(P886,Notes!$2:$2,0),0)</f>
        <v>#N/A</v>
      </c>
      <c r="T886" s="21" t="e">
        <f t="shared" si="26"/>
        <v>#N/A</v>
      </c>
      <c r="AD886" s="20" t="s">
        <v>650</v>
      </c>
      <c r="AE886" s="20">
        <v>15.765048999999996</v>
      </c>
      <c r="AF886" s="20">
        <v>15.765048999999996</v>
      </c>
      <c r="AG886" s="20" t="s">
        <v>17</v>
      </c>
      <c r="AH886" s="20" t="s">
        <v>204</v>
      </c>
    </row>
    <row r="887" spans="1:34">
      <c r="A887" s="20"/>
      <c r="B887" s="20"/>
      <c r="C887" s="20"/>
      <c r="D887" s="20"/>
      <c r="E887" s="20"/>
      <c r="G887" s="2"/>
      <c r="P887" t="e">
        <f t="shared" si="27"/>
        <v>#N/A</v>
      </c>
      <c r="Q887" t="e">
        <f>+VLOOKUP(D887&amp;E887,Master!D:H,5,0)</f>
        <v>#N/A</v>
      </c>
      <c r="R887" t="e">
        <f>+VLOOKUP(D887&amp;E887,Master!D:I,6,0)</f>
        <v>#N/A</v>
      </c>
      <c r="S887" t="e">
        <f>+VLOOKUP(Q887,Notes!$A$45:$BZ$50,MATCH(P887,Notes!$2:$2,0),0)</f>
        <v>#N/A</v>
      </c>
      <c r="T887" s="21" t="e">
        <f t="shared" si="26"/>
        <v>#N/A</v>
      </c>
      <c r="AD887" s="20" t="s">
        <v>763</v>
      </c>
      <c r="AE887" s="20">
        <v>0.21400499999999986</v>
      </c>
      <c r="AF887" s="20">
        <v>0.21400499999999986</v>
      </c>
      <c r="AG887" s="20" t="s">
        <v>16</v>
      </c>
      <c r="AH887" s="20" t="s">
        <v>205</v>
      </c>
    </row>
    <row r="888" spans="1:34">
      <c r="A888" s="20"/>
      <c r="B888" s="20"/>
      <c r="C888" s="20"/>
      <c r="D888" s="20"/>
      <c r="E888" s="20"/>
      <c r="G888" s="2"/>
      <c r="P888" t="e">
        <f t="shared" si="27"/>
        <v>#N/A</v>
      </c>
      <c r="Q888" t="e">
        <f>+VLOOKUP(D888&amp;E888,Master!D:H,5,0)</f>
        <v>#N/A</v>
      </c>
      <c r="R888" t="e">
        <f>+VLOOKUP(D888&amp;E888,Master!D:I,6,0)</f>
        <v>#N/A</v>
      </c>
      <c r="S888" t="e">
        <f>+VLOOKUP(Q888,Notes!$A$45:$BZ$50,MATCH(P888,Notes!$2:$2,0),0)</f>
        <v>#N/A</v>
      </c>
      <c r="T888" s="21" t="e">
        <f t="shared" si="26"/>
        <v>#N/A</v>
      </c>
      <c r="AD888" s="20" t="s">
        <v>761</v>
      </c>
      <c r="AE888" s="20">
        <v>0.25396199999999997</v>
      </c>
      <c r="AF888" s="20">
        <v>0.25396199999999997</v>
      </c>
      <c r="AG888" s="20" t="s">
        <v>16</v>
      </c>
      <c r="AH888" s="20" t="s">
        <v>204</v>
      </c>
    </row>
    <row r="889" spans="1:34">
      <c r="A889" s="20"/>
      <c r="B889" s="20"/>
      <c r="C889" s="20"/>
      <c r="D889" s="20"/>
      <c r="E889" s="20"/>
      <c r="G889" s="2"/>
      <c r="P889" t="e">
        <f t="shared" si="27"/>
        <v>#N/A</v>
      </c>
      <c r="Q889" t="e">
        <f>+VLOOKUP(D889&amp;E889,Master!D:H,5,0)</f>
        <v>#N/A</v>
      </c>
      <c r="R889" t="e">
        <f>+VLOOKUP(D889&amp;E889,Master!D:I,6,0)</f>
        <v>#N/A</v>
      </c>
      <c r="S889" t="e">
        <f>+VLOOKUP(Q889,Notes!$A$45:$BZ$50,MATCH(P889,Notes!$2:$2,0),0)</f>
        <v>#N/A</v>
      </c>
      <c r="T889" s="21" t="e">
        <f t="shared" si="26"/>
        <v>#N/A</v>
      </c>
      <c r="AD889" s="20" t="s">
        <v>681</v>
      </c>
      <c r="AE889" s="20">
        <v>15.026921000000005</v>
      </c>
      <c r="AF889" s="20">
        <v>15.026921000000005</v>
      </c>
      <c r="AG889" s="20" t="s">
        <v>190</v>
      </c>
      <c r="AH889" s="20" t="s">
        <v>204</v>
      </c>
    </row>
    <row r="890" spans="1:34">
      <c r="A890" s="20"/>
      <c r="B890" s="20"/>
      <c r="C890" s="20"/>
      <c r="D890" s="20"/>
      <c r="E890" s="20"/>
      <c r="G890" s="2"/>
      <c r="P890" t="e">
        <f t="shared" si="27"/>
        <v>#N/A</v>
      </c>
      <c r="Q890" t="e">
        <f>+VLOOKUP(D890&amp;E890,Master!D:H,5,0)</f>
        <v>#N/A</v>
      </c>
      <c r="R890" t="e">
        <f>+VLOOKUP(D890&amp;E890,Master!D:I,6,0)</f>
        <v>#N/A</v>
      </c>
      <c r="S890" t="e">
        <f>+VLOOKUP(Q890,Notes!$A$45:$BZ$50,MATCH(P890,Notes!$2:$2,0),0)</f>
        <v>#N/A</v>
      </c>
      <c r="T890" s="21" t="e">
        <f t="shared" si="26"/>
        <v>#N/A</v>
      </c>
      <c r="AD890" s="20" t="s">
        <v>683</v>
      </c>
      <c r="AE890" s="20">
        <v>14.618611999999994</v>
      </c>
      <c r="AF890" s="20">
        <v>14.618611999999994</v>
      </c>
      <c r="AG890" s="20" t="s">
        <v>190</v>
      </c>
      <c r="AH890" s="20" t="s">
        <v>205</v>
      </c>
    </row>
    <row r="891" spans="1:34">
      <c r="A891" s="20"/>
      <c r="B891" s="20"/>
      <c r="C891" s="20"/>
      <c r="D891" s="20"/>
      <c r="E891" s="20"/>
      <c r="G891" s="2"/>
      <c r="P891" t="e">
        <f t="shared" si="27"/>
        <v>#N/A</v>
      </c>
      <c r="Q891" t="e">
        <f>+VLOOKUP(D891&amp;E891,Master!D:H,5,0)</f>
        <v>#N/A</v>
      </c>
      <c r="R891" t="e">
        <f>+VLOOKUP(D891&amp;E891,Master!D:I,6,0)</f>
        <v>#N/A</v>
      </c>
      <c r="S891" t="e">
        <f>+VLOOKUP(Q891,Notes!$A$45:$BZ$50,MATCH(P891,Notes!$2:$2,0),0)</f>
        <v>#N/A</v>
      </c>
      <c r="T891" s="21" t="e">
        <f t="shared" si="26"/>
        <v>#N/A</v>
      </c>
      <c r="AD891" s="20" t="s">
        <v>676</v>
      </c>
      <c r="AE891" s="20">
        <v>12.854486999999999</v>
      </c>
      <c r="AF891" s="20">
        <v>12.854486999999999</v>
      </c>
      <c r="AG891" s="20" t="s">
        <v>88</v>
      </c>
      <c r="AH891" s="20" t="s">
        <v>196</v>
      </c>
    </row>
    <row r="892" spans="1:34">
      <c r="A892" s="20"/>
      <c r="B892" s="20"/>
      <c r="C892" s="20"/>
      <c r="D892" s="20"/>
      <c r="E892" s="20"/>
      <c r="G892" s="2"/>
      <c r="P892" t="e">
        <f t="shared" si="27"/>
        <v>#N/A</v>
      </c>
      <c r="Q892" t="e">
        <f>+VLOOKUP(D892&amp;E892,Master!D:H,5,0)</f>
        <v>#N/A</v>
      </c>
      <c r="R892" t="e">
        <f>+VLOOKUP(D892&amp;E892,Master!D:I,6,0)</f>
        <v>#N/A</v>
      </c>
      <c r="S892" t="e">
        <f>+VLOOKUP(Q892,Notes!$A$45:$BZ$50,MATCH(P892,Notes!$2:$2,0),0)</f>
        <v>#N/A</v>
      </c>
      <c r="T892" s="21" t="e">
        <f t="shared" si="26"/>
        <v>#N/A</v>
      </c>
      <c r="AD892" s="20" t="s">
        <v>676</v>
      </c>
      <c r="AE892" s="20">
        <v>12.854486999999999</v>
      </c>
      <c r="AF892" s="20">
        <v>12.854486999999999</v>
      </c>
      <c r="AG892" s="20" t="s">
        <v>88</v>
      </c>
      <c r="AH892" s="20" t="s">
        <v>196</v>
      </c>
    </row>
    <row r="893" spans="1:34">
      <c r="A893" s="20"/>
      <c r="B893" s="20"/>
      <c r="C893" s="20"/>
      <c r="D893" s="20"/>
      <c r="E893" s="20"/>
      <c r="G893" s="2"/>
      <c r="P893" t="e">
        <f t="shared" si="27"/>
        <v>#N/A</v>
      </c>
      <c r="Q893" t="e">
        <f>+VLOOKUP(D893&amp;E893,Master!D:H,5,0)</f>
        <v>#N/A</v>
      </c>
      <c r="R893" t="e">
        <f>+VLOOKUP(D893&amp;E893,Master!D:I,6,0)</f>
        <v>#N/A</v>
      </c>
      <c r="S893" t="e">
        <f>+VLOOKUP(Q893,Notes!$A$45:$BZ$50,MATCH(P893,Notes!$2:$2,0),0)</f>
        <v>#N/A</v>
      </c>
      <c r="T893" s="21" t="e">
        <f t="shared" si="26"/>
        <v>#N/A</v>
      </c>
      <c r="AD893" s="20" t="s">
        <v>621</v>
      </c>
      <c r="AE893" s="20">
        <v>0.18816300000000014</v>
      </c>
      <c r="AF893" s="20">
        <v>0.18816300000000014</v>
      </c>
      <c r="AG893" s="20" t="s">
        <v>20</v>
      </c>
      <c r="AH893" s="20" t="s">
        <v>204</v>
      </c>
    </row>
    <row r="894" spans="1:34">
      <c r="A894" s="20"/>
      <c r="B894" s="20"/>
      <c r="C894" s="20"/>
      <c r="D894" s="20"/>
      <c r="E894" s="20"/>
      <c r="G894" s="2"/>
      <c r="P894" t="e">
        <f t="shared" si="27"/>
        <v>#N/A</v>
      </c>
      <c r="Q894" t="e">
        <f>+VLOOKUP(D894&amp;E894,Master!D:H,5,0)</f>
        <v>#N/A</v>
      </c>
      <c r="R894" t="e">
        <f>+VLOOKUP(D894&amp;E894,Master!D:I,6,0)</f>
        <v>#N/A</v>
      </c>
      <c r="S894" t="e">
        <f>+VLOOKUP(Q894,Notes!$A$45:$BZ$50,MATCH(P894,Notes!$2:$2,0),0)</f>
        <v>#N/A</v>
      </c>
      <c r="T894" s="21" t="e">
        <f t="shared" si="26"/>
        <v>#N/A</v>
      </c>
      <c r="AD894" s="20" t="s">
        <v>625</v>
      </c>
      <c r="AE894" s="20">
        <v>0.17584399999999997</v>
      </c>
      <c r="AF894" s="20">
        <v>0.17584399999999997</v>
      </c>
      <c r="AG894" s="20" t="s">
        <v>20</v>
      </c>
      <c r="AH894" s="20" t="s">
        <v>205</v>
      </c>
    </row>
    <row r="895" spans="1:34">
      <c r="A895" s="20"/>
      <c r="B895" s="20"/>
      <c r="C895" s="20"/>
      <c r="D895" s="20"/>
      <c r="E895" s="20"/>
      <c r="G895" s="2"/>
      <c r="P895" t="e">
        <f t="shared" si="27"/>
        <v>#N/A</v>
      </c>
      <c r="Q895" t="e">
        <f>+VLOOKUP(D895&amp;E895,Master!D:H,5,0)</f>
        <v>#N/A</v>
      </c>
      <c r="R895" t="e">
        <f>+VLOOKUP(D895&amp;E895,Master!D:I,6,0)</f>
        <v>#N/A</v>
      </c>
      <c r="S895" t="e">
        <f>+VLOOKUP(Q895,Notes!$A$45:$BZ$50,MATCH(P895,Notes!$2:$2,0),0)</f>
        <v>#N/A</v>
      </c>
      <c r="T895" s="21" t="e">
        <f t="shared" si="26"/>
        <v>#N/A</v>
      </c>
      <c r="AD895" s="20" t="s">
        <v>634</v>
      </c>
      <c r="AE895" s="20">
        <v>0.26860300000000004</v>
      </c>
      <c r="AF895" s="20">
        <v>0.26860300000000004</v>
      </c>
      <c r="AG895" s="20" t="s">
        <v>13</v>
      </c>
      <c r="AH895" s="20" t="s">
        <v>208</v>
      </c>
    </row>
    <row r="896" spans="1:34">
      <c r="A896" s="20"/>
      <c r="B896" s="20"/>
      <c r="C896" s="20"/>
      <c r="D896" s="20"/>
      <c r="E896" s="20"/>
      <c r="G896" s="2"/>
      <c r="P896" t="e">
        <f t="shared" si="27"/>
        <v>#N/A</v>
      </c>
      <c r="Q896" t="e">
        <f>+VLOOKUP(D896&amp;E896,Master!D:H,5,0)</f>
        <v>#N/A</v>
      </c>
      <c r="R896" t="e">
        <f>+VLOOKUP(D896&amp;E896,Master!D:I,6,0)</f>
        <v>#N/A</v>
      </c>
      <c r="S896" t="e">
        <f>+VLOOKUP(Q896,Notes!$A$45:$BZ$50,MATCH(P896,Notes!$2:$2,0),0)</f>
        <v>#N/A</v>
      </c>
      <c r="T896" s="21" t="e">
        <f t="shared" si="26"/>
        <v>#N/A</v>
      </c>
      <c r="AD896" s="20" t="s">
        <v>636</v>
      </c>
      <c r="AE896" s="20">
        <v>0.24638599999999999</v>
      </c>
      <c r="AF896" s="20">
        <v>0.24638599999999999</v>
      </c>
      <c r="AG896" s="20" t="s">
        <v>13</v>
      </c>
      <c r="AH896" s="20" t="s">
        <v>209</v>
      </c>
    </row>
    <row r="897" spans="1:34">
      <c r="A897" s="20"/>
      <c r="B897" s="20"/>
      <c r="C897" s="20"/>
      <c r="D897" s="20"/>
      <c r="E897" s="20"/>
      <c r="G897" s="2"/>
      <c r="P897" t="e">
        <f t="shared" si="27"/>
        <v>#N/A</v>
      </c>
      <c r="Q897" t="e">
        <f>+VLOOKUP(D897&amp;E897,Master!D:H,5,0)</f>
        <v>#N/A</v>
      </c>
      <c r="R897" t="e">
        <f>+VLOOKUP(D897&amp;E897,Master!D:I,6,0)</f>
        <v>#N/A</v>
      </c>
      <c r="S897" t="e">
        <f>+VLOOKUP(Q897,Notes!$A$45:$BZ$50,MATCH(P897,Notes!$2:$2,0),0)</f>
        <v>#N/A</v>
      </c>
      <c r="T897" s="21" t="e">
        <f t="shared" si="26"/>
        <v>#N/A</v>
      </c>
      <c r="AD897" s="20" t="s">
        <v>639</v>
      </c>
      <c r="AE897" s="20">
        <v>26.518725000000003</v>
      </c>
      <c r="AF897" s="20">
        <v>26.518725000000003</v>
      </c>
      <c r="AG897" s="20" t="s">
        <v>14</v>
      </c>
      <c r="AH897" s="20" t="s">
        <v>208</v>
      </c>
    </row>
    <row r="898" spans="1:34">
      <c r="A898" s="20"/>
      <c r="B898" s="20"/>
      <c r="C898" s="20"/>
      <c r="D898" s="20"/>
      <c r="E898" s="20"/>
      <c r="G898" s="2"/>
      <c r="P898" t="e">
        <f t="shared" si="27"/>
        <v>#N/A</v>
      </c>
      <c r="Q898" t="e">
        <f>+VLOOKUP(D898&amp;E898,Master!D:H,5,0)</f>
        <v>#N/A</v>
      </c>
      <c r="R898" t="e">
        <f>+VLOOKUP(D898&amp;E898,Master!D:I,6,0)</f>
        <v>#N/A</v>
      </c>
      <c r="S898" t="e">
        <f>+VLOOKUP(Q898,Notes!$A$45:$BZ$50,MATCH(P898,Notes!$2:$2,0),0)</f>
        <v>#N/A</v>
      </c>
      <c r="T898" s="21" t="e">
        <f t="shared" ref="T898:T961" si="28">+S898-B898</f>
        <v>#N/A</v>
      </c>
      <c r="AD898" s="20" t="s">
        <v>641</v>
      </c>
      <c r="AE898" s="20">
        <v>23.365993</v>
      </c>
      <c r="AF898" s="20">
        <v>23.365993</v>
      </c>
      <c r="AG898" s="20" t="s">
        <v>14</v>
      </c>
      <c r="AH898" s="20" t="s">
        <v>214</v>
      </c>
    </row>
    <row r="899" spans="1:34">
      <c r="A899" s="20"/>
      <c r="B899" s="20"/>
      <c r="C899" s="20"/>
      <c r="D899" s="20"/>
      <c r="E899" s="20"/>
      <c r="G899" s="2"/>
      <c r="P899" t="e">
        <f t="shared" ref="P899:P962" si="29">+D899&amp;R899</f>
        <v>#N/A</v>
      </c>
      <c r="Q899" t="e">
        <f>+VLOOKUP(D899&amp;E899,Master!D:H,5,0)</f>
        <v>#N/A</v>
      </c>
      <c r="R899" t="e">
        <f>+VLOOKUP(D899&amp;E899,Master!D:I,6,0)</f>
        <v>#N/A</v>
      </c>
      <c r="S899" t="e">
        <f>+VLOOKUP(Q899,Notes!$A$45:$BZ$50,MATCH(P899,Notes!$2:$2,0),0)</f>
        <v>#N/A</v>
      </c>
      <c r="T899" s="21" t="e">
        <f t="shared" si="28"/>
        <v>#N/A</v>
      </c>
      <c r="AD899" s="20" t="s">
        <v>642</v>
      </c>
      <c r="AE899" s="20">
        <v>19.30333700000001</v>
      </c>
      <c r="AF899" s="20">
        <v>19.30333700000001</v>
      </c>
      <c r="AG899" s="20" t="s">
        <v>15</v>
      </c>
      <c r="AH899" s="20" t="s">
        <v>204</v>
      </c>
    </row>
    <row r="900" spans="1:34">
      <c r="A900" s="20"/>
      <c r="B900" s="20"/>
      <c r="C900" s="20"/>
      <c r="D900" s="20"/>
      <c r="E900" s="20"/>
      <c r="G900" s="2"/>
      <c r="P900" t="e">
        <f t="shared" si="29"/>
        <v>#N/A</v>
      </c>
      <c r="Q900" t="e">
        <f>+VLOOKUP(D900&amp;E900,Master!D:H,5,0)</f>
        <v>#N/A</v>
      </c>
      <c r="R900" t="e">
        <f>+VLOOKUP(D900&amp;E900,Master!D:I,6,0)</f>
        <v>#N/A</v>
      </c>
      <c r="S900" t="e">
        <f>+VLOOKUP(Q900,Notes!$A$45:$BZ$50,MATCH(P900,Notes!$2:$2,0),0)</f>
        <v>#N/A</v>
      </c>
      <c r="T900" s="21" t="e">
        <f t="shared" si="28"/>
        <v>#N/A</v>
      </c>
      <c r="AD900" s="20" t="s">
        <v>645</v>
      </c>
      <c r="AE900" s="20">
        <v>19.012426999999999</v>
      </c>
      <c r="AF900" s="20">
        <v>19.012426999999999</v>
      </c>
      <c r="AG900" s="20" t="s">
        <v>15</v>
      </c>
      <c r="AH900" s="20" t="s">
        <v>208</v>
      </c>
    </row>
    <row r="901" spans="1:34">
      <c r="A901" s="20"/>
      <c r="B901" s="20"/>
      <c r="C901" s="20"/>
      <c r="D901" s="20"/>
      <c r="E901" s="20"/>
      <c r="G901" s="2"/>
      <c r="P901" t="e">
        <f t="shared" si="29"/>
        <v>#N/A</v>
      </c>
      <c r="Q901" t="e">
        <f>+VLOOKUP(D901&amp;E901,Master!D:H,5,0)</f>
        <v>#N/A</v>
      </c>
      <c r="R901" t="e">
        <f>+VLOOKUP(D901&amp;E901,Master!D:I,6,0)</f>
        <v>#N/A</v>
      </c>
      <c r="S901" t="e">
        <f>+VLOOKUP(Q901,Notes!$A$45:$BZ$50,MATCH(P901,Notes!$2:$2,0),0)</f>
        <v>#N/A</v>
      </c>
      <c r="T901" s="21" t="e">
        <f t="shared" si="28"/>
        <v>#N/A</v>
      </c>
      <c r="AD901" s="20" t="s">
        <v>647</v>
      </c>
      <c r="AE901" s="20">
        <v>15.734137000000006</v>
      </c>
      <c r="AF901" s="20">
        <v>15.734137000000006</v>
      </c>
      <c r="AG901" s="20" t="s">
        <v>15</v>
      </c>
      <c r="AH901" s="20" t="s">
        <v>205</v>
      </c>
    </row>
    <row r="902" spans="1:34">
      <c r="A902" s="20"/>
      <c r="B902" s="20"/>
      <c r="C902" s="20"/>
      <c r="D902" s="20"/>
      <c r="E902" s="20"/>
      <c r="G902" s="2"/>
      <c r="P902" t="e">
        <f t="shared" si="29"/>
        <v>#N/A</v>
      </c>
      <c r="Q902" t="e">
        <f>+VLOOKUP(D902&amp;E902,Master!D:H,5,0)</f>
        <v>#N/A</v>
      </c>
      <c r="R902" t="e">
        <f>+VLOOKUP(D902&amp;E902,Master!D:I,6,0)</f>
        <v>#N/A</v>
      </c>
      <c r="S902" t="e">
        <f>+VLOOKUP(Q902,Notes!$A$45:$BZ$50,MATCH(P902,Notes!$2:$2,0),0)</f>
        <v>#N/A</v>
      </c>
      <c r="T902" s="21" t="e">
        <f t="shared" si="28"/>
        <v>#N/A</v>
      </c>
      <c r="AD902" s="20" t="s">
        <v>649</v>
      </c>
      <c r="AE902" s="20">
        <v>15.443956999999999</v>
      </c>
      <c r="AF902" s="20">
        <v>15.443956999999999</v>
      </c>
      <c r="AG902" s="20" t="s">
        <v>15</v>
      </c>
      <c r="AH902" s="20" t="s">
        <v>209</v>
      </c>
    </row>
    <row r="903" spans="1:34">
      <c r="A903" s="20"/>
      <c r="B903" s="20"/>
      <c r="C903" s="20"/>
      <c r="D903" s="20"/>
      <c r="E903" s="20"/>
      <c r="G903" s="2"/>
      <c r="P903" t="e">
        <f t="shared" si="29"/>
        <v>#N/A</v>
      </c>
      <c r="Q903" t="e">
        <f>+VLOOKUP(D903&amp;E903,Master!D:H,5,0)</f>
        <v>#N/A</v>
      </c>
      <c r="R903" t="e">
        <f>+VLOOKUP(D903&amp;E903,Master!D:I,6,0)</f>
        <v>#N/A</v>
      </c>
      <c r="S903" t="e">
        <f>+VLOOKUP(Q903,Notes!$A$45:$BZ$50,MATCH(P903,Notes!$2:$2,0),0)</f>
        <v>#N/A</v>
      </c>
      <c r="T903" s="21" t="e">
        <f t="shared" si="28"/>
        <v>#N/A</v>
      </c>
      <c r="AD903" s="20" t="s">
        <v>761</v>
      </c>
      <c r="AE903" s="20">
        <v>0.25396199999999997</v>
      </c>
      <c r="AF903" s="20">
        <v>0.25396199999999997</v>
      </c>
      <c r="AG903" s="20" t="s">
        <v>16</v>
      </c>
      <c r="AH903" s="20" t="s">
        <v>204</v>
      </c>
    </row>
    <row r="904" spans="1:34">
      <c r="A904" s="20"/>
      <c r="B904" s="20"/>
      <c r="C904" s="20"/>
      <c r="D904" s="20"/>
      <c r="E904" s="20"/>
      <c r="G904" s="2"/>
      <c r="P904" t="e">
        <f t="shared" si="29"/>
        <v>#N/A</v>
      </c>
      <c r="Q904" t="e">
        <f>+VLOOKUP(D904&amp;E904,Master!D:H,5,0)</f>
        <v>#N/A</v>
      </c>
      <c r="R904" t="e">
        <f>+VLOOKUP(D904&amp;E904,Master!D:I,6,0)</f>
        <v>#N/A</v>
      </c>
      <c r="S904" t="e">
        <f>+VLOOKUP(Q904,Notes!$A$45:$BZ$50,MATCH(P904,Notes!$2:$2,0),0)</f>
        <v>#N/A</v>
      </c>
      <c r="T904" s="21" t="e">
        <f t="shared" si="28"/>
        <v>#N/A</v>
      </c>
      <c r="AD904" s="20" t="s">
        <v>762</v>
      </c>
      <c r="AE904" s="20">
        <v>0.25118299999999999</v>
      </c>
      <c r="AF904" s="20">
        <v>0.25118299999999999</v>
      </c>
      <c r="AG904" s="20" t="s">
        <v>16</v>
      </c>
      <c r="AH904" s="20" t="s">
        <v>208</v>
      </c>
    </row>
    <row r="905" spans="1:34">
      <c r="A905" s="20"/>
      <c r="B905" s="20"/>
      <c r="C905" s="20"/>
      <c r="D905" s="20"/>
      <c r="E905" s="20"/>
      <c r="G905" s="2"/>
      <c r="P905" t="e">
        <f t="shared" si="29"/>
        <v>#N/A</v>
      </c>
      <c r="Q905" t="e">
        <f>+VLOOKUP(D905&amp;E905,Master!D:H,5,0)</f>
        <v>#N/A</v>
      </c>
      <c r="R905" t="e">
        <f>+VLOOKUP(D905&amp;E905,Master!D:I,6,0)</f>
        <v>#N/A</v>
      </c>
      <c r="S905" t="e">
        <f>+VLOOKUP(Q905,Notes!$A$45:$BZ$50,MATCH(P905,Notes!$2:$2,0),0)</f>
        <v>#N/A</v>
      </c>
      <c r="T905" s="21" t="e">
        <f t="shared" si="28"/>
        <v>#N/A</v>
      </c>
      <c r="AD905" s="20" t="s">
        <v>763</v>
      </c>
      <c r="AE905" s="20">
        <v>0.21400499999999986</v>
      </c>
      <c r="AF905" s="20">
        <v>0.21400499999999986</v>
      </c>
      <c r="AG905" s="20" t="s">
        <v>16</v>
      </c>
      <c r="AH905" s="20" t="s">
        <v>205</v>
      </c>
    </row>
    <row r="906" spans="1:34">
      <c r="A906" s="20"/>
      <c r="B906" s="20"/>
      <c r="C906" s="20"/>
      <c r="D906" s="20"/>
      <c r="E906" s="20"/>
      <c r="G906" s="2"/>
      <c r="P906" t="e">
        <f t="shared" si="29"/>
        <v>#N/A</v>
      </c>
      <c r="Q906" t="e">
        <f>+VLOOKUP(D906&amp;E906,Master!D:H,5,0)</f>
        <v>#N/A</v>
      </c>
      <c r="R906" t="e">
        <f>+VLOOKUP(D906&amp;E906,Master!D:I,6,0)</f>
        <v>#N/A</v>
      </c>
      <c r="S906" t="e">
        <f>+VLOOKUP(Q906,Notes!$A$45:$BZ$50,MATCH(P906,Notes!$2:$2,0),0)</f>
        <v>#N/A</v>
      </c>
      <c r="T906" s="21" t="e">
        <f t="shared" si="28"/>
        <v>#N/A</v>
      </c>
      <c r="AD906" s="20" t="s">
        <v>764</v>
      </c>
      <c r="AE906" s="20">
        <v>0.21088700000000002</v>
      </c>
      <c r="AF906" s="20">
        <v>0.21088700000000002</v>
      </c>
      <c r="AG906" s="20" t="s">
        <v>16</v>
      </c>
      <c r="AH906" s="20" t="s">
        <v>209</v>
      </c>
    </row>
    <row r="907" spans="1:34">
      <c r="A907" s="20"/>
      <c r="B907" s="20"/>
      <c r="C907" s="20"/>
      <c r="D907" s="20"/>
      <c r="E907" s="20"/>
      <c r="G907" s="2"/>
      <c r="P907" t="e">
        <f t="shared" si="29"/>
        <v>#N/A</v>
      </c>
      <c r="Q907" t="e">
        <f>+VLOOKUP(D907&amp;E907,Master!D:H,5,0)</f>
        <v>#N/A</v>
      </c>
      <c r="R907" t="e">
        <f>+VLOOKUP(D907&amp;E907,Master!D:I,6,0)</f>
        <v>#N/A</v>
      </c>
      <c r="S907" t="e">
        <f>+VLOOKUP(Q907,Notes!$A$45:$BZ$50,MATCH(P907,Notes!$2:$2,0),0)</f>
        <v>#N/A</v>
      </c>
      <c r="T907" s="21" t="e">
        <f t="shared" si="28"/>
        <v>#N/A</v>
      </c>
      <c r="AD907" s="20" t="s">
        <v>650</v>
      </c>
      <c r="AE907" s="20">
        <v>15.765048999999996</v>
      </c>
      <c r="AF907" s="20">
        <v>15.765048999999996</v>
      </c>
      <c r="AG907" s="20" t="s">
        <v>17</v>
      </c>
      <c r="AH907" s="20" t="s">
        <v>204</v>
      </c>
    </row>
    <row r="908" spans="1:34">
      <c r="A908" s="20"/>
      <c r="B908" s="20"/>
      <c r="C908" s="20"/>
      <c r="D908" s="20"/>
      <c r="E908" s="20"/>
      <c r="G908" s="2"/>
      <c r="P908" t="e">
        <f t="shared" si="29"/>
        <v>#N/A</v>
      </c>
      <c r="Q908" t="e">
        <f>+VLOOKUP(D908&amp;E908,Master!D:H,5,0)</f>
        <v>#N/A</v>
      </c>
      <c r="R908" t="e">
        <f>+VLOOKUP(D908&amp;E908,Master!D:I,6,0)</f>
        <v>#N/A</v>
      </c>
      <c r="S908" t="e">
        <f>+VLOOKUP(Q908,Notes!$A$45:$BZ$50,MATCH(P908,Notes!$2:$2,0),0)</f>
        <v>#N/A</v>
      </c>
      <c r="T908" s="21" t="e">
        <f t="shared" si="28"/>
        <v>#N/A</v>
      </c>
      <c r="AD908" s="20" t="s">
        <v>651</v>
      </c>
      <c r="AE908" s="20">
        <v>15.827437999999999</v>
      </c>
      <c r="AF908" s="20">
        <v>15.827437999999999</v>
      </c>
      <c r="AG908" s="20" t="s">
        <v>17</v>
      </c>
      <c r="AH908" s="20" t="s">
        <v>196</v>
      </c>
    </row>
    <row r="909" spans="1:34">
      <c r="A909" s="20"/>
      <c r="B909" s="20"/>
      <c r="C909" s="20"/>
      <c r="D909" s="20"/>
      <c r="E909" s="20"/>
      <c r="G909" s="2"/>
      <c r="P909" t="e">
        <f t="shared" si="29"/>
        <v>#N/A</v>
      </c>
      <c r="Q909" t="e">
        <f>+VLOOKUP(D909&amp;E909,Master!D:H,5,0)</f>
        <v>#N/A</v>
      </c>
      <c r="R909" t="e">
        <f>+VLOOKUP(D909&amp;E909,Master!D:I,6,0)</f>
        <v>#N/A</v>
      </c>
      <c r="S909" t="e">
        <f>+VLOOKUP(Q909,Notes!$A$45:$BZ$50,MATCH(P909,Notes!$2:$2,0),0)</f>
        <v>#N/A</v>
      </c>
      <c r="T909" s="21" t="e">
        <f t="shared" si="28"/>
        <v>#N/A</v>
      </c>
      <c r="AD909" s="20" t="s">
        <v>652</v>
      </c>
      <c r="AE909" s="20">
        <v>15.424535000000001</v>
      </c>
      <c r="AF909" s="20">
        <v>15.424535000000001</v>
      </c>
      <c r="AG909" s="20" t="s">
        <v>17</v>
      </c>
      <c r="AH909" s="20" t="s">
        <v>210</v>
      </c>
    </row>
    <row r="910" spans="1:34">
      <c r="A910" s="20"/>
      <c r="B910" s="20"/>
      <c r="C910" s="20"/>
      <c r="D910" s="20"/>
      <c r="E910" s="20"/>
      <c r="G910" s="2"/>
      <c r="P910" t="e">
        <f t="shared" si="29"/>
        <v>#N/A</v>
      </c>
      <c r="Q910" t="e">
        <f>+VLOOKUP(D910&amp;E910,Master!D:H,5,0)</f>
        <v>#N/A</v>
      </c>
      <c r="R910" t="e">
        <f>+VLOOKUP(D910&amp;E910,Master!D:I,6,0)</f>
        <v>#N/A</v>
      </c>
      <c r="S910" t="e">
        <f>+VLOOKUP(Q910,Notes!$A$45:$BZ$50,MATCH(P910,Notes!$2:$2,0),0)</f>
        <v>#N/A</v>
      </c>
      <c r="T910" s="21" t="e">
        <f t="shared" si="28"/>
        <v>#N/A</v>
      </c>
      <c r="AD910" s="20" t="s">
        <v>653</v>
      </c>
      <c r="AE910" s="20">
        <v>15.359452999999993</v>
      </c>
      <c r="AF910" s="20">
        <v>15.359452999999993</v>
      </c>
      <c r="AG910" s="20" t="s">
        <v>17</v>
      </c>
      <c r="AH910" s="20" t="s">
        <v>211</v>
      </c>
    </row>
    <row r="911" spans="1:34">
      <c r="A911" s="20"/>
      <c r="B911" s="20"/>
      <c r="C911" s="20"/>
      <c r="D911" s="20"/>
      <c r="E911" s="20"/>
      <c r="G911" s="2"/>
      <c r="P911" t="e">
        <f t="shared" si="29"/>
        <v>#N/A</v>
      </c>
      <c r="Q911" t="e">
        <f>+VLOOKUP(D911&amp;E911,Master!D:H,5,0)</f>
        <v>#N/A</v>
      </c>
      <c r="R911" t="e">
        <f>+VLOOKUP(D911&amp;E911,Master!D:I,6,0)</f>
        <v>#N/A</v>
      </c>
      <c r="S911" t="e">
        <f>+VLOOKUP(Q911,Notes!$A$45:$BZ$50,MATCH(P911,Notes!$2:$2,0),0)</f>
        <v>#N/A</v>
      </c>
      <c r="T911" s="21" t="e">
        <f t="shared" si="28"/>
        <v>#N/A</v>
      </c>
      <c r="AD911" s="20" t="s">
        <v>657</v>
      </c>
      <c r="AE911" s="20">
        <v>0.27028100000000005</v>
      </c>
      <c r="AF911" s="20">
        <v>0.27028100000000005</v>
      </c>
      <c r="AG911" s="20" t="s">
        <v>40</v>
      </c>
      <c r="AH911" s="20" t="s">
        <v>208</v>
      </c>
    </row>
    <row r="912" spans="1:34">
      <c r="A912" s="20"/>
      <c r="B912" s="20"/>
      <c r="C912" s="20"/>
      <c r="D912" s="20"/>
      <c r="E912" s="20"/>
      <c r="G912" s="2"/>
      <c r="P912" t="e">
        <f t="shared" si="29"/>
        <v>#N/A</v>
      </c>
      <c r="Q912" t="e">
        <f>+VLOOKUP(D912&amp;E912,Master!D:H,5,0)</f>
        <v>#N/A</v>
      </c>
      <c r="R912" t="e">
        <f>+VLOOKUP(D912&amp;E912,Master!D:I,6,0)</f>
        <v>#N/A</v>
      </c>
      <c r="S912" t="e">
        <f>+VLOOKUP(Q912,Notes!$A$45:$BZ$50,MATCH(P912,Notes!$2:$2,0),0)</f>
        <v>#N/A</v>
      </c>
      <c r="T912" s="21" t="e">
        <f t="shared" si="28"/>
        <v>#N/A</v>
      </c>
      <c r="AD912" s="20" t="s">
        <v>661</v>
      </c>
      <c r="AE912" s="20">
        <v>0.26152199999999998</v>
      </c>
      <c r="AF912" s="20">
        <v>0.26152199999999998</v>
      </c>
      <c r="AG912" s="20" t="s">
        <v>40</v>
      </c>
      <c r="AH912" s="20" t="s">
        <v>209</v>
      </c>
    </row>
    <row r="913" spans="1:34">
      <c r="A913" s="20"/>
      <c r="B913" s="20"/>
      <c r="C913" s="20"/>
      <c r="D913" s="20"/>
      <c r="E913" s="20"/>
      <c r="G913" s="2"/>
      <c r="P913" t="e">
        <f t="shared" si="29"/>
        <v>#N/A</v>
      </c>
      <c r="Q913" t="e">
        <f>+VLOOKUP(D913&amp;E913,Master!D:H,5,0)</f>
        <v>#N/A</v>
      </c>
      <c r="R913" t="e">
        <f>+VLOOKUP(D913&amp;E913,Master!D:I,6,0)</f>
        <v>#N/A</v>
      </c>
      <c r="S913" t="e">
        <f>+VLOOKUP(Q913,Notes!$A$45:$BZ$50,MATCH(P913,Notes!$2:$2,0),0)</f>
        <v>#N/A</v>
      </c>
      <c r="T913" s="21" t="e">
        <f t="shared" si="28"/>
        <v>#N/A</v>
      </c>
      <c r="AD913" s="20" t="s">
        <v>675</v>
      </c>
      <c r="AE913" s="20">
        <v>0.20093800000000001</v>
      </c>
      <c r="AF913" s="20">
        <v>0.20093800000000001</v>
      </c>
      <c r="AG913" s="20" t="s">
        <v>47</v>
      </c>
      <c r="AH913" s="20" t="s">
        <v>209</v>
      </c>
    </row>
    <row r="914" spans="1:34">
      <c r="A914" s="20"/>
      <c r="B914" s="20"/>
      <c r="C914" s="20"/>
      <c r="D914" s="20"/>
      <c r="E914" s="20"/>
      <c r="G914" s="2"/>
      <c r="P914" t="e">
        <f t="shared" si="29"/>
        <v>#N/A</v>
      </c>
      <c r="Q914" t="e">
        <f>+VLOOKUP(D914&amp;E914,Master!D:H,5,0)</f>
        <v>#N/A</v>
      </c>
      <c r="R914" t="e">
        <f>+VLOOKUP(D914&amp;E914,Master!D:I,6,0)</f>
        <v>#N/A</v>
      </c>
      <c r="S914" t="e">
        <f>+VLOOKUP(Q914,Notes!$A$45:$BZ$50,MATCH(P914,Notes!$2:$2,0),0)</f>
        <v>#N/A</v>
      </c>
      <c r="T914" s="21" t="e">
        <f t="shared" si="28"/>
        <v>#N/A</v>
      </c>
      <c r="AD914" s="20" t="s">
        <v>671</v>
      </c>
      <c r="AE914" s="20">
        <v>0.21431500000000001</v>
      </c>
      <c r="AF914" s="20">
        <v>0.21431500000000001</v>
      </c>
      <c r="AG914" s="20" t="s">
        <v>47</v>
      </c>
      <c r="AH914" s="20" t="s">
        <v>208</v>
      </c>
    </row>
    <row r="915" spans="1:34">
      <c r="A915" s="20"/>
      <c r="B915" s="20"/>
      <c r="C915" s="20"/>
      <c r="D915" s="20"/>
      <c r="E915" s="20"/>
      <c r="G915" s="2"/>
      <c r="P915" t="e">
        <f t="shared" si="29"/>
        <v>#N/A</v>
      </c>
      <c r="Q915" t="e">
        <f>+VLOOKUP(D915&amp;E915,Master!D:H,5,0)</f>
        <v>#N/A</v>
      </c>
      <c r="R915" t="e">
        <f>+VLOOKUP(D915&amp;E915,Master!D:I,6,0)</f>
        <v>#N/A</v>
      </c>
      <c r="S915" t="e">
        <f>+VLOOKUP(Q915,Notes!$A$45:$BZ$50,MATCH(P915,Notes!$2:$2,0),0)</f>
        <v>#N/A</v>
      </c>
      <c r="T915" s="21" t="e">
        <f t="shared" si="28"/>
        <v>#N/A</v>
      </c>
      <c r="AD915" s="20" t="s">
        <v>681</v>
      </c>
      <c r="AE915" s="20">
        <v>15.026921000000005</v>
      </c>
      <c r="AF915" s="20">
        <v>15.026921000000005</v>
      </c>
      <c r="AG915" s="20" t="s">
        <v>190</v>
      </c>
      <c r="AH915" s="20" t="s">
        <v>204</v>
      </c>
    </row>
    <row r="916" spans="1:34">
      <c r="A916" s="20"/>
      <c r="B916" s="20"/>
      <c r="C916" s="20"/>
      <c r="D916" s="20"/>
      <c r="E916" s="20"/>
      <c r="G916" s="2"/>
      <c r="P916" t="e">
        <f t="shared" si="29"/>
        <v>#N/A</v>
      </c>
      <c r="Q916" t="e">
        <f>+VLOOKUP(D916&amp;E916,Master!D:H,5,0)</f>
        <v>#N/A</v>
      </c>
      <c r="R916" t="e">
        <f>+VLOOKUP(D916&amp;E916,Master!D:I,6,0)</f>
        <v>#N/A</v>
      </c>
      <c r="S916" t="e">
        <f>+VLOOKUP(Q916,Notes!$A$45:$BZ$50,MATCH(P916,Notes!$2:$2,0),0)</f>
        <v>#N/A</v>
      </c>
      <c r="T916" s="21" t="e">
        <f t="shared" si="28"/>
        <v>#N/A</v>
      </c>
      <c r="AD916" s="20" t="s">
        <v>683</v>
      </c>
      <c r="AE916" s="20">
        <v>14.618611999999994</v>
      </c>
      <c r="AF916" s="20">
        <v>14.618611999999994</v>
      </c>
      <c r="AG916" s="20" t="s">
        <v>190</v>
      </c>
      <c r="AH916" s="20" t="s">
        <v>205</v>
      </c>
    </row>
    <row r="917" spans="1:34">
      <c r="A917" s="20"/>
      <c r="B917" s="20"/>
      <c r="C917" s="20"/>
      <c r="D917" s="20"/>
      <c r="E917" s="20"/>
      <c r="G917" s="2"/>
      <c r="P917" t="e">
        <f t="shared" si="29"/>
        <v>#N/A</v>
      </c>
      <c r="Q917" t="e">
        <f>+VLOOKUP(D917&amp;E917,Master!D:H,5,0)</f>
        <v>#N/A</v>
      </c>
      <c r="R917" t="e">
        <f>+VLOOKUP(D917&amp;E917,Master!D:I,6,0)</f>
        <v>#N/A</v>
      </c>
      <c r="S917" t="e">
        <f>+VLOOKUP(Q917,Notes!$A$45:$BZ$50,MATCH(P917,Notes!$2:$2,0),0)</f>
        <v>#N/A</v>
      </c>
      <c r="T917" s="21" t="e">
        <f t="shared" si="28"/>
        <v>#N/A</v>
      </c>
      <c r="AD917" s="20" t="s">
        <v>682</v>
      </c>
      <c r="AE917" s="20">
        <v>15.063449999999996</v>
      </c>
      <c r="AF917" s="20">
        <v>15.063449999999996</v>
      </c>
      <c r="AG917" s="20" t="s">
        <v>190</v>
      </c>
      <c r="AH917" s="20" t="s">
        <v>208</v>
      </c>
    </row>
    <row r="918" spans="1:34">
      <c r="A918" s="20"/>
      <c r="B918" s="20"/>
      <c r="C918" s="20"/>
      <c r="D918" s="20"/>
      <c r="E918" s="20"/>
      <c r="G918" s="2"/>
      <c r="P918" t="e">
        <f t="shared" si="29"/>
        <v>#N/A</v>
      </c>
      <c r="Q918" t="e">
        <f>+VLOOKUP(D918&amp;E918,Master!D:H,5,0)</f>
        <v>#N/A</v>
      </c>
      <c r="R918" t="e">
        <f>+VLOOKUP(D918&amp;E918,Master!D:I,6,0)</f>
        <v>#N/A</v>
      </c>
      <c r="S918" t="e">
        <f>+VLOOKUP(Q918,Notes!$A$45:$BZ$50,MATCH(P918,Notes!$2:$2,0),0)</f>
        <v>#N/A</v>
      </c>
      <c r="T918" s="21" t="e">
        <f t="shared" si="28"/>
        <v>#N/A</v>
      </c>
      <c r="AD918" s="20" t="s">
        <v>684</v>
      </c>
      <c r="AE918" s="20">
        <v>14.634362000000001</v>
      </c>
      <c r="AF918" s="20">
        <v>14.634362000000001</v>
      </c>
      <c r="AG918" s="20" t="s">
        <v>190</v>
      </c>
      <c r="AH918" s="20" t="s">
        <v>209</v>
      </c>
    </row>
    <row r="919" spans="1:34">
      <c r="A919" s="20"/>
      <c r="B919" s="20"/>
      <c r="C919" s="20"/>
      <c r="D919" s="20"/>
      <c r="E919" s="20"/>
      <c r="G919" s="2"/>
      <c r="P919" t="e">
        <f t="shared" si="29"/>
        <v>#N/A</v>
      </c>
      <c r="Q919" t="e">
        <f>+VLOOKUP(D919&amp;E919,Master!D:H,5,0)</f>
        <v>#N/A</v>
      </c>
      <c r="R919" t="e">
        <f>+VLOOKUP(D919&amp;E919,Master!D:I,6,0)</f>
        <v>#N/A</v>
      </c>
      <c r="S919" t="e">
        <f>+VLOOKUP(Q919,Notes!$A$45:$BZ$50,MATCH(P919,Notes!$2:$2,0),0)</f>
        <v>#N/A</v>
      </c>
      <c r="T919" s="21" t="e">
        <f t="shared" si="28"/>
        <v>#N/A</v>
      </c>
      <c r="AD919" s="20" t="s">
        <v>676</v>
      </c>
      <c r="AE919" s="20">
        <v>12.854486999999999</v>
      </c>
      <c r="AF919" s="20">
        <v>12.854486999999999</v>
      </c>
      <c r="AG919" s="20" t="s">
        <v>88</v>
      </c>
      <c r="AH919" s="20" t="s">
        <v>196</v>
      </c>
    </row>
    <row r="920" spans="1:34">
      <c r="A920" s="20"/>
      <c r="B920" s="20"/>
      <c r="C920" s="20"/>
      <c r="D920" s="20"/>
      <c r="E920" s="20"/>
      <c r="G920" s="2"/>
      <c r="P920" t="e">
        <f t="shared" si="29"/>
        <v>#N/A</v>
      </c>
      <c r="Q920" t="e">
        <f>+VLOOKUP(D920&amp;E920,Master!D:H,5,0)</f>
        <v>#N/A</v>
      </c>
      <c r="R920" t="e">
        <f>+VLOOKUP(D920&amp;E920,Master!D:I,6,0)</f>
        <v>#N/A</v>
      </c>
      <c r="S920" t="e">
        <f>+VLOOKUP(Q920,Notes!$A$45:$BZ$50,MATCH(P920,Notes!$2:$2,0),0)</f>
        <v>#N/A</v>
      </c>
      <c r="T920" s="21" t="e">
        <f t="shared" si="28"/>
        <v>#N/A</v>
      </c>
      <c r="AD920" s="20" t="s">
        <v>621</v>
      </c>
      <c r="AE920" s="20">
        <v>0.18816300000000014</v>
      </c>
      <c r="AF920" s="20">
        <v>0.18816300000000014</v>
      </c>
      <c r="AG920" s="20" t="s">
        <v>20</v>
      </c>
      <c r="AH920" s="20" t="s">
        <v>204</v>
      </c>
    </row>
    <row r="921" spans="1:34">
      <c r="A921" s="20"/>
      <c r="B921" s="20"/>
      <c r="C921" s="20"/>
      <c r="D921" s="20"/>
      <c r="E921" s="20"/>
      <c r="G921" s="2"/>
      <c r="P921" t="e">
        <f t="shared" si="29"/>
        <v>#N/A</v>
      </c>
      <c r="Q921" t="e">
        <f>+VLOOKUP(D921&amp;E921,Master!D:H,5,0)</f>
        <v>#N/A</v>
      </c>
      <c r="R921" t="e">
        <f>+VLOOKUP(D921&amp;E921,Master!D:I,6,0)</f>
        <v>#N/A</v>
      </c>
      <c r="S921" t="e">
        <f>+VLOOKUP(Q921,Notes!$A$45:$BZ$50,MATCH(P921,Notes!$2:$2,0),0)</f>
        <v>#N/A</v>
      </c>
      <c r="T921" s="21" t="e">
        <f t="shared" si="28"/>
        <v>#N/A</v>
      </c>
      <c r="AD921" s="20" t="s">
        <v>625</v>
      </c>
      <c r="AE921" s="20">
        <v>0.17584399999999997</v>
      </c>
      <c r="AF921" s="20">
        <v>0.17584399999999997</v>
      </c>
      <c r="AG921" s="20" t="s">
        <v>20</v>
      </c>
      <c r="AH921" s="20" t="s">
        <v>205</v>
      </c>
    </row>
    <row r="922" spans="1:34">
      <c r="A922" s="20"/>
      <c r="B922" s="20"/>
      <c r="C922" s="20"/>
      <c r="D922" s="20"/>
      <c r="E922" s="20"/>
      <c r="G922" s="2"/>
      <c r="P922" t="e">
        <f t="shared" si="29"/>
        <v>#N/A</v>
      </c>
      <c r="Q922" t="e">
        <f>+VLOOKUP(D922&amp;E922,Master!D:H,5,0)</f>
        <v>#N/A</v>
      </c>
      <c r="R922" t="e">
        <f>+VLOOKUP(D922&amp;E922,Master!D:I,6,0)</f>
        <v>#N/A</v>
      </c>
      <c r="S922" t="e">
        <f>+VLOOKUP(Q922,Notes!$A$45:$BZ$50,MATCH(P922,Notes!$2:$2,0),0)</f>
        <v>#N/A</v>
      </c>
      <c r="T922" s="21" t="e">
        <f t="shared" si="28"/>
        <v>#N/A</v>
      </c>
      <c r="AD922" s="20" t="s">
        <v>642</v>
      </c>
      <c r="AE922" s="20">
        <v>19.30333700000001</v>
      </c>
      <c r="AF922" s="20">
        <v>19.30333700000001</v>
      </c>
      <c r="AG922" s="20" t="s">
        <v>15</v>
      </c>
      <c r="AH922" s="20" t="s">
        <v>204</v>
      </c>
    </row>
    <row r="923" spans="1:34">
      <c r="A923" s="20"/>
      <c r="B923" s="20"/>
      <c r="C923" s="20"/>
      <c r="D923" s="20"/>
      <c r="E923" s="20"/>
      <c r="G923" s="2"/>
      <c r="P923" t="e">
        <f t="shared" si="29"/>
        <v>#N/A</v>
      </c>
      <c r="Q923" t="e">
        <f>+VLOOKUP(D923&amp;E923,Master!D:H,5,0)</f>
        <v>#N/A</v>
      </c>
      <c r="R923" t="e">
        <f>+VLOOKUP(D923&amp;E923,Master!D:I,6,0)</f>
        <v>#N/A</v>
      </c>
      <c r="S923" t="e">
        <f>+VLOOKUP(Q923,Notes!$A$45:$BZ$50,MATCH(P923,Notes!$2:$2,0),0)</f>
        <v>#N/A</v>
      </c>
      <c r="T923" s="21" t="e">
        <f t="shared" si="28"/>
        <v>#N/A</v>
      </c>
      <c r="AD923" s="20" t="s">
        <v>647</v>
      </c>
      <c r="AE923" s="20">
        <v>15.734137000000006</v>
      </c>
      <c r="AF923" s="20">
        <v>15.734137000000006</v>
      </c>
      <c r="AG923" s="20" t="s">
        <v>15</v>
      </c>
      <c r="AH923" s="20" t="s">
        <v>205</v>
      </c>
    </row>
    <row r="924" spans="1:34">
      <c r="A924" s="20"/>
      <c r="B924" s="20"/>
      <c r="C924" s="20"/>
      <c r="D924" s="20"/>
      <c r="E924" s="20"/>
      <c r="G924" s="2"/>
      <c r="P924" t="e">
        <f t="shared" si="29"/>
        <v>#N/A</v>
      </c>
      <c r="Q924" t="e">
        <f>+VLOOKUP(D924&amp;E924,Master!D:H,5,0)</f>
        <v>#N/A</v>
      </c>
      <c r="R924" t="e">
        <f>+VLOOKUP(D924&amp;E924,Master!D:I,6,0)</f>
        <v>#N/A</v>
      </c>
      <c r="S924" t="e">
        <f>+VLOOKUP(Q924,Notes!$A$45:$BZ$50,MATCH(P924,Notes!$2:$2,0),0)</f>
        <v>#N/A</v>
      </c>
      <c r="T924" s="21" t="e">
        <f t="shared" si="28"/>
        <v>#N/A</v>
      </c>
      <c r="AD924" s="20" t="s">
        <v>761</v>
      </c>
      <c r="AE924" s="20">
        <v>0.25396199999999997</v>
      </c>
      <c r="AF924" s="20">
        <v>0.25396199999999997</v>
      </c>
      <c r="AG924" s="20" t="s">
        <v>16</v>
      </c>
      <c r="AH924" s="20" t="s">
        <v>204</v>
      </c>
    </row>
    <row r="925" spans="1:34">
      <c r="A925" s="20"/>
      <c r="B925" s="20"/>
      <c r="C925" s="20"/>
      <c r="D925" s="20"/>
      <c r="E925" s="20"/>
      <c r="G925" s="2"/>
      <c r="P925" t="e">
        <f t="shared" si="29"/>
        <v>#N/A</v>
      </c>
      <c r="Q925" t="e">
        <f>+VLOOKUP(D925&amp;E925,Master!D:H,5,0)</f>
        <v>#N/A</v>
      </c>
      <c r="R925" t="e">
        <f>+VLOOKUP(D925&amp;E925,Master!D:I,6,0)</f>
        <v>#N/A</v>
      </c>
      <c r="S925" t="e">
        <f>+VLOOKUP(Q925,Notes!$A$45:$BZ$50,MATCH(P925,Notes!$2:$2,0),0)</f>
        <v>#N/A</v>
      </c>
      <c r="T925" s="21" t="e">
        <f t="shared" si="28"/>
        <v>#N/A</v>
      </c>
      <c r="AD925" s="20" t="s">
        <v>763</v>
      </c>
      <c r="AE925" s="20">
        <v>0.21400499999999986</v>
      </c>
      <c r="AF925" s="20">
        <v>0.21400499999999986</v>
      </c>
      <c r="AG925" s="20" t="s">
        <v>16</v>
      </c>
      <c r="AH925" s="20" t="s">
        <v>205</v>
      </c>
    </row>
    <row r="926" spans="1:34">
      <c r="A926" s="20"/>
      <c r="B926" s="20"/>
      <c r="C926" s="20"/>
      <c r="D926" s="20"/>
      <c r="E926" s="20"/>
      <c r="G926" s="2"/>
      <c r="P926" t="e">
        <f t="shared" si="29"/>
        <v>#N/A</v>
      </c>
      <c r="Q926" t="e">
        <f>+VLOOKUP(D926&amp;E926,Master!D:H,5,0)</f>
        <v>#N/A</v>
      </c>
      <c r="R926" t="e">
        <f>+VLOOKUP(D926&amp;E926,Master!D:I,6,0)</f>
        <v>#N/A</v>
      </c>
      <c r="S926" t="e">
        <f>+VLOOKUP(Q926,Notes!$A$45:$BZ$50,MATCH(P926,Notes!$2:$2,0),0)</f>
        <v>#N/A</v>
      </c>
      <c r="T926" s="21" t="e">
        <f t="shared" si="28"/>
        <v>#N/A</v>
      </c>
      <c r="AD926" s="20" t="s">
        <v>650</v>
      </c>
      <c r="AE926" s="20">
        <v>15.765048999999996</v>
      </c>
      <c r="AF926" s="20">
        <v>15.765048999999996</v>
      </c>
      <c r="AG926" s="20" t="s">
        <v>17</v>
      </c>
      <c r="AH926" s="20" t="s">
        <v>204</v>
      </c>
    </row>
    <row r="927" spans="1:34">
      <c r="A927" s="20"/>
      <c r="B927" s="20"/>
      <c r="C927" s="20"/>
      <c r="D927" s="20"/>
      <c r="E927" s="20"/>
      <c r="G927" s="2"/>
      <c r="P927" t="e">
        <f t="shared" si="29"/>
        <v>#N/A</v>
      </c>
      <c r="Q927" t="e">
        <f>+VLOOKUP(D927&amp;E927,Master!D:H,5,0)</f>
        <v>#N/A</v>
      </c>
      <c r="R927" t="e">
        <f>+VLOOKUP(D927&amp;E927,Master!D:I,6,0)</f>
        <v>#N/A</v>
      </c>
      <c r="S927" t="e">
        <f>+VLOOKUP(Q927,Notes!$A$45:$BZ$50,MATCH(P927,Notes!$2:$2,0),0)</f>
        <v>#N/A</v>
      </c>
      <c r="T927" s="21" t="e">
        <f t="shared" si="28"/>
        <v>#N/A</v>
      </c>
      <c r="AD927" s="20" t="s">
        <v>653</v>
      </c>
      <c r="AE927" s="20">
        <v>15.359452999999993</v>
      </c>
      <c r="AF927" s="20">
        <v>15.359452999999993</v>
      </c>
      <c r="AG927" s="20" t="s">
        <v>17</v>
      </c>
      <c r="AH927" s="20" t="s">
        <v>211</v>
      </c>
    </row>
    <row r="928" spans="1:34">
      <c r="A928" s="20"/>
      <c r="B928" s="20"/>
      <c r="C928" s="20"/>
      <c r="D928" s="20"/>
      <c r="E928" s="20"/>
      <c r="G928" s="2"/>
      <c r="P928" t="e">
        <f t="shared" si="29"/>
        <v>#N/A</v>
      </c>
      <c r="Q928" t="e">
        <f>+VLOOKUP(D928&amp;E928,Master!D:H,5,0)</f>
        <v>#N/A</v>
      </c>
      <c r="R928" t="e">
        <f>+VLOOKUP(D928&amp;E928,Master!D:I,6,0)</f>
        <v>#N/A</v>
      </c>
      <c r="S928" t="e">
        <f>+VLOOKUP(Q928,Notes!$A$45:$BZ$50,MATCH(P928,Notes!$2:$2,0),0)</f>
        <v>#N/A</v>
      </c>
      <c r="T928" s="21" t="e">
        <f t="shared" si="28"/>
        <v>#N/A</v>
      </c>
      <c r="AD928" s="20" t="s">
        <v>681</v>
      </c>
      <c r="AE928" s="20">
        <v>15.026921000000005</v>
      </c>
      <c r="AF928" s="20">
        <v>15.026921000000005</v>
      </c>
      <c r="AG928" s="20" t="s">
        <v>190</v>
      </c>
      <c r="AH928" s="20" t="s">
        <v>204</v>
      </c>
    </row>
    <row r="929" spans="1:34">
      <c r="A929" s="20"/>
      <c r="B929" s="20"/>
      <c r="C929" s="20"/>
      <c r="D929" s="20"/>
      <c r="E929" s="20"/>
      <c r="G929" s="2"/>
      <c r="P929" t="e">
        <f t="shared" si="29"/>
        <v>#N/A</v>
      </c>
      <c r="Q929" t="e">
        <f>+VLOOKUP(D929&amp;E929,Master!D:H,5,0)</f>
        <v>#N/A</v>
      </c>
      <c r="R929" t="e">
        <f>+VLOOKUP(D929&amp;E929,Master!D:I,6,0)</f>
        <v>#N/A</v>
      </c>
      <c r="S929" t="e">
        <f>+VLOOKUP(Q929,Notes!$A$45:$BZ$50,MATCH(P929,Notes!$2:$2,0),0)</f>
        <v>#N/A</v>
      </c>
      <c r="T929" s="21" t="e">
        <f t="shared" si="28"/>
        <v>#N/A</v>
      </c>
      <c r="AD929" s="20" t="s">
        <v>683</v>
      </c>
      <c r="AE929" s="20">
        <v>14.618611999999994</v>
      </c>
      <c r="AF929" s="20">
        <v>14.618611999999994</v>
      </c>
      <c r="AG929" s="20" t="s">
        <v>190</v>
      </c>
      <c r="AH929" s="20" t="s">
        <v>205</v>
      </c>
    </row>
    <row r="930" spans="1:34">
      <c r="A930" s="20"/>
      <c r="B930" s="20"/>
      <c r="C930" s="20"/>
      <c r="D930" s="20"/>
      <c r="E930" s="20"/>
      <c r="G930" s="2"/>
      <c r="P930" t="e">
        <f t="shared" si="29"/>
        <v>#N/A</v>
      </c>
      <c r="Q930" t="e">
        <f>+VLOOKUP(D930&amp;E930,Master!D:H,5,0)</f>
        <v>#N/A</v>
      </c>
      <c r="R930" t="e">
        <f>+VLOOKUP(D930&amp;E930,Master!D:I,6,0)</f>
        <v>#N/A</v>
      </c>
      <c r="S930" t="e">
        <f>+VLOOKUP(Q930,Notes!$A$45:$BZ$50,MATCH(P930,Notes!$2:$2,0),0)</f>
        <v>#N/A</v>
      </c>
      <c r="T930" s="21" t="e">
        <f t="shared" si="28"/>
        <v>#N/A</v>
      </c>
      <c r="AD930" s="20" t="s">
        <v>653</v>
      </c>
      <c r="AE930" s="20">
        <v>15.359452999999993</v>
      </c>
      <c r="AF930" s="20">
        <v>15.359452999999993</v>
      </c>
      <c r="AG930" s="20" t="s">
        <v>17</v>
      </c>
      <c r="AH930" s="20" t="s">
        <v>211</v>
      </c>
    </row>
    <row r="931" spans="1:34">
      <c r="A931" s="20"/>
      <c r="B931" s="20"/>
      <c r="C931" s="20"/>
      <c r="D931" s="20"/>
      <c r="E931" s="20"/>
      <c r="G931" s="2"/>
      <c r="P931" t="e">
        <f t="shared" si="29"/>
        <v>#N/A</v>
      </c>
      <c r="Q931" t="e">
        <f>+VLOOKUP(D931&amp;E931,Master!D:H,5,0)</f>
        <v>#N/A</v>
      </c>
      <c r="R931" t="e">
        <f>+VLOOKUP(D931&amp;E931,Master!D:I,6,0)</f>
        <v>#N/A</v>
      </c>
      <c r="S931" t="e">
        <f>+VLOOKUP(Q931,Notes!$A$45:$BZ$50,MATCH(P931,Notes!$2:$2,0),0)</f>
        <v>#N/A</v>
      </c>
      <c r="T931" s="21" t="e">
        <f t="shared" si="28"/>
        <v>#N/A</v>
      </c>
      <c r="AD931" s="20" t="s">
        <v>650</v>
      </c>
      <c r="AE931" s="20">
        <v>15.765048999999996</v>
      </c>
      <c r="AF931" s="20">
        <v>15.765048999999996</v>
      </c>
      <c r="AG931" s="20" t="s">
        <v>17</v>
      </c>
      <c r="AH931" s="20" t="s">
        <v>204</v>
      </c>
    </row>
    <row r="932" spans="1:34">
      <c r="A932" s="20"/>
      <c r="B932" s="20"/>
      <c r="C932" s="20"/>
      <c r="D932" s="20"/>
      <c r="E932" s="20"/>
      <c r="G932" s="2"/>
      <c r="P932" t="e">
        <f t="shared" si="29"/>
        <v>#N/A</v>
      </c>
      <c r="Q932" t="e">
        <f>+VLOOKUP(D932&amp;E932,Master!D:H,5,0)</f>
        <v>#N/A</v>
      </c>
      <c r="R932" t="e">
        <f>+VLOOKUP(D932&amp;E932,Master!D:I,6,0)</f>
        <v>#N/A</v>
      </c>
      <c r="S932" t="e">
        <f>+VLOOKUP(Q932,Notes!$A$45:$BZ$50,MATCH(P932,Notes!$2:$2,0),0)</f>
        <v>#N/A</v>
      </c>
      <c r="T932" s="21" t="e">
        <f t="shared" si="28"/>
        <v>#N/A</v>
      </c>
      <c r="AD932" s="20" t="s">
        <v>681</v>
      </c>
      <c r="AE932" s="20">
        <v>15.026921000000005</v>
      </c>
      <c r="AF932" s="20">
        <v>15.026921000000005</v>
      </c>
      <c r="AG932" s="20" t="s">
        <v>190</v>
      </c>
      <c r="AH932" s="20" t="s">
        <v>204</v>
      </c>
    </row>
    <row r="933" spans="1:34">
      <c r="A933" s="20"/>
      <c r="B933" s="20"/>
      <c r="C933" s="20"/>
      <c r="D933" s="20"/>
      <c r="E933" s="20"/>
      <c r="G933" s="2"/>
      <c r="P933" t="e">
        <f t="shared" si="29"/>
        <v>#N/A</v>
      </c>
      <c r="Q933" t="e">
        <f>+VLOOKUP(D933&amp;E933,Master!D:H,5,0)</f>
        <v>#N/A</v>
      </c>
      <c r="R933" t="e">
        <f>+VLOOKUP(D933&amp;E933,Master!D:I,6,0)</f>
        <v>#N/A</v>
      </c>
      <c r="S933" t="e">
        <f>+VLOOKUP(Q933,Notes!$A$45:$BZ$50,MATCH(P933,Notes!$2:$2,0),0)</f>
        <v>#N/A</v>
      </c>
      <c r="T933" s="21" t="e">
        <f t="shared" si="28"/>
        <v>#N/A</v>
      </c>
      <c r="AD933" s="20" t="s">
        <v>683</v>
      </c>
      <c r="AE933" s="20">
        <v>14.618611999999994</v>
      </c>
      <c r="AF933" s="20">
        <v>14.618611999999994</v>
      </c>
      <c r="AG933" s="20" t="s">
        <v>190</v>
      </c>
      <c r="AH933" s="20" t="s">
        <v>205</v>
      </c>
    </row>
    <row r="934" spans="1:34">
      <c r="A934" s="20"/>
      <c r="B934" s="20"/>
      <c r="C934" s="20"/>
      <c r="D934" s="20"/>
      <c r="E934" s="20"/>
      <c r="G934" s="2"/>
      <c r="P934" t="e">
        <f t="shared" si="29"/>
        <v>#N/A</v>
      </c>
      <c r="Q934" t="e">
        <f>+VLOOKUP(D934&amp;E934,Master!D:H,5,0)</f>
        <v>#N/A</v>
      </c>
      <c r="R934" t="e">
        <f>+VLOOKUP(D934&amp;E934,Master!D:I,6,0)</f>
        <v>#N/A</v>
      </c>
      <c r="S934" t="e">
        <f>+VLOOKUP(Q934,Notes!$A$45:$BZ$50,MATCH(P934,Notes!$2:$2,0),0)</f>
        <v>#N/A</v>
      </c>
      <c r="T934" s="21" t="e">
        <f t="shared" si="28"/>
        <v>#N/A</v>
      </c>
      <c r="AD934" s="20" t="s">
        <v>676</v>
      </c>
      <c r="AE934" s="20">
        <v>12.854486999999999</v>
      </c>
      <c r="AF934" s="20">
        <v>12.854486999999999</v>
      </c>
      <c r="AG934" s="20" t="s">
        <v>88</v>
      </c>
      <c r="AH934" s="20" t="s">
        <v>196</v>
      </c>
    </row>
    <row r="935" spans="1:34">
      <c r="A935" s="20"/>
      <c r="B935" s="20"/>
      <c r="C935" s="20"/>
      <c r="D935" s="20"/>
      <c r="E935" s="20"/>
      <c r="G935" s="2"/>
      <c r="P935" t="e">
        <f t="shared" si="29"/>
        <v>#N/A</v>
      </c>
      <c r="Q935" t="e">
        <f>+VLOOKUP(D935&amp;E935,Master!D:H,5,0)</f>
        <v>#N/A</v>
      </c>
      <c r="R935" t="e">
        <f>+VLOOKUP(D935&amp;E935,Master!D:I,6,0)</f>
        <v>#N/A</v>
      </c>
      <c r="S935" t="e">
        <f>+VLOOKUP(Q935,Notes!$A$45:$BZ$50,MATCH(P935,Notes!$2:$2,0),0)</f>
        <v>#N/A</v>
      </c>
      <c r="T935" s="21" t="e">
        <f t="shared" si="28"/>
        <v>#N/A</v>
      </c>
      <c r="AD935" s="20" t="s">
        <v>676</v>
      </c>
      <c r="AE935" s="20">
        <v>12.854486999999999</v>
      </c>
      <c r="AF935" s="20">
        <v>12.854486999999999</v>
      </c>
      <c r="AG935" s="20" t="s">
        <v>88</v>
      </c>
      <c r="AH935" s="20" t="s">
        <v>196</v>
      </c>
    </row>
    <row r="936" spans="1:34">
      <c r="A936" s="20"/>
      <c r="B936" s="20"/>
      <c r="C936" s="20"/>
      <c r="D936" s="20"/>
      <c r="E936" s="20"/>
      <c r="G936" s="2"/>
      <c r="P936" t="e">
        <f t="shared" si="29"/>
        <v>#N/A</v>
      </c>
      <c r="Q936" t="e">
        <f>+VLOOKUP(D936&amp;E936,Master!D:H,5,0)</f>
        <v>#N/A</v>
      </c>
      <c r="R936" t="e">
        <f>+VLOOKUP(D936&amp;E936,Master!D:I,6,0)</f>
        <v>#N/A</v>
      </c>
      <c r="S936" t="e">
        <f>+VLOOKUP(Q936,Notes!$A$45:$BZ$50,MATCH(P936,Notes!$2:$2,0),0)</f>
        <v>#N/A</v>
      </c>
      <c r="T936" s="21" t="e">
        <f t="shared" si="28"/>
        <v>#N/A</v>
      </c>
      <c r="AD936" s="20" t="s">
        <v>621</v>
      </c>
      <c r="AE936" s="20">
        <v>0.18816300000000014</v>
      </c>
      <c r="AF936" s="20">
        <v>0.18816300000000014</v>
      </c>
      <c r="AG936" s="20" t="s">
        <v>20</v>
      </c>
      <c r="AH936" s="20" t="s">
        <v>204</v>
      </c>
    </row>
    <row r="937" spans="1:34">
      <c r="A937" s="20"/>
      <c r="B937" s="20"/>
      <c r="C937" s="20"/>
      <c r="D937" s="20"/>
      <c r="E937" s="20"/>
      <c r="G937" s="2"/>
      <c r="P937" t="e">
        <f t="shared" si="29"/>
        <v>#N/A</v>
      </c>
      <c r="Q937" t="e">
        <f>+VLOOKUP(D937&amp;E937,Master!D:H,5,0)</f>
        <v>#N/A</v>
      </c>
      <c r="R937" t="e">
        <f>+VLOOKUP(D937&amp;E937,Master!D:I,6,0)</f>
        <v>#N/A</v>
      </c>
      <c r="S937" t="e">
        <f>+VLOOKUP(Q937,Notes!$A$45:$BZ$50,MATCH(P937,Notes!$2:$2,0),0)</f>
        <v>#N/A</v>
      </c>
      <c r="T937" s="21" t="e">
        <f t="shared" si="28"/>
        <v>#N/A</v>
      </c>
      <c r="AD937" s="20" t="s">
        <v>625</v>
      </c>
      <c r="AE937" s="20">
        <v>0.17584399999999997</v>
      </c>
      <c r="AF937" s="20">
        <v>0.17584399999999997</v>
      </c>
      <c r="AG937" s="20" t="s">
        <v>20</v>
      </c>
      <c r="AH937" s="20" t="s">
        <v>205</v>
      </c>
    </row>
    <row r="938" spans="1:34">
      <c r="A938" s="20"/>
      <c r="B938" s="20"/>
      <c r="C938" s="20"/>
      <c r="D938" s="20"/>
      <c r="E938" s="20"/>
      <c r="G938" s="2"/>
      <c r="P938" t="e">
        <f t="shared" si="29"/>
        <v>#N/A</v>
      </c>
      <c r="Q938" t="e">
        <f>+VLOOKUP(D938&amp;E938,Master!D:H,5,0)</f>
        <v>#N/A</v>
      </c>
      <c r="R938" t="e">
        <f>+VLOOKUP(D938&amp;E938,Master!D:I,6,0)</f>
        <v>#N/A</v>
      </c>
      <c r="S938" t="e">
        <f>+VLOOKUP(Q938,Notes!$A$45:$BZ$50,MATCH(P938,Notes!$2:$2,0),0)</f>
        <v>#N/A</v>
      </c>
      <c r="T938" s="21" t="e">
        <f t="shared" si="28"/>
        <v>#N/A</v>
      </c>
      <c r="AD938" s="20" t="s">
        <v>668</v>
      </c>
      <c r="AE938" s="20">
        <v>0.21977199999999994</v>
      </c>
      <c r="AF938" s="20">
        <v>0.21977199999999994</v>
      </c>
      <c r="AG938" s="20" t="s">
        <v>47</v>
      </c>
      <c r="AH938" s="20" t="s">
        <v>204</v>
      </c>
    </row>
    <row r="939" spans="1:34">
      <c r="A939" s="20"/>
      <c r="B939" s="20"/>
      <c r="C939" s="20"/>
      <c r="D939" s="20"/>
      <c r="E939" s="20"/>
      <c r="G939" s="2"/>
      <c r="P939" t="e">
        <f t="shared" si="29"/>
        <v>#N/A</v>
      </c>
      <c r="Q939" t="e">
        <f>+VLOOKUP(D939&amp;E939,Master!D:H,5,0)</f>
        <v>#N/A</v>
      </c>
      <c r="R939" t="e">
        <f>+VLOOKUP(D939&amp;E939,Master!D:I,6,0)</f>
        <v>#N/A</v>
      </c>
      <c r="S939" t="e">
        <f>+VLOOKUP(Q939,Notes!$A$45:$BZ$50,MATCH(P939,Notes!$2:$2,0),0)</f>
        <v>#N/A</v>
      </c>
      <c r="T939" s="21" t="e">
        <f t="shared" si="28"/>
        <v>#N/A</v>
      </c>
      <c r="AD939" s="20" t="s">
        <v>672</v>
      </c>
      <c r="AE939" s="20">
        <v>0.20745500000000008</v>
      </c>
      <c r="AF939" s="20">
        <v>0.20745500000000008</v>
      </c>
      <c r="AG939" s="20" t="s">
        <v>47</v>
      </c>
      <c r="AH939" s="20" t="s">
        <v>205</v>
      </c>
    </row>
    <row r="940" spans="1:34">
      <c r="A940" s="20"/>
      <c r="B940" s="20"/>
      <c r="C940" s="20"/>
      <c r="D940" s="20"/>
      <c r="E940" s="20"/>
      <c r="G940" s="2"/>
      <c r="P940" t="e">
        <f t="shared" si="29"/>
        <v>#N/A</v>
      </c>
      <c r="Q940" t="e">
        <f>+VLOOKUP(D940&amp;E940,Master!D:H,5,0)</f>
        <v>#N/A</v>
      </c>
      <c r="R940" t="e">
        <f>+VLOOKUP(D940&amp;E940,Master!D:I,6,0)</f>
        <v>#N/A</v>
      </c>
      <c r="S940" t="e">
        <f>+VLOOKUP(Q940,Notes!$A$45:$BZ$50,MATCH(P940,Notes!$2:$2,0),0)</f>
        <v>#N/A</v>
      </c>
      <c r="T940" s="21" t="e">
        <f t="shared" si="28"/>
        <v>#N/A</v>
      </c>
      <c r="AD940" s="20" t="s">
        <v>647</v>
      </c>
      <c r="AE940" s="20">
        <v>15.734137000000006</v>
      </c>
      <c r="AF940" s="20">
        <v>15.734137000000006</v>
      </c>
      <c r="AG940" s="20" t="s">
        <v>15</v>
      </c>
      <c r="AH940" s="20" t="s">
        <v>205</v>
      </c>
    </row>
    <row r="941" spans="1:34">
      <c r="A941" s="20"/>
      <c r="B941" s="20"/>
      <c r="C941" s="20"/>
      <c r="D941" s="20"/>
      <c r="E941" s="20"/>
      <c r="G941" s="2"/>
      <c r="P941" t="e">
        <f t="shared" si="29"/>
        <v>#N/A</v>
      </c>
      <c r="Q941" t="e">
        <f>+VLOOKUP(D941&amp;E941,Master!D:H,5,0)</f>
        <v>#N/A</v>
      </c>
      <c r="R941" t="e">
        <f>+VLOOKUP(D941&amp;E941,Master!D:I,6,0)</f>
        <v>#N/A</v>
      </c>
      <c r="S941" t="e">
        <f>+VLOOKUP(Q941,Notes!$A$45:$BZ$50,MATCH(P941,Notes!$2:$2,0),0)</f>
        <v>#N/A</v>
      </c>
      <c r="T941" s="21" t="e">
        <f t="shared" si="28"/>
        <v>#N/A</v>
      </c>
      <c r="AD941" s="20" t="s">
        <v>642</v>
      </c>
      <c r="AE941" s="20">
        <v>19.30333700000001</v>
      </c>
      <c r="AF941" s="20">
        <v>19.30333700000001</v>
      </c>
      <c r="AG941" s="20" t="s">
        <v>15</v>
      </c>
      <c r="AH941" s="20" t="s">
        <v>204</v>
      </c>
    </row>
    <row r="942" spans="1:34">
      <c r="A942" s="20"/>
      <c r="B942" s="20"/>
      <c r="C942" s="20"/>
      <c r="D942" s="20"/>
      <c r="E942" s="20"/>
      <c r="G942" s="2"/>
      <c r="P942" t="e">
        <f t="shared" si="29"/>
        <v>#N/A</v>
      </c>
      <c r="Q942" t="e">
        <f>+VLOOKUP(D942&amp;E942,Master!D:H,5,0)</f>
        <v>#N/A</v>
      </c>
      <c r="R942" t="e">
        <f>+VLOOKUP(D942&amp;E942,Master!D:I,6,0)</f>
        <v>#N/A</v>
      </c>
      <c r="S942" t="e">
        <f>+VLOOKUP(Q942,Notes!$A$45:$BZ$50,MATCH(P942,Notes!$2:$2,0),0)</f>
        <v>#N/A</v>
      </c>
      <c r="T942" s="21" t="e">
        <f t="shared" si="28"/>
        <v>#N/A</v>
      </c>
      <c r="AD942" s="20" t="s">
        <v>653</v>
      </c>
      <c r="AE942" s="20">
        <v>15.359452999999993</v>
      </c>
      <c r="AF942" s="20">
        <v>15.359452999999993</v>
      </c>
      <c r="AG942" s="20" t="s">
        <v>17</v>
      </c>
      <c r="AH942" s="20" t="s">
        <v>211</v>
      </c>
    </row>
    <row r="943" spans="1:34">
      <c r="A943" s="20"/>
      <c r="B943" s="20"/>
      <c r="C943" s="20"/>
      <c r="D943" s="20"/>
      <c r="E943" s="20"/>
      <c r="G943" s="2"/>
      <c r="P943" t="e">
        <f t="shared" si="29"/>
        <v>#N/A</v>
      </c>
      <c r="Q943" t="e">
        <f>+VLOOKUP(D943&amp;E943,Master!D:H,5,0)</f>
        <v>#N/A</v>
      </c>
      <c r="R943" t="e">
        <f>+VLOOKUP(D943&amp;E943,Master!D:I,6,0)</f>
        <v>#N/A</v>
      </c>
      <c r="S943" t="e">
        <f>+VLOOKUP(Q943,Notes!$A$45:$BZ$50,MATCH(P943,Notes!$2:$2,0),0)</f>
        <v>#N/A</v>
      </c>
      <c r="T943" s="21" t="e">
        <f t="shared" si="28"/>
        <v>#N/A</v>
      </c>
      <c r="AD943" s="20" t="s">
        <v>650</v>
      </c>
      <c r="AE943" s="20">
        <v>15.765048999999996</v>
      </c>
      <c r="AF943" s="20">
        <v>15.765048999999996</v>
      </c>
      <c r="AG943" s="20" t="s">
        <v>17</v>
      </c>
      <c r="AH943" s="20" t="s">
        <v>204</v>
      </c>
    </row>
    <row r="944" spans="1:34">
      <c r="A944" s="20"/>
      <c r="B944" s="20"/>
      <c r="C944" s="20"/>
      <c r="D944" s="20"/>
      <c r="E944" s="20"/>
      <c r="G944" s="2"/>
      <c r="P944" t="e">
        <f t="shared" si="29"/>
        <v>#N/A</v>
      </c>
      <c r="Q944" t="e">
        <f>+VLOOKUP(D944&amp;E944,Master!D:H,5,0)</f>
        <v>#N/A</v>
      </c>
      <c r="R944" t="e">
        <f>+VLOOKUP(D944&amp;E944,Master!D:I,6,0)</f>
        <v>#N/A</v>
      </c>
      <c r="S944" t="e">
        <f>+VLOOKUP(Q944,Notes!$A$45:$BZ$50,MATCH(P944,Notes!$2:$2,0),0)</f>
        <v>#N/A</v>
      </c>
      <c r="T944" s="21" t="e">
        <f t="shared" si="28"/>
        <v>#N/A</v>
      </c>
      <c r="AD944" s="20" t="s">
        <v>763</v>
      </c>
      <c r="AE944" s="20">
        <v>0.21400499999999986</v>
      </c>
      <c r="AF944" s="20">
        <v>0.21400499999999986</v>
      </c>
      <c r="AG944" s="20" t="s">
        <v>16</v>
      </c>
      <c r="AH944" s="20" t="s">
        <v>205</v>
      </c>
    </row>
    <row r="945" spans="1:34">
      <c r="A945" s="20"/>
      <c r="B945" s="20"/>
      <c r="C945" s="20"/>
      <c r="D945" s="20"/>
      <c r="E945" s="20"/>
      <c r="G945" s="2"/>
      <c r="P945" t="e">
        <f t="shared" si="29"/>
        <v>#N/A</v>
      </c>
      <c r="Q945" t="e">
        <f>+VLOOKUP(D945&amp;E945,Master!D:H,5,0)</f>
        <v>#N/A</v>
      </c>
      <c r="R945" t="e">
        <f>+VLOOKUP(D945&amp;E945,Master!D:I,6,0)</f>
        <v>#N/A</v>
      </c>
      <c r="S945" t="e">
        <f>+VLOOKUP(Q945,Notes!$A$45:$BZ$50,MATCH(P945,Notes!$2:$2,0),0)</f>
        <v>#N/A</v>
      </c>
      <c r="T945" s="21" t="e">
        <f t="shared" si="28"/>
        <v>#N/A</v>
      </c>
      <c r="AD945" s="20" t="s">
        <v>761</v>
      </c>
      <c r="AE945" s="20">
        <v>0.25396199999999997</v>
      </c>
      <c r="AF945" s="20">
        <v>0.25396199999999997</v>
      </c>
      <c r="AG945" s="20" t="s">
        <v>16</v>
      </c>
      <c r="AH945" s="20" t="s">
        <v>204</v>
      </c>
    </row>
    <row r="946" spans="1:34">
      <c r="A946" s="20"/>
      <c r="B946" s="20"/>
      <c r="C946" s="20"/>
      <c r="D946" s="20"/>
      <c r="E946" s="20"/>
      <c r="G946" s="2"/>
      <c r="P946" t="e">
        <f t="shared" si="29"/>
        <v>#N/A</v>
      </c>
      <c r="Q946" t="e">
        <f>+VLOOKUP(D946&amp;E946,Master!D:H,5,0)</f>
        <v>#N/A</v>
      </c>
      <c r="R946" t="e">
        <f>+VLOOKUP(D946&amp;E946,Master!D:I,6,0)</f>
        <v>#N/A</v>
      </c>
      <c r="S946" t="e">
        <f>+VLOOKUP(Q946,Notes!$A$45:$BZ$50,MATCH(P946,Notes!$2:$2,0),0)</f>
        <v>#N/A</v>
      </c>
      <c r="T946" s="21" t="e">
        <f t="shared" si="28"/>
        <v>#N/A</v>
      </c>
      <c r="AD946" s="20" t="s">
        <v>681</v>
      </c>
      <c r="AE946" s="20">
        <v>15.026921000000005</v>
      </c>
      <c r="AF946" s="20">
        <v>15.026921000000005</v>
      </c>
      <c r="AG946" s="20" t="s">
        <v>190</v>
      </c>
      <c r="AH946" s="20" t="s">
        <v>204</v>
      </c>
    </row>
    <row r="947" spans="1:34">
      <c r="A947" s="20"/>
      <c r="B947" s="20"/>
      <c r="C947" s="20"/>
      <c r="D947" s="20"/>
      <c r="E947" s="20"/>
      <c r="G947" s="2"/>
      <c r="P947" t="e">
        <f t="shared" si="29"/>
        <v>#N/A</v>
      </c>
      <c r="Q947" t="e">
        <f>+VLOOKUP(D947&amp;E947,Master!D:H,5,0)</f>
        <v>#N/A</v>
      </c>
      <c r="R947" t="e">
        <f>+VLOOKUP(D947&amp;E947,Master!D:I,6,0)</f>
        <v>#N/A</v>
      </c>
      <c r="S947" t="e">
        <f>+VLOOKUP(Q947,Notes!$A$45:$BZ$50,MATCH(P947,Notes!$2:$2,0),0)</f>
        <v>#N/A</v>
      </c>
      <c r="T947" s="21" t="e">
        <f t="shared" si="28"/>
        <v>#N/A</v>
      </c>
      <c r="AD947" s="20" t="s">
        <v>683</v>
      </c>
      <c r="AE947" s="20">
        <v>14.618611999999994</v>
      </c>
      <c r="AF947" s="20">
        <v>14.618611999999994</v>
      </c>
      <c r="AG947" s="20" t="s">
        <v>190</v>
      </c>
      <c r="AH947" s="20" t="s">
        <v>205</v>
      </c>
    </row>
    <row r="948" spans="1:34">
      <c r="A948" s="20"/>
      <c r="B948" s="20"/>
      <c r="C948" s="20"/>
      <c r="D948" s="20"/>
      <c r="E948" s="20"/>
      <c r="G948" s="2"/>
      <c r="P948" t="e">
        <f t="shared" si="29"/>
        <v>#N/A</v>
      </c>
      <c r="Q948" t="e">
        <f>+VLOOKUP(D948&amp;E948,Master!D:H,5,0)</f>
        <v>#N/A</v>
      </c>
      <c r="R948" t="e">
        <f>+VLOOKUP(D948&amp;E948,Master!D:I,6,0)</f>
        <v>#N/A</v>
      </c>
      <c r="S948" t="e">
        <f>+VLOOKUP(Q948,Notes!$A$45:$BZ$50,MATCH(P948,Notes!$2:$2,0),0)</f>
        <v>#N/A</v>
      </c>
      <c r="T948" s="21" t="e">
        <f t="shared" si="28"/>
        <v>#N/A</v>
      </c>
      <c r="AD948" s="20" t="s">
        <v>621</v>
      </c>
      <c r="AE948" s="20">
        <v>0.18816300000000014</v>
      </c>
      <c r="AF948" s="20">
        <v>0.18816300000000014</v>
      </c>
      <c r="AG948" s="20" t="s">
        <v>20</v>
      </c>
      <c r="AH948" s="20" t="s">
        <v>204</v>
      </c>
    </row>
    <row r="949" spans="1:34">
      <c r="A949" s="20"/>
      <c r="B949" s="20"/>
      <c r="C949" s="20"/>
      <c r="D949" s="20"/>
      <c r="E949" s="20"/>
      <c r="G949" s="2"/>
      <c r="P949" t="e">
        <f t="shared" si="29"/>
        <v>#N/A</v>
      </c>
      <c r="Q949" t="e">
        <f>+VLOOKUP(D949&amp;E949,Master!D:H,5,0)</f>
        <v>#N/A</v>
      </c>
      <c r="R949" t="e">
        <f>+VLOOKUP(D949&amp;E949,Master!D:I,6,0)</f>
        <v>#N/A</v>
      </c>
      <c r="S949" t="e">
        <f>+VLOOKUP(Q949,Notes!$A$45:$BZ$50,MATCH(P949,Notes!$2:$2,0),0)</f>
        <v>#N/A</v>
      </c>
      <c r="T949" s="21" t="e">
        <f t="shared" si="28"/>
        <v>#N/A</v>
      </c>
      <c r="AD949" s="20" t="s">
        <v>625</v>
      </c>
      <c r="AE949" s="20">
        <v>0.17584399999999997</v>
      </c>
      <c r="AF949" s="20">
        <v>0.17584399999999997</v>
      </c>
      <c r="AG949" s="20" t="s">
        <v>20</v>
      </c>
      <c r="AH949" s="20" t="s">
        <v>205</v>
      </c>
    </row>
    <row r="950" spans="1:34">
      <c r="A950" s="20"/>
      <c r="B950" s="20"/>
      <c r="C950" s="20"/>
      <c r="D950" s="20"/>
      <c r="E950" s="20"/>
      <c r="G950" s="2"/>
      <c r="P950" t="e">
        <f t="shared" si="29"/>
        <v>#N/A</v>
      </c>
      <c r="Q950" t="e">
        <f>+VLOOKUP(D950&amp;E950,Master!D:H,5,0)</f>
        <v>#N/A</v>
      </c>
      <c r="R950" t="e">
        <f>+VLOOKUP(D950&amp;E950,Master!D:I,6,0)</f>
        <v>#N/A</v>
      </c>
      <c r="S950" t="e">
        <f>+VLOOKUP(Q950,Notes!$A$45:$BZ$50,MATCH(P950,Notes!$2:$2,0),0)</f>
        <v>#N/A</v>
      </c>
      <c r="T950" s="21" t="e">
        <f t="shared" si="28"/>
        <v>#N/A</v>
      </c>
      <c r="AD950" s="20" t="s">
        <v>647</v>
      </c>
      <c r="AE950" s="20">
        <v>15.734137000000006</v>
      </c>
      <c r="AF950" s="20">
        <v>15.734137000000006</v>
      </c>
      <c r="AG950" s="20" t="s">
        <v>15</v>
      </c>
      <c r="AH950" s="20" t="s">
        <v>205</v>
      </c>
    </row>
    <row r="951" spans="1:34">
      <c r="A951" s="20"/>
      <c r="B951" s="20"/>
      <c r="C951" s="20"/>
      <c r="D951" s="20"/>
      <c r="E951" s="20"/>
      <c r="G951" s="2"/>
      <c r="P951" t="e">
        <f t="shared" si="29"/>
        <v>#N/A</v>
      </c>
      <c r="Q951" t="e">
        <f>+VLOOKUP(D951&amp;E951,Master!D:H,5,0)</f>
        <v>#N/A</v>
      </c>
      <c r="R951" t="e">
        <f>+VLOOKUP(D951&amp;E951,Master!D:I,6,0)</f>
        <v>#N/A</v>
      </c>
      <c r="S951" t="e">
        <f>+VLOOKUP(Q951,Notes!$A$45:$BZ$50,MATCH(P951,Notes!$2:$2,0),0)</f>
        <v>#N/A</v>
      </c>
      <c r="T951" s="21" t="e">
        <f t="shared" si="28"/>
        <v>#N/A</v>
      </c>
      <c r="AD951" s="20" t="s">
        <v>642</v>
      </c>
      <c r="AE951" s="20">
        <v>19.30333700000001</v>
      </c>
      <c r="AF951" s="20">
        <v>19.30333700000001</v>
      </c>
      <c r="AG951" s="20" t="s">
        <v>15</v>
      </c>
      <c r="AH951" s="20" t="s">
        <v>204</v>
      </c>
    </row>
    <row r="952" spans="1:34">
      <c r="A952" s="20"/>
      <c r="B952" s="20"/>
      <c r="C952" s="20"/>
      <c r="D952" s="20"/>
      <c r="E952" s="20"/>
      <c r="G952" s="2"/>
      <c r="P952" t="e">
        <f t="shared" si="29"/>
        <v>#N/A</v>
      </c>
      <c r="Q952" t="e">
        <f>+VLOOKUP(D952&amp;E952,Master!D:H,5,0)</f>
        <v>#N/A</v>
      </c>
      <c r="R952" t="e">
        <f>+VLOOKUP(D952&amp;E952,Master!D:I,6,0)</f>
        <v>#N/A</v>
      </c>
      <c r="S952" t="e">
        <f>+VLOOKUP(Q952,Notes!$A$45:$BZ$50,MATCH(P952,Notes!$2:$2,0),0)</f>
        <v>#N/A</v>
      </c>
      <c r="T952" s="21" t="e">
        <f t="shared" si="28"/>
        <v>#N/A</v>
      </c>
      <c r="AD952" s="20" t="s">
        <v>653</v>
      </c>
      <c r="AE952" s="20">
        <v>15.359452999999993</v>
      </c>
      <c r="AF952" s="20">
        <v>15.359452999999993</v>
      </c>
      <c r="AG952" s="20" t="s">
        <v>17</v>
      </c>
      <c r="AH952" s="20" t="s">
        <v>211</v>
      </c>
    </row>
    <row r="953" spans="1:34">
      <c r="A953" s="20"/>
      <c r="B953" s="20"/>
      <c r="C953" s="20"/>
      <c r="D953" s="20"/>
      <c r="E953" s="20"/>
      <c r="G953" s="2"/>
      <c r="P953" t="e">
        <f t="shared" si="29"/>
        <v>#N/A</v>
      </c>
      <c r="Q953" t="e">
        <f>+VLOOKUP(D953&amp;E953,Master!D:H,5,0)</f>
        <v>#N/A</v>
      </c>
      <c r="R953" t="e">
        <f>+VLOOKUP(D953&amp;E953,Master!D:I,6,0)</f>
        <v>#N/A</v>
      </c>
      <c r="S953" t="e">
        <f>+VLOOKUP(Q953,Notes!$A$45:$BZ$50,MATCH(P953,Notes!$2:$2,0),0)</f>
        <v>#N/A</v>
      </c>
      <c r="T953" s="21" t="e">
        <f t="shared" si="28"/>
        <v>#N/A</v>
      </c>
      <c r="AD953" s="20" t="s">
        <v>650</v>
      </c>
      <c r="AE953" s="20">
        <v>15.765048999999996</v>
      </c>
      <c r="AF953" s="20">
        <v>15.765048999999996</v>
      </c>
      <c r="AG953" s="20" t="s">
        <v>17</v>
      </c>
      <c r="AH953" s="20" t="s">
        <v>204</v>
      </c>
    </row>
    <row r="954" spans="1:34">
      <c r="A954" s="20"/>
      <c r="B954" s="20"/>
      <c r="C954" s="20"/>
      <c r="D954" s="20"/>
      <c r="E954" s="20"/>
      <c r="G954" s="2"/>
      <c r="P954" t="e">
        <f t="shared" si="29"/>
        <v>#N/A</v>
      </c>
      <c r="Q954" t="e">
        <f>+VLOOKUP(D954&amp;E954,Master!D:H,5,0)</f>
        <v>#N/A</v>
      </c>
      <c r="R954" t="e">
        <f>+VLOOKUP(D954&amp;E954,Master!D:I,6,0)</f>
        <v>#N/A</v>
      </c>
      <c r="S954" t="e">
        <f>+VLOOKUP(Q954,Notes!$A$45:$BZ$50,MATCH(P954,Notes!$2:$2,0),0)</f>
        <v>#N/A</v>
      </c>
      <c r="T954" s="21" t="e">
        <f t="shared" si="28"/>
        <v>#N/A</v>
      </c>
      <c r="AD954" s="20" t="s">
        <v>763</v>
      </c>
      <c r="AE954" s="20">
        <v>0.21400499999999986</v>
      </c>
      <c r="AF954" s="20">
        <v>0.21400499999999986</v>
      </c>
      <c r="AG954" s="20" t="s">
        <v>16</v>
      </c>
      <c r="AH954" s="20" t="s">
        <v>205</v>
      </c>
    </row>
    <row r="955" spans="1:34">
      <c r="A955" s="20"/>
      <c r="B955" s="20"/>
      <c r="C955" s="20"/>
      <c r="D955" s="20"/>
      <c r="E955" s="20"/>
      <c r="G955" s="2"/>
      <c r="P955" t="e">
        <f t="shared" si="29"/>
        <v>#N/A</v>
      </c>
      <c r="Q955" t="e">
        <f>+VLOOKUP(D955&amp;E955,Master!D:H,5,0)</f>
        <v>#N/A</v>
      </c>
      <c r="R955" t="e">
        <f>+VLOOKUP(D955&amp;E955,Master!D:I,6,0)</f>
        <v>#N/A</v>
      </c>
      <c r="S955" t="e">
        <f>+VLOOKUP(Q955,Notes!$A$45:$BZ$50,MATCH(P955,Notes!$2:$2,0),0)</f>
        <v>#N/A</v>
      </c>
      <c r="T955" s="21" t="e">
        <f t="shared" si="28"/>
        <v>#N/A</v>
      </c>
      <c r="AD955" s="20" t="s">
        <v>761</v>
      </c>
      <c r="AE955" s="20">
        <v>0.25396199999999997</v>
      </c>
      <c r="AF955" s="20">
        <v>0.25396199999999997</v>
      </c>
      <c r="AG955" s="20" t="s">
        <v>16</v>
      </c>
      <c r="AH955" s="20" t="s">
        <v>204</v>
      </c>
    </row>
    <row r="956" spans="1:34">
      <c r="A956" s="20"/>
      <c r="B956" s="20"/>
      <c r="C956" s="20"/>
      <c r="D956" s="20"/>
      <c r="E956" s="20"/>
      <c r="G956" s="2"/>
      <c r="P956" t="e">
        <f t="shared" si="29"/>
        <v>#N/A</v>
      </c>
      <c r="Q956" t="e">
        <f>+VLOOKUP(D956&amp;E956,Master!D:H,5,0)</f>
        <v>#N/A</v>
      </c>
      <c r="R956" t="e">
        <f>+VLOOKUP(D956&amp;E956,Master!D:I,6,0)</f>
        <v>#N/A</v>
      </c>
      <c r="S956" t="e">
        <f>+VLOOKUP(Q956,Notes!$A$45:$BZ$50,MATCH(P956,Notes!$2:$2,0),0)</f>
        <v>#N/A</v>
      </c>
      <c r="T956" s="21" t="e">
        <f t="shared" si="28"/>
        <v>#N/A</v>
      </c>
      <c r="AD956" s="20" t="s">
        <v>681</v>
      </c>
      <c r="AE956" s="20">
        <v>15.026921000000005</v>
      </c>
      <c r="AF956" s="20">
        <v>15.026921000000005</v>
      </c>
      <c r="AG956" s="20" t="s">
        <v>190</v>
      </c>
      <c r="AH956" s="20" t="s">
        <v>204</v>
      </c>
    </row>
    <row r="957" spans="1:34">
      <c r="A957" s="20"/>
      <c r="B957" s="20"/>
      <c r="C957" s="20"/>
      <c r="D957" s="20"/>
      <c r="E957" s="20"/>
      <c r="G957" s="2"/>
      <c r="P957" t="e">
        <f t="shared" si="29"/>
        <v>#N/A</v>
      </c>
      <c r="Q957" t="e">
        <f>+VLOOKUP(D957&amp;E957,Master!D:H,5,0)</f>
        <v>#N/A</v>
      </c>
      <c r="R957" t="e">
        <f>+VLOOKUP(D957&amp;E957,Master!D:I,6,0)</f>
        <v>#N/A</v>
      </c>
      <c r="S957" t="e">
        <f>+VLOOKUP(Q957,Notes!$A$45:$BZ$50,MATCH(P957,Notes!$2:$2,0),0)</f>
        <v>#N/A</v>
      </c>
      <c r="T957" s="21" t="e">
        <f t="shared" si="28"/>
        <v>#N/A</v>
      </c>
      <c r="AD957" s="20" t="s">
        <v>683</v>
      </c>
      <c r="AE957" s="20">
        <v>14.618611999999994</v>
      </c>
      <c r="AF957" s="20">
        <v>14.618611999999994</v>
      </c>
      <c r="AG957" s="20" t="s">
        <v>190</v>
      </c>
      <c r="AH957" s="20" t="s">
        <v>205</v>
      </c>
    </row>
    <row r="958" spans="1:34">
      <c r="A958" s="20"/>
      <c r="B958" s="20"/>
      <c r="C958" s="20"/>
      <c r="D958" s="20"/>
      <c r="E958" s="20"/>
      <c r="G958" s="2"/>
      <c r="P958" t="e">
        <f t="shared" si="29"/>
        <v>#N/A</v>
      </c>
      <c r="Q958" t="e">
        <f>+VLOOKUP(D958&amp;E958,Master!D:H,5,0)</f>
        <v>#N/A</v>
      </c>
      <c r="R958" t="e">
        <f>+VLOOKUP(D958&amp;E958,Master!D:I,6,0)</f>
        <v>#N/A</v>
      </c>
      <c r="S958" t="e">
        <f>+VLOOKUP(Q958,Notes!$A$45:$BZ$50,MATCH(P958,Notes!$2:$2,0),0)</f>
        <v>#N/A</v>
      </c>
      <c r="T958" s="21" t="e">
        <f t="shared" si="28"/>
        <v>#N/A</v>
      </c>
      <c r="AD958" s="20" t="s">
        <v>676</v>
      </c>
      <c r="AE958" s="20">
        <v>12.854486999999999</v>
      </c>
      <c r="AF958" s="20">
        <v>12.854486999999999</v>
      </c>
      <c r="AG958" s="20" t="s">
        <v>88</v>
      </c>
      <c r="AH958" s="20" t="s">
        <v>196</v>
      </c>
    </row>
    <row r="959" spans="1:34">
      <c r="A959" s="20"/>
      <c r="B959" s="20"/>
      <c r="C959" s="20"/>
      <c r="D959" s="20"/>
      <c r="E959" s="20"/>
      <c r="G959" s="2"/>
      <c r="P959" t="e">
        <f t="shared" si="29"/>
        <v>#N/A</v>
      </c>
      <c r="Q959" t="e">
        <f>+VLOOKUP(D959&amp;E959,Master!D:H,5,0)</f>
        <v>#N/A</v>
      </c>
      <c r="R959" t="e">
        <f>+VLOOKUP(D959&amp;E959,Master!D:I,6,0)</f>
        <v>#N/A</v>
      </c>
      <c r="S959" t="e">
        <f>+VLOOKUP(Q959,Notes!$A$45:$BZ$50,MATCH(P959,Notes!$2:$2,0),0)</f>
        <v>#N/A</v>
      </c>
      <c r="T959" s="21" t="e">
        <f t="shared" si="28"/>
        <v>#N/A</v>
      </c>
      <c r="AD959" s="20" t="s">
        <v>676</v>
      </c>
      <c r="AE959" s="20">
        <v>12.854486999999999</v>
      </c>
      <c r="AF959" s="20">
        <v>12.854486999999999</v>
      </c>
      <c r="AG959" s="20" t="s">
        <v>88</v>
      </c>
      <c r="AH959" s="20" t="s">
        <v>196</v>
      </c>
    </row>
    <row r="960" spans="1:34">
      <c r="A960" s="20"/>
      <c r="B960" s="20"/>
      <c r="C960" s="20"/>
      <c r="D960" s="20"/>
      <c r="E960" s="20"/>
      <c r="G960" s="2"/>
      <c r="P960" t="e">
        <f t="shared" si="29"/>
        <v>#N/A</v>
      </c>
      <c r="Q960" t="e">
        <f>+VLOOKUP(D960&amp;E960,Master!D:H,5,0)</f>
        <v>#N/A</v>
      </c>
      <c r="R960" t="e">
        <f>+VLOOKUP(D960&amp;E960,Master!D:I,6,0)</f>
        <v>#N/A</v>
      </c>
      <c r="S960" t="e">
        <f>+VLOOKUP(Q960,Notes!$A$45:$BZ$50,MATCH(P960,Notes!$2:$2,0),0)</f>
        <v>#N/A</v>
      </c>
      <c r="T960" s="21" t="e">
        <f t="shared" si="28"/>
        <v>#N/A</v>
      </c>
      <c r="AD960" s="20" t="s">
        <v>653</v>
      </c>
      <c r="AE960" s="20">
        <v>15.359452999999993</v>
      </c>
      <c r="AF960" s="20">
        <v>15.359452999999993</v>
      </c>
      <c r="AG960" s="20" t="s">
        <v>17</v>
      </c>
      <c r="AH960" s="20" t="s">
        <v>211</v>
      </c>
    </row>
    <row r="961" spans="1:34">
      <c r="A961" s="20"/>
      <c r="B961" s="20"/>
      <c r="C961" s="20"/>
      <c r="D961" s="20"/>
      <c r="E961" s="20"/>
      <c r="G961" s="2"/>
      <c r="P961" t="e">
        <f t="shared" si="29"/>
        <v>#N/A</v>
      </c>
      <c r="Q961" t="e">
        <f>+VLOOKUP(D961&amp;E961,Master!D:H,5,0)</f>
        <v>#N/A</v>
      </c>
      <c r="R961" t="e">
        <f>+VLOOKUP(D961&amp;E961,Master!D:I,6,0)</f>
        <v>#N/A</v>
      </c>
      <c r="S961" t="e">
        <f>+VLOOKUP(Q961,Notes!$A$45:$BZ$50,MATCH(P961,Notes!$2:$2,0),0)</f>
        <v>#N/A</v>
      </c>
      <c r="T961" s="21" t="e">
        <f t="shared" si="28"/>
        <v>#N/A</v>
      </c>
      <c r="AD961" s="20" t="s">
        <v>650</v>
      </c>
      <c r="AE961" s="20">
        <v>15.765048999999996</v>
      </c>
      <c r="AF961" s="20">
        <v>15.765048999999996</v>
      </c>
      <c r="AG961" s="20" t="s">
        <v>17</v>
      </c>
      <c r="AH961" s="20" t="s">
        <v>204</v>
      </c>
    </row>
    <row r="962" spans="1:34">
      <c r="A962" s="20"/>
      <c r="B962" s="20"/>
      <c r="C962" s="20"/>
      <c r="D962" s="20"/>
      <c r="E962" s="20"/>
      <c r="G962" s="2"/>
      <c r="P962" t="e">
        <f t="shared" si="29"/>
        <v>#N/A</v>
      </c>
      <c r="Q962" t="e">
        <f>+VLOOKUP(D962&amp;E962,Master!D:H,5,0)</f>
        <v>#N/A</v>
      </c>
      <c r="R962" t="e">
        <f>+VLOOKUP(D962&amp;E962,Master!D:I,6,0)</f>
        <v>#N/A</v>
      </c>
      <c r="S962" t="e">
        <f>+VLOOKUP(Q962,Notes!$A$45:$BZ$50,MATCH(P962,Notes!$2:$2,0),0)</f>
        <v>#N/A</v>
      </c>
      <c r="T962" s="21" t="e">
        <f t="shared" ref="T962:T1025" si="30">+S962-B962</f>
        <v>#N/A</v>
      </c>
      <c r="AD962" s="20" t="s">
        <v>681</v>
      </c>
      <c r="AE962" s="20">
        <v>15.026921000000005</v>
      </c>
      <c r="AF962" s="20">
        <v>15.026921000000005</v>
      </c>
      <c r="AG962" s="20" t="s">
        <v>190</v>
      </c>
      <c r="AH962" s="20" t="s">
        <v>204</v>
      </c>
    </row>
    <row r="963" spans="1:34">
      <c r="A963" s="20"/>
      <c r="B963" s="20"/>
      <c r="C963" s="20"/>
      <c r="D963" s="20"/>
      <c r="E963" s="20"/>
      <c r="G963" s="2"/>
      <c r="P963" t="e">
        <f t="shared" ref="P963:P1026" si="31">+D963&amp;R963</f>
        <v>#N/A</v>
      </c>
      <c r="Q963" t="e">
        <f>+VLOOKUP(D963&amp;E963,Master!D:H,5,0)</f>
        <v>#N/A</v>
      </c>
      <c r="R963" t="e">
        <f>+VLOOKUP(D963&amp;E963,Master!D:I,6,0)</f>
        <v>#N/A</v>
      </c>
      <c r="S963" t="e">
        <f>+VLOOKUP(Q963,Notes!$A$45:$BZ$50,MATCH(P963,Notes!$2:$2,0),0)</f>
        <v>#N/A</v>
      </c>
      <c r="T963" s="21" t="e">
        <f t="shared" si="30"/>
        <v>#N/A</v>
      </c>
      <c r="AD963" s="20" t="s">
        <v>683</v>
      </c>
      <c r="AE963" s="20">
        <v>14.618611999999994</v>
      </c>
      <c r="AF963" s="20">
        <v>14.618611999999994</v>
      </c>
      <c r="AG963" s="20" t="s">
        <v>190</v>
      </c>
      <c r="AH963" s="20" t="s">
        <v>205</v>
      </c>
    </row>
    <row r="964" spans="1:34">
      <c r="A964" s="20"/>
      <c r="B964" s="20"/>
      <c r="C964" s="20"/>
      <c r="D964" s="20"/>
      <c r="E964" s="20"/>
      <c r="G964" s="2"/>
      <c r="P964" t="e">
        <f t="shared" si="31"/>
        <v>#N/A</v>
      </c>
      <c r="Q964" t="e">
        <f>+VLOOKUP(D964&amp;E964,Master!D:H,5,0)</f>
        <v>#N/A</v>
      </c>
      <c r="R964" t="e">
        <f>+VLOOKUP(D964&amp;E964,Master!D:I,6,0)</f>
        <v>#N/A</v>
      </c>
      <c r="S964" t="e">
        <f>+VLOOKUP(Q964,Notes!$A$45:$BZ$50,MATCH(P964,Notes!$2:$2,0),0)</f>
        <v>#N/A</v>
      </c>
      <c r="T964" s="21" t="e">
        <f t="shared" si="30"/>
        <v>#N/A</v>
      </c>
      <c r="AD964" s="20" t="s">
        <v>621</v>
      </c>
      <c r="AE964" s="20">
        <v>0.18816300000000014</v>
      </c>
      <c r="AF964" s="20">
        <v>0.18816300000000014</v>
      </c>
      <c r="AG964" s="20" t="s">
        <v>20</v>
      </c>
      <c r="AH964" s="20" t="s">
        <v>204</v>
      </c>
    </row>
    <row r="965" spans="1:34">
      <c r="A965" s="20"/>
      <c r="B965" s="20"/>
      <c r="C965" s="20"/>
      <c r="D965" s="20"/>
      <c r="E965" s="20"/>
      <c r="G965" s="2"/>
      <c r="P965" t="e">
        <f t="shared" si="31"/>
        <v>#N/A</v>
      </c>
      <c r="Q965" t="e">
        <f>+VLOOKUP(D965&amp;E965,Master!D:H,5,0)</f>
        <v>#N/A</v>
      </c>
      <c r="R965" t="e">
        <f>+VLOOKUP(D965&amp;E965,Master!D:I,6,0)</f>
        <v>#N/A</v>
      </c>
      <c r="S965" t="e">
        <f>+VLOOKUP(Q965,Notes!$A$45:$BZ$50,MATCH(P965,Notes!$2:$2,0),0)</f>
        <v>#N/A</v>
      </c>
      <c r="T965" s="21" t="e">
        <f t="shared" si="30"/>
        <v>#N/A</v>
      </c>
      <c r="AD965" s="20" t="s">
        <v>625</v>
      </c>
      <c r="AE965" s="20">
        <v>0.17584399999999997</v>
      </c>
      <c r="AF965" s="20">
        <v>0.17584399999999997</v>
      </c>
      <c r="AG965" s="20" t="s">
        <v>20</v>
      </c>
      <c r="AH965" s="20" t="s">
        <v>205</v>
      </c>
    </row>
    <row r="966" spans="1:34">
      <c r="A966" s="20"/>
      <c r="B966" s="20"/>
      <c r="C966" s="20"/>
      <c r="D966" s="20"/>
      <c r="E966" s="20"/>
      <c r="G966" s="2"/>
      <c r="P966" t="e">
        <f t="shared" si="31"/>
        <v>#N/A</v>
      </c>
      <c r="Q966" t="e">
        <f>+VLOOKUP(D966&amp;E966,Master!D:H,5,0)</f>
        <v>#N/A</v>
      </c>
      <c r="R966" t="e">
        <f>+VLOOKUP(D966&amp;E966,Master!D:I,6,0)</f>
        <v>#N/A</v>
      </c>
      <c r="S966" t="e">
        <f>+VLOOKUP(Q966,Notes!$A$45:$BZ$50,MATCH(P966,Notes!$2:$2,0),0)</f>
        <v>#N/A</v>
      </c>
      <c r="T966" s="21" t="e">
        <f t="shared" si="30"/>
        <v>#N/A</v>
      </c>
      <c r="AD966" s="20" t="s">
        <v>668</v>
      </c>
      <c r="AE966" s="20">
        <v>0.21977199999999994</v>
      </c>
      <c r="AF966" s="20">
        <v>0.21977199999999994</v>
      </c>
      <c r="AG966" s="20" t="s">
        <v>47</v>
      </c>
      <c r="AH966" s="20" t="s">
        <v>204</v>
      </c>
    </row>
    <row r="967" spans="1:34">
      <c r="A967" s="20"/>
      <c r="B967" s="20"/>
      <c r="C967" s="20"/>
      <c r="D967" s="20"/>
      <c r="E967" s="20"/>
      <c r="G967" s="2"/>
      <c r="P967" t="e">
        <f t="shared" si="31"/>
        <v>#N/A</v>
      </c>
      <c r="Q967" t="e">
        <f>+VLOOKUP(D967&amp;E967,Master!D:H,5,0)</f>
        <v>#N/A</v>
      </c>
      <c r="R967" t="e">
        <f>+VLOOKUP(D967&amp;E967,Master!D:I,6,0)</f>
        <v>#N/A</v>
      </c>
      <c r="S967" t="e">
        <f>+VLOOKUP(Q967,Notes!$A$45:$BZ$50,MATCH(P967,Notes!$2:$2,0),0)</f>
        <v>#N/A</v>
      </c>
      <c r="T967" s="21" t="e">
        <f t="shared" si="30"/>
        <v>#N/A</v>
      </c>
      <c r="AD967" s="20" t="s">
        <v>672</v>
      </c>
      <c r="AE967" s="20">
        <v>0.20745500000000008</v>
      </c>
      <c r="AF967" s="20">
        <v>0.20745500000000008</v>
      </c>
      <c r="AG967" s="20" t="s">
        <v>47</v>
      </c>
      <c r="AH967" s="20" t="s">
        <v>205</v>
      </c>
    </row>
    <row r="968" spans="1:34">
      <c r="A968" s="20"/>
      <c r="B968" s="20"/>
      <c r="C968" s="20"/>
      <c r="D968" s="20"/>
      <c r="E968" s="20"/>
      <c r="G968" s="2"/>
      <c r="P968" t="e">
        <f t="shared" si="31"/>
        <v>#N/A</v>
      </c>
      <c r="Q968" t="e">
        <f>+VLOOKUP(D968&amp;E968,Master!D:H,5,0)</f>
        <v>#N/A</v>
      </c>
      <c r="R968" t="e">
        <f>+VLOOKUP(D968&amp;E968,Master!D:I,6,0)</f>
        <v>#N/A</v>
      </c>
      <c r="S968" t="e">
        <f>+VLOOKUP(Q968,Notes!$A$45:$BZ$50,MATCH(P968,Notes!$2:$2,0),0)</f>
        <v>#N/A</v>
      </c>
      <c r="T968" s="21" t="e">
        <f t="shared" si="30"/>
        <v>#N/A</v>
      </c>
      <c r="AD968" s="20" t="s">
        <v>647</v>
      </c>
      <c r="AE968" s="20">
        <v>15.734137000000006</v>
      </c>
      <c r="AF968" s="20">
        <v>15.734137000000006</v>
      </c>
      <c r="AG968" s="20" t="s">
        <v>15</v>
      </c>
      <c r="AH968" s="20" t="s">
        <v>205</v>
      </c>
    </row>
    <row r="969" spans="1:34">
      <c r="A969" s="20"/>
      <c r="B969" s="20"/>
      <c r="C969" s="20"/>
      <c r="D969" s="20"/>
      <c r="E969" s="20"/>
      <c r="G969" s="2"/>
      <c r="P969" t="e">
        <f t="shared" si="31"/>
        <v>#N/A</v>
      </c>
      <c r="Q969" t="e">
        <f>+VLOOKUP(D969&amp;E969,Master!D:H,5,0)</f>
        <v>#N/A</v>
      </c>
      <c r="R969" t="e">
        <f>+VLOOKUP(D969&amp;E969,Master!D:I,6,0)</f>
        <v>#N/A</v>
      </c>
      <c r="S969" t="e">
        <f>+VLOOKUP(Q969,Notes!$A$45:$BZ$50,MATCH(P969,Notes!$2:$2,0),0)</f>
        <v>#N/A</v>
      </c>
      <c r="T969" s="21" t="e">
        <f t="shared" si="30"/>
        <v>#N/A</v>
      </c>
      <c r="AD969" s="20" t="s">
        <v>642</v>
      </c>
      <c r="AE969" s="20">
        <v>19.30333700000001</v>
      </c>
      <c r="AF969" s="20">
        <v>19.30333700000001</v>
      </c>
      <c r="AG969" s="20" t="s">
        <v>15</v>
      </c>
      <c r="AH969" s="20" t="s">
        <v>204</v>
      </c>
    </row>
    <row r="970" spans="1:34">
      <c r="A970" s="20"/>
      <c r="B970" s="20"/>
      <c r="C970" s="20"/>
      <c r="D970" s="20"/>
      <c r="E970" s="20"/>
      <c r="G970" s="2"/>
      <c r="P970" t="e">
        <f t="shared" si="31"/>
        <v>#N/A</v>
      </c>
      <c r="Q970" t="e">
        <f>+VLOOKUP(D970&amp;E970,Master!D:H,5,0)</f>
        <v>#N/A</v>
      </c>
      <c r="R970" t="e">
        <f>+VLOOKUP(D970&amp;E970,Master!D:I,6,0)</f>
        <v>#N/A</v>
      </c>
      <c r="S970" t="e">
        <f>+VLOOKUP(Q970,Notes!$A$45:$BZ$50,MATCH(P970,Notes!$2:$2,0),0)</f>
        <v>#N/A</v>
      </c>
      <c r="T970" s="21" t="e">
        <f t="shared" si="30"/>
        <v>#N/A</v>
      </c>
      <c r="AD970" s="20" t="s">
        <v>763</v>
      </c>
      <c r="AE970" s="20">
        <v>0.21400499999999986</v>
      </c>
      <c r="AF970" s="20">
        <v>0.21400499999999986</v>
      </c>
      <c r="AG970" s="20" t="s">
        <v>16</v>
      </c>
      <c r="AH970" s="20" t="s">
        <v>205</v>
      </c>
    </row>
    <row r="971" spans="1:34">
      <c r="A971" s="20"/>
      <c r="B971" s="20"/>
      <c r="C971" s="20"/>
      <c r="D971" s="20"/>
      <c r="E971" s="20"/>
      <c r="G971" s="2"/>
      <c r="P971" t="e">
        <f t="shared" si="31"/>
        <v>#N/A</v>
      </c>
      <c r="Q971" t="e">
        <f>+VLOOKUP(D971&amp;E971,Master!D:H,5,0)</f>
        <v>#N/A</v>
      </c>
      <c r="R971" t="e">
        <f>+VLOOKUP(D971&amp;E971,Master!D:I,6,0)</f>
        <v>#N/A</v>
      </c>
      <c r="S971" t="e">
        <f>+VLOOKUP(Q971,Notes!$A$45:$BZ$50,MATCH(P971,Notes!$2:$2,0),0)</f>
        <v>#N/A</v>
      </c>
      <c r="T971" s="21" t="e">
        <f t="shared" si="30"/>
        <v>#N/A</v>
      </c>
      <c r="AD971" s="20" t="s">
        <v>761</v>
      </c>
      <c r="AE971" s="20">
        <v>0.25396199999999997</v>
      </c>
      <c r="AF971" s="20">
        <v>0.25396199999999997</v>
      </c>
      <c r="AG971" s="20" t="s">
        <v>16</v>
      </c>
      <c r="AH971" s="20" t="s">
        <v>204</v>
      </c>
    </row>
    <row r="972" spans="1:34">
      <c r="A972" s="20"/>
      <c r="B972" s="20"/>
      <c r="C972" s="20"/>
      <c r="D972" s="20"/>
      <c r="E972" s="20"/>
      <c r="G972" s="2"/>
      <c r="P972" t="e">
        <f t="shared" si="31"/>
        <v>#N/A</v>
      </c>
      <c r="Q972" t="e">
        <f>+VLOOKUP(D972&amp;E972,Master!D:H,5,0)</f>
        <v>#N/A</v>
      </c>
      <c r="R972" t="e">
        <f>+VLOOKUP(D972&amp;E972,Master!D:I,6,0)</f>
        <v>#N/A</v>
      </c>
      <c r="S972" t="e">
        <f>+VLOOKUP(Q972,Notes!$A$45:$BZ$50,MATCH(P972,Notes!$2:$2,0),0)</f>
        <v>#N/A</v>
      </c>
      <c r="T972" s="21" t="e">
        <f t="shared" si="30"/>
        <v>#N/A</v>
      </c>
      <c r="AD972" s="20" t="s">
        <v>621</v>
      </c>
      <c r="AE972" s="20">
        <v>0.18816300000000014</v>
      </c>
      <c r="AF972" s="20">
        <v>0.18816300000000014</v>
      </c>
      <c r="AG972" s="20" t="s">
        <v>20</v>
      </c>
      <c r="AH972" s="20" t="s">
        <v>204</v>
      </c>
    </row>
    <row r="973" spans="1:34">
      <c r="A973" s="20"/>
      <c r="B973" s="20"/>
      <c r="C973" s="20"/>
      <c r="D973" s="20"/>
      <c r="E973" s="20"/>
      <c r="G973" s="2"/>
      <c r="P973" t="e">
        <f t="shared" si="31"/>
        <v>#N/A</v>
      </c>
      <c r="Q973" t="e">
        <f>+VLOOKUP(D973&amp;E973,Master!D:H,5,0)</f>
        <v>#N/A</v>
      </c>
      <c r="R973" t="e">
        <f>+VLOOKUP(D973&amp;E973,Master!D:I,6,0)</f>
        <v>#N/A</v>
      </c>
      <c r="S973" t="e">
        <f>+VLOOKUP(Q973,Notes!$A$45:$BZ$50,MATCH(P973,Notes!$2:$2,0),0)</f>
        <v>#N/A</v>
      </c>
      <c r="T973" s="21" t="e">
        <f t="shared" si="30"/>
        <v>#N/A</v>
      </c>
      <c r="AD973" s="20" t="s">
        <v>625</v>
      </c>
      <c r="AE973" s="20">
        <v>0.17584399999999997</v>
      </c>
      <c r="AF973" s="20">
        <v>0.17584399999999997</v>
      </c>
      <c r="AG973" s="20" t="s">
        <v>20</v>
      </c>
      <c r="AH973" s="20" t="s">
        <v>205</v>
      </c>
    </row>
    <row r="974" spans="1:34">
      <c r="A974" s="20"/>
      <c r="B974" s="20"/>
      <c r="C974" s="20"/>
      <c r="D974" s="20"/>
      <c r="E974" s="20"/>
      <c r="G974" s="2"/>
      <c r="P974" t="e">
        <f t="shared" si="31"/>
        <v>#N/A</v>
      </c>
      <c r="Q974" t="e">
        <f>+VLOOKUP(D974&amp;E974,Master!D:H,5,0)</f>
        <v>#N/A</v>
      </c>
      <c r="R974" t="e">
        <f>+VLOOKUP(D974&amp;E974,Master!D:I,6,0)</f>
        <v>#N/A</v>
      </c>
      <c r="S974" t="e">
        <f>+VLOOKUP(Q974,Notes!$A$45:$BZ$50,MATCH(P974,Notes!$2:$2,0),0)</f>
        <v>#N/A</v>
      </c>
      <c r="T974" s="21" t="e">
        <f t="shared" si="30"/>
        <v>#N/A</v>
      </c>
      <c r="AD974" s="20" t="s">
        <v>668</v>
      </c>
      <c r="AE974" s="20">
        <v>0.21977199999999994</v>
      </c>
      <c r="AF974" s="20">
        <v>0.21977199999999994</v>
      </c>
      <c r="AG974" s="20" t="s">
        <v>47</v>
      </c>
      <c r="AH974" s="20" t="s">
        <v>204</v>
      </c>
    </row>
    <row r="975" spans="1:34">
      <c r="A975" s="20"/>
      <c r="B975" s="20"/>
      <c r="C975" s="20"/>
      <c r="D975" s="20"/>
      <c r="E975" s="20"/>
      <c r="G975" s="2"/>
      <c r="P975" t="e">
        <f t="shared" si="31"/>
        <v>#N/A</v>
      </c>
      <c r="Q975" t="e">
        <f>+VLOOKUP(D975&amp;E975,Master!D:H,5,0)</f>
        <v>#N/A</v>
      </c>
      <c r="R975" t="e">
        <f>+VLOOKUP(D975&amp;E975,Master!D:I,6,0)</f>
        <v>#N/A</v>
      </c>
      <c r="S975" t="e">
        <f>+VLOOKUP(Q975,Notes!$A$45:$BZ$50,MATCH(P975,Notes!$2:$2,0),0)</f>
        <v>#N/A</v>
      </c>
      <c r="T975" s="21" t="e">
        <f t="shared" si="30"/>
        <v>#N/A</v>
      </c>
      <c r="AD975" s="20" t="s">
        <v>672</v>
      </c>
      <c r="AE975" s="20">
        <v>0.20745500000000008</v>
      </c>
      <c r="AF975" s="20">
        <v>0.20745500000000008</v>
      </c>
      <c r="AG975" s="20" t="s">
        <v>47</v>
      </c>
      <c r="AH975" s="20" t="s">
        <v>205</v>
      </c>
    </row>
    <row r="976" spans="1:34">
      <c r="A976" s="20"/>
      <c r="B976" s="20"/>
      <c r="C976" s="20"/>
      <c r="D976" s="20"/>
      <c r="E976" s="20"/>
      <c r="G976" s="2"/>
      <c r="P976" t="e">
        <f t="shared" si="31"/>
        <v>#N/A</v>
      </c>
      <c r="Q976" t="e">
        <f>+VLOOKUP(D976&amp;E976,Master!D:H,5,0)</f>
        <v>#N/A</v>
      </c>
      <c r="R976" t="e">
        <f>+VLOOKUP(D976&amp;E976,Master!D:I,6,0)</f>
        <v>#N/A</v>
      </c>
      <c r="S976" t="e">
        <f>+VLOOKUP(Q976,Notes!$A$45:$BZ$50,MATCH(P976,Notes!$2:$2,0),0)</f>
        <v>#N/A</v>
      </c>
      <c r="T976" s="21" t="e">
        <f t="shared" si="30"/>
        <v>#N/A</v>
      </c>
      <c r="AD976" s="20" t="s">
        <v>647</v>
      </c>
      <c r="AE976" s="20">
        <v>15.734137000000006</v>
      </c>
      <c r="AF976" s="20">
        <v>15.734137000000006</v>
      </c>
      <c r="AG976" s="20" t="s">
        <v>15</v>
      </c>
      <c r="AH976" s="20" t="s">
        <v>205</v>
      </c>
    </row>
    <row r="977" spans="1:34">
      <c r="A977" s="20"/>
      <c r="B977" s="20"/>
      <c r="C977" s="20"/>
      <c r="D977" s="20"/>
      <c r="E977" s="20"/>
      <c r="G977" s="2"/>
      <c r="P977" t="e">
        <f t="shared" si="31"/>
        <v>#N/A</v>
      </c>
      <c r="Q977" t="e">
        <f>+VLOOKUP(D977&amp;E977,Master!D:H,5,0)</f>
        <v>#N/A</v>
      </c>
      <c r="R977" t="e">
        <f>+VLOOKUP(D977&amp;E977,Master!D:I,6,0)</f>
        <v>#N/A</v>
      </c>
      <c r="S977" t="e">
        <f>+VLOOKUP(Q977,Notes!$A$45:$BZ$50,MATCH(P977,Notes!$2:$2,0),0)</f>
        <v>#N/A</v>
      </c>
      <c r="T977" s="21" t="e">
        <f t="shared" si="30"/>
        <v>#N/A</v>
      </c>
      <c r="AD977" s="20" t="s">
        <v>642</v>
      </c>
      <c r="AE977" s="20">
        <v>19.30333700000001</v>
      </c>
      <c r="AF977" s="20">
        <v>19.30333700000001</v>
      </c>
      <c r="AG977" s="20" t="s">
        <v>15</v>
      </c>
      <c r="AH977" s="20" t="s">
        <v>204</v>
      </c>
    </row>
    <row r="978" spans="1:34">
      <c r="A978" s="20"/>
      <c r="B978" s="20"/>
      <c r="C978" s="20"/>
      <c r="D978" s="20"/>
      <c r="E978" s="20"/>
      <c r="G978" s="2"/>
      <c r="P978" t="e">
        <f t="shared" si="31"/>
        <v>#N/A</v>
      </c>
      <c r="Q978" t="e">
        <f>+VLOOKUP(D978&amp;E978,Master!D:H,5,0)</f>
        <v>#N/A</v>
      </c>
      <c r="R978" t="e">
        <f>+VLOOKUP(D978&amp;E978,Master!D:I,6,0)</f>
        <v>#N/A</v>
      </c>
      <c r="S978" t="e">
        <f>+VLOOKUP(Q978,Notes!$A$45:$BZ$50,MATCH(P978,Notes!$2:$2,0),0)</f>
        <v>#N/A</v>
      </c>
      <c r="T978" s="21" t="e">
        <f t="shared" si="30"/>
        <v>#N/A</v>
      </c>
      <c r="AD978" s="20" t="s">
        <v>653</v>
      </c>
      <c r="AE978" s="20">
        <v>15.359452999999993</v>
      </c>
      <c r="AF978" s="20">
        <v>15.359452999999993</v>
      </c>
      <c r="AG978" s="20" t="s">
        <v>17</v>
      </c>
      <c r="AH978" s="20" t="s">
        <v>211</v>
      </c>
    </row>
    <row r="979" spans="1:34">
      <c r="A979" s="20"/>
      <c r="B979" s="20"/>
      <c r="C979" s="20"/>
      <c r="D979" s="20"/>
      <c r="E979" s="20"/>
      <c r="G979" s="2"/>
      <c r="P979" t="e">
        <f t="shared" si="31"/>
        <v>#N/A</v>
      </c>
      <c r="Q979" t="e">
        <f>+VLOOKUP(D979&amp;E979,Master!D:H,5,0)</f>
        <v>#N/A</v>
      </c>
      <c r="R979" t="e">
        <f>+VLOOKUP(D979&amp;E979,Master!D:I,6,0)</f>
        <v>#N/A</v>
      </c>
      <c r="S979" t="e">
        <f>+VLOOKUP(Q979,Notes!$A$45:$BZ$50,MATCH(P979,Notes!$2:$2,0),0)</f>
        <v>#N/A</v>
      </c>
      <c r="T979" s="21" t="e">
        <f t="shared" si="30"/>
        <v>#N/A</v>
      </c>
      <c r="AD979" s="20" t="s">
        <v>650</v>
      </c>
      <c r="AE979" s="20">
        <v>15.765048999999996</v>
      </c>
      <c r="AF979" s="20">
        <v>15.765048999999996</v>
      </c>
      <c r="AG979" s="20" t="s">
        <v>17</v>
      </c>
      <c r="AH979" s="20" t="s">
        <v>204</v>
      </c>
    </row>
    <row r="980" spans="1:34">
      <c r="A980" s="20"/>
      <c r="B980" s="20"/>
      <c r="C980" s="20"/>
      <c r="D980" s="20"/>
      <c r="E980" s="20"/>
      <c r="G980" s="2"/>
      <c r="P980" t="e">
        <f t="shared" si="31"/>
        <v>#N/A</v>
      </c>
      <c r="Q980" t="e">
        <f>+VLOOKUP(D980&amp;E980,Master!D:H,5,0)</f>
        <v>#N/A</v>
      </c>
      <c r="R980" t="e">
        <f>+VLOOKUP(D980&amp;E980,Master!D:I,6,0)</f>
        <v>#N/A</v>
      </c>
      <c r="S980" t="e">
        <f>+VLOOKUP(Q980,Notes!$A$45:$BZ$50,MATCH(P980,Notes!$2:$2,0),0)</f>
        <v>#N/A</v>
      </c>
      <c r="T980" s="21" t="e">
        <f t="shared" si="30"/>
        <v>#N/A</v>
      </c>
      <c r="AD980" s="20" t="s">
        <v>763</v>
      </c>
      <c r="AE980" s="20">
        <v>0.21400499999999986</v>
      </c>
      <c r="AF980" s="20">
        <v>0.21400499999999986</v>
      </c>
      <c r="AG980" s="20" t="s">
        <v>16</v>
      </c>
      <c r="AH980" s="20" t="s">
        <v>205</v>
      </c>
    </row>
    <row r="981" spans="1:34">
      <c r="A981" s="20"/>
      <c r="B981" s="20"/>
      <c r="C981" s="20"/>
      <c r="D981" s="20"/>
      <c r="E981" s="20"/>
      <c r="G981" s="2"/>
      <c r="P981" t="e">
        <f t="shared" si="31"/>
        <v>#N/A</v>
      </c>
      <c r="Q981" t="e">
        <f>+VLOOKUP(D981&amp;E981,Master!D:H,5,0)</f>
        <v>#N/A</v>
      </c>
      <c r="R981" t="e">
        <f>+VLOOKUP(D981&amp;E981,Master!D:I,6,0)</f>
        <v>#N/A</v>
      </c>
      <c r="S981" t="e">
        <f>+VLOOKUP(Q981,Notes!$A$45:$BZ$50,MATCH(P981,Notes!$2:$2,0),0)</f>
        <v>#N/A</v>
      </c>
      <c r="T981" s="21" t="e">
        <f t="shared" si="30"/>
        <v>#N/A</v>
      </c>
      <c r="AD981" s="20" t="s">
        <v>761</v>
      </c>
      <c r="AE981" s="20">
        <v>0.25396199999999997</v>
      </c>
      <c r="AF981" s="20">
        <v>0.25396199999999997</v>
      </c>
      <c r="AG981" s="20" t="s">
        <v>16</v>
      </c>
      <c r="AH981" s="20" t="s">
        <v>204</v>
      </c>
    </row>
    <row r="982" spans="1:34">
      <c r="A982" s="20"/>
      <c r="B982" s="20"/>
      <c r="C982" s="20"/>
      <c r="D982" s="20"/>
      <c r="E982" s="20"/>
      <c r="G982" s="2"/>
      <c r="P982" t="e">
        <f t="shared" si="31"/>
        <v>#N/A</v>
      </c>
      <c r="Q982" t="e">
        <f>+VLOOKUP(D982&amp;E982,Master!D:H,5,0)</f>
        <v>#N/A</v>
      </c>
      <c r="R982" t="e">
        <f>+VLOOKUP(D982&amp;E982,Master!D:I,6,0)</f>
        <v>#N/A</v>
      </c>
      <c r="S982" t="e">
        <f>+VLOOKUP(Q982,Notes!$A$45:$BZ$50,MATCH(P982,Notes!$2:$2,0),0)</f>
        <v>#N/A</v>
      </c>
      <c r="T982" s="21" t="e">
        <f t="shared" si="30"/>
        <v>#N/A</v>
      </c>
      <c r="AD982" s="20" t="s">
        <v>649</v>
      </c>
      <c r="AE982" s="20">
        <v>15.443956999999999</v>
      </c>
      <c r="AF982" s="20">
        <v>15.443956999999999</v>
      </c>
      <c r="AG982" s="20" t="s">
        <v>15</v>
      </c>
      <c r="AH982" s="20" t="s">
        <v>209</v>
      </c>
    </row>
    <row r="983" spans="1:34">
      <c r="A983" s="20"/>
      <c r="B983" s="20"/>
      <c r="C983" s="20"/>
      <c r="D983" s="20"/>
      <c r="E983" s="20"/>
      <c r="G983" s="2"/>
      <c r="P983" t="e">
        <f t="shared" si="31"/>
        <v>#N/A</v>
      </c>
      <c r="Q983" t="e">
        <f>+VLOOKUP(D983&amp;E983,Master!D:H,5,0)</f>
        <v>#N/A</v>
      </c>
      <c r="R983" t="e">
        <f>+VLOOKUP(D983&amp;E983,Master!D:I,6,0)</f>
        <v>#N/A</v>
      </c>
      <c r="S983" t="e">
        <f>+VLOOKUP(Q983,Notes!$A$45:$BZ$50,MATCH(P983,Notes!$2:$2,0),0)</f>
        <v>#N/A</v>
      </c>
      <c r="T983" s="21" t="e">
        <f t="shared" si="30"/>
        <v>#N/A</v>
      </c>
      <c r="AD983" s="20" t="s">
        <v>645</v>
      </c>
      <c r="AE983" s="20">
        <v>19.012426999999999</v>
      </c>
      <c r="AF983" s="20">
        <v>19.012426999999999</v>
      </c>
      <c r="AG983" s="20" t="s">
        <v>15</v>
      </c>
      <c r="AH983" s="20" t="s">
        <v>208</v>
      </c>
    </row>
    <row r="984" spans="1:34">
      <c r="A984" s="20"/>
      <c r="B984" s="20"/>
      <c r="C984" s="20"/>
      <c r="D984" s="20"/>
      <c r="E984" s="20"/>
      <c r="G984" s="2"/>
      <c r="P984" t="e">
        <f t="shared" si="31"/>
        <v>#N/A</v>
      </c>
      <c r="Q984" t="e">
        <f>+VLOOKUP(D984&amp;E984,Master!D:H,5,0)</f>
        <v>#N/A</v>
      </c>
      <c r="R984" t="e">
        <f>+VLOOKUP(D984&amp;E984,Master!D:I,6,0)</f>
        <v>#N/A</v>
      </c>
      <c r="S984" t="e">
        <f>+VLOOKUP(Q984,Notes!$A$45:$BZ$50,MATCH(P984,Notes!$2:$2,0),0)</f>
        <v>#N/A</v>
      </c>
      <c r="T984" s="21" t="e">
        <f t="shared" si="30"/>
        <v>#N/A</v>
      </c>
      <c r="AD984" s="20" t="s">
        <v>657</v>
      </c>
      <c r="AE984" s="20">
        <v>0.27028100000000005</v>
      </c>
      <c r="AF984" s="20">
        <v>0.27028100000000005</v>
      </c>
      <c r="AG984" s="20" t="s">
        <v>40</v>
      </c>
      <c r="AH984" s="20" t="s">
        <v>208</v>
      </c>
    </row>
    <row r="985" spans="1:34">
      <c r="A985" s="20"/>
      <c r="B985" s="20"/>
      <c r="C985" s="20"/>
      <c r="D985" s="20"/>
      <c r="E985" s="20"/>
      <c r="G985" s="2"/>
      <c r="P985" t="e">
        <f t="shared" si="31"/>
        <v>#N/A</v>
      </c>
      <c r="Q985" t="e">
        <f>+VLOOKUP(D985&amp;E985,Master!D:H,5,0)</f>
        <v>#N/A</v>
      </c>
      <c r="R985" t="e">
        <f>+VLOOKUP(D985&amp;E985,Master!D:I,6,0)</f>
        <v>#N/A</v>
      </c>
      <c r="S985" t="e">
        <f>+VLOOKUP(Q985,Notes!$A$45:$BZ$50,MATCH(P985,Notes!$2:$2,0),0)</f>
        <v>#N/A</v>
      </c>
      <c r="T985" s="21" t="e">
        <f t="shared" si="30"/>
        <v>#N/A</v>
      </c>
      <c r="AD985" s="20" t="s">
        <v>661</v>
      </c>
      <c r="AE985" s="20">
        <v>0.26152199999999998</v>
      </c>
      <c r="AF985" s="20">
        <v>0.26152199999999998</v>
      </c>
      <c r="AG985" s="20" t="s">
        <v>40</v>
      </c>
      <c r="AH985" s="20" t="s">
        <v>209</v>
      </c>
    </row>
    <row r="986" spans="1:34">
      <c r="A986" s="20"/>
      <c r="B986" s="20"/>
      <c r="C986" s="20"/>
      <c r="D986" s="20"/>
      <c r="E986" s="20"/>
      <c r="G986" s="2"/>
      <c r="P986" t="e">
        <f t="shared" si="31"/>
        <v>#N/A</v>
      </c>
      <c r="Q986" t="e">
        <f>+VLOOKUP(D986&amp;E986,Master!D:H,5,0)</f>
        <v>#N/A</v>
      </c>
      <c r="R986" t="e">
        <f>+VLOOKUP(D986&amp;E986,Master!D:I,6,0)</f>
        <v>#N/A</v>
      </c>
      <c r="S986" t="e">
        <f>+VLOOKUP(Q986,Notes!$A$45:$BZ$50,MATCH(P986,Notes!$2:$2,0),0)</f>
        <v>#N/A</v>
      </c>
      <c r="T986" s="21" t="e">
        <f t="shared" si="30"/>
        <v>#N/A</v>
      </c>
      <c r="AD986" s="20" t="s">
        <v>671</v>
      </c>
      <c r="AE986" s="20">
        <v>0.21431500000000001</v>
      </c>
      <c r="AF986" s="20">
        <v>0.21431500000000001</v>
      </c>
      <c r="AG986" s="20" t="s">
        <v>47</v>
      </c>
      <c r="AH986" s="20" t="s">
        <v>208</v>
      </c>
    </row>
    <row r="987" spans="1:34">
      <c r="A987" s="20"/>
      <c r="B987" s="20"/>
      <c r="C987" s="20"/>
      <c r="D987" s="20"/>
      <c r="E987" s="20"/>
      <c r="G987" s="2"/>
      <c r="P987" t="e">
        <f t="shared" si="31"/>
        <v>#N/A</v>
      </c>
      <c r="Q987" t="e">
        <f>+VLOOKUP(D987&amp;E987,Master!D:H,5,0)</f>
        <v>#N/A</v>
      </c>
      <c r="R987" t="e">
        <f>+VLOOKUP(D987&amp;E987,Master!D:I,6,0)</f>
        <v>#N/A</v>
      </c>
      <c r="S987" t="e">
        <f>+VLOOKUP(Q987,Notes!$A$45:$BZ$50,MATCH(P987,Notes!$2:$2,0),0)</f>
        <v>#N/A</v>
      </c>
      <c r="T987" s="21" t="e">
        <f t="shared" si="30"/>
        <v>#N/A</v>
      </c>
      <c r="AD987" s="20" t="s">
        <v>675</v>
      </c>
      <c r="AE987" s="20">
        <v>0.20093800000000001</v>
      </c>
      <c r="AF987" s="20">
        <v>0.20093800000000001</v>
      </c>
      <c r="AG987" s="20" t="s">
        <v>47</v>
      </c>
      <c r="AH987" s="20" t="s">
        <v>209</v>
      </c>
    </row>
    <row r="988" spans="1:34">
      <c r="A988" s="20"/>
      <c r="B988" s="20"/>
      <c r="C988" s="20"/>
      <c r="D988" s="20"/>
      <c r="E988" s="20"/>
      <c r="G988" s="2"/>
      <c r="P988" t="e">
        <f t="shared" si="31"/>
        <v>#N/A</v>
      </c>
      <c r="Q988" t="e">
        <f>+VLOOKUP(D988&amp;E988,Master!D:H,5,0)</f>
        <v>#N/A</v>
      </c>
      <c r="R988" t="e">
        <f>+VLOOKUP(D988&amp;E988,Master!D:I,6,0)</f>
        <v>#N/A</v>
      </c>
      <c r="S988" t="e">
        <f>+VLOOKUP(Q988,Notes!$A$45:$BZ$50,MATCH(P988,Notes!$2:$2,0),0)</f>
        <v>#N/A</v>
      </c>
      <c r="T988" s="21" t="e">
        <f t="shared" si="30"/>
        <v>#N/A</v>
      </c>
      <c r="AD988" s="20" t="s">
        <v>764</v>
      </c>
      <c r="AE988" s="20">
        <v>0.21088700000000002</v>
      </c>
      <c r="AF988" s="20">
        <v>0.21088700000000002</v>
      </c>
      <c r="AG988" s="20" t="s">
        <v>16</v>
      </c>
      <c r="AH988" s="20" t="s">
        <v>209</v>
      </c>
    </row>
    <row r="989" spans="1:34">
      <c r="A989" s="20"/>
      <c r="B989" s="20"/>
      <c r="C989" s="20"/>
      <c r="D989" s="20"/>
      <c r="E989" s="20"/>
      <c r="G989" s="2"/>
      <c r="P989" t="e">
        <f t="shared" si="31"/>
        <v>#N/A</v>
      </c>
      <c r="Q989" t="e">
        <f>+VLOOKUP(D989&amp;E989,Master!D:H,5,0)</f>
        <v>#N/A</v>
      </c>
      <c r="R989" t="e">
        <f>+VLOOKUP(D989&amp;E989,Master!D:I,6,0)</f>
        <v>#N/A</v>
      </c>
      <c r="S989" t="e">
        <f>+VLOOKUP(Q989,Notes!$A$45:$BZ$50,MATCH(P989,Notes!$2:$2,0),0)</f>
        <v>#N/A</v>
      </c>
      <c r="T989" s="21" t="e">
        <f t="shared" si="30"/>
        <v>#N/A</v>
      </c>
      <c r="AD989" s="20" t="s">
        <v>762</v>
      </c>
      <c r="AE989" s="20">
        <v>0.25118299999999999</v>
      </c>
      <c r="AF989" s="20">
        <v>0.25118299999999999</v>
      </c>
      <c r="AG989" s="20" t="s">
        <v>16</v>
      </c>
      <c r="AH989" s="20" t="s">
        <v>208</v>
      </c>
    </row>
    <row r="990" spans="1:34">
      <c r="A990" s="20"/>
      <c r="B990" s="20"/>
      <c r="C990" s="20"/>
      <c r="D990" s="20"/>
      <c r="E990" s="20"/>
      <c r="G990" s="2"/>
      <c r="P990" t="e">
        <f t="shared" si="31"/>
        <v>#N/A</v>
      </c>
      <c r="Q990" t="e">
        <f>+VLOOKUP(D990&amp;E990,Master!D:H,5,0)</f>
        <v>#N/A</v>
      </c>
      <c r="R990" t="e">
        <f>+VLOOKUP(D990&amp;E990,Master!D:I,6,0)</f>
        <v>#N/A</v>
      </c>
      <c r="S990" t="e">
        <f>+VLOOKUP(Q990,Notes!$A$45:$BZ$50,MATCH(P990,Notes!$2:$2,0),0)</f>
        <v>#N/A</v>
      </c>
      <c r="T990" s="21" t="e">
        <f t="shared" si="30"/>
        <v>#N/A</v>
      </c>
      <c r="AD990" s="20" t="s">
        <v>652</v>
      </c>
      <c r="AE990" s="20">
        <v>15.424535000000001</v>
      </c>
      <c r="AF990" s="20">
        <v>15.424535000000001</v>
      </c>
      <c r="AG990" s="20" t="s">
        <v>17</v>
      </c>
      <c r="AH990" s="20" t="s">
        <v>210</v>
      </c>
    </row>
    <row r="991" spans="1:34">
      <c r="A991" s="20"/>
      <c r="B991" s="20"/>
      <c r="C991" s="20"/>
      <c r="D991" s="20"/>
      <c r="E991" s="20"/>
      <c r="G991" s="2"/>
      <c r="P991" t="e">
        <f t="shared" si="31"/>
        <v>#N/A</v>
      </c>
      <c r="Q991" t="e">
        <f>+VLOOKUP(D991&amp;E991,Master!D:H,5,0)</f>
        <v>#N/A</v>
      </c>
      <c r="R991" t="e">
        <f>+VLOOKUP(D991&amp;E991,Master!D:I,6,0)</f>
        <v>#N/A</v>
      </c>
      <c r="S991" t="e">
        <f>+VLOOKUP(Q991,Notes!$A$45:$BZ$50,MATCH(P991,Notes!$2:$2,0),0)</f>
        <v>#N/A</v>
      </c>
      <c r="T991" s="21" t="e">
        <f t="shared" si="30"/>
        <v>#N/A</v>
      </c>
      <c r="AD991" s="20" t="s">
        <v>651</v>
      </c>
      <c r="AE991" s="20">
        <v>15.827437999999999</v>
      </c>
      <c r="AF991" s="20">
        <v>15.827437999999999</v>
      </c>
      <c r="AG991" s="20" t="s">
        <v>17</v>
      </c>
      <c r="AH991" s="20" t="s">
        <v>196</v>
      </c>
    </row>
    <row r="992" spans="1:34">
      <c r="A992" s="20"/>
      <c r="B992" s="20"/>
      <c r="C992" s="20"/>
      <c r="D992" s="20"/>
      <c r="E992" s="20"/>
      <c r="G992" s="2"/>
      <c r="P992" t="e">
        <f t="shared" si="31"/>
        <v>#N/A</v>
      </c>
      <c r="Q992" t="e">
        <f>+VLOOKUP(D992&amp;E992,Master!D:H,5,0)</f>
        <v>#N/A</v>
      </c>
      <c r="R992" t="e">
        <f>+VLOOKUP(D992&amp;E992,Master!D:I,6,0)</f>
        <v>#N/A</v>
      </c>
      <c r="S992" t="e">
        <f>+VLOOKUP(Q992,Notes!$A$45:$BZ$50,MATCH(P992,Notes!$2:$2,0),0)</f>
        <v>#N/A</v>
      </c>
      <c r="T992" s="21" t="e">
        <f t="shared" si="30"/>
        <v>#N/A</v>
      </c>
      <c r="AD992" s="20" t="s">
        <v>634</v>
      </c>
      <c r="AE992" s="20">
        <v>0.26860300000000004</v>
      </c>
      <c r="AF992" s="20">
        <v>0.26860300000000004</v>
      </c>
      <c r="AG992" s="20" t="s">
        <v>13</v>
      </c>
      <c r="AH992" s="20" t="s">
        <v>208</v>
      </c>
    </row>
    <row r="993" spans="1:34">
      <c r="A993" s="20"/>
      <c r="B993" s="20"/>
      <c r="C993" s="20"/>
      <c r="D993" s="20"/>
      <c r="E993" s="20"/>
      <c r="G993" s="2"/>
      <c r="P993" t="e">
        <f t="shared" si="31"/>
        <v>#N/A</v>
      </c>
      <c r="Q993" t="e">
        <f>+VLOOKUP(D993&amp;E993,Master!D:H,5,0)</f>
        <v>#N/A</v>
      </c>
      <c r="R993" t="e">
        <f>+VLOOKUP(D993&amp;E993,Master!D:I,6,0)</f>
        <v>#N/A</v>
      </c>
      <c r="S993" t="e">
        <f>+VLOOKUP(Q993,Notes!$A$45:$BZ$50,MATCH(P993,Notes!$2:$2,0),0)</f>
        <v>#N/A</v>
      </c>
      <c r="T993" s="21" t="e">
        <f t="shared" si="30"/>
        <v>#N/A</v>
      </c>
      <c r="AD993" s="20" t="s">
        <v>681</v>
      </c>
      <c r="AE993" s="20">
        <v>15.026921000000005</v>
      </c>
      <c r="AF993" s="20">
        <v>15.026921000000005</v>
      </c>
      <c r="AG993" s="20" t="s">
        <v>190</v>
      </c>
      <c r="AH993" s="20" t="s">
        <v>204</v>
      </c>
    </row>
    <row r="994" spans="1:34">
      <c r="A994" s="20"/>
      <c r="B994" s="20"/>
      <c r="C994" s="20"/>
      <c r="D994" s="20"/>
      <c r="E994" s="20"/>
      <c r="G994" s="2"/>
      <c r="P994" t="e">
        <f t="shared" si="31"/>
        <v>#N/A</v>
      </c>
      <c r="Q994" t="e">
        <f>+VLOOKUP(D994&amp;E994,Master!D:H,5,0)</f>
        <v>#N/A</v>
      </c>
      <c r="R994" t="e">
        <f>+VLOOKUP(D994&amp;E994,Master!D:I,6,0)</f>
        <v>#N/A</v>
      </c>
      <c r="S994" t="e">
        <f>+VLOOKUP(Q994,Notes!$A$45:$BZ$50,MATCH(P994,Notes!$2:$2,0),0)</f>
        <v>#N/A</v>
      </c>
      <c r="T994" s="21" t="e">
        <f t="shared" si="30"/>
        <v>#N/A</v>
      </c>
      <c r="AD994" s="20" t="s">
        <v>682</v>
      </c>
      <c r="AE994" s="20">
        <v>15.063449999999996</v>
      </c>
      <c r="AF994" s="20">
        <v>15.063449999999996</v>
      </c>
      <c r="AG994" s="20" t="s">
        <v>190</v>
      </c>
      <c r="AH994" s="20" t="s">
        <v>208</v>
      </c>
    </row>
    <row r="995" spans="1:34">
      <c r="A995" s="20"/>
      <c r="B995" s="20"/>
      <c r="C995" s="20"/>
      <c r="D995" s="20"/>
      <c r="E995" s="20"/>
      <c r="G995" s="2"/>
      <c r="P995" t="e">
        <f t="shared" si="31"/>
        <v>#N/A</v>
      </c>
      <c r="Q995" t="e">
        <f>+VLOOKUP(D995&amp;E995,Master!D:H,5,0)</f>
        <v>#N/A</v>
      </c>
      <c r="R995" t="e">
        <f>+VLOOKUP(D995&amp;E995,Master!D:I,6,0)</f>
        <v>#N/A</v>
      </c>
      <c r="S995" t="e">
        <f>+VLOOKUP(Q995,Notes!$A$45:$BZ$50,MATCH(P995,Notes!$2:$2,0),0)</f>
        <v>#N/A</v>
      </c>
      <c r="T995" s="21" t="e">
        <f t="shared" si="30"/>
        <v>#N/A</v>
      </c>
      <c r="AD995" s="20" t="s">
        <v>683</v>
      </c>
      <c r="AE995" s="20">
        <v>14.618611999999994</v>
      </c>
      <c r="AF995" s="20">
        <v>14.618611999999994</v>
      </c>
      <c r="AG995" s="20" t="s">
        <v>190</v>
      </c>
      <c r="AH995" s="20" t="s">
        <v>205</v>
      </c>
    </row>
    <row r="996" spans="1:34">
      <c r="A996" s="20"/>
      <c r="B996" s="20"/>
      <c r="C996" s="20"/>
      <c r="D996" s="20"/>
      <c r="E996" s="20"/>
      <c r="G996" s="2"/>
      <c r="P996" t="e">
        <f t="shared" si="31"/>
        <v>#N/A</v>
      </c>
      <c r="Q996" t="e">
        <f>+VLOOKUP(D996&amp;E996,Master!D:H,5,0)</f>
        <v>#N/A</v>
      </c>
      <c r="R996" t="e">
        <f>+VLOOKUP(D996&amp;E996,Master!D:I,6,0)</f>
        <v>#N/A</v>
      </c>
      <c r="S996" t="e">
        <f>+VLOOKUP(Q996,Notes!$A$45:$BZ$50,MATCH(P996,Notes!$2:$2,0),0)</f>
        <v>#N/A</v>
      </c>
      <c r="T996" s="21" t="e">
        <f t="shared" si="30"/>
        <v>#N/A</v>
      </c>
      <c r="AD996" s="20" t="s">
        <v>684</v>
      </c>
      <c r="AE996" s="20">
        <v>14.634362000000001</v>
      </c>
      <c r="AF996" s="20">
        <v>14.634362000000001</v>
      </c>
      <c r="AG996" s="20" t="s">
        <v>190</v>
      </c>
      <c r="AH996" s="20" t="s">
        <v>209</v>
      </c>
    </row>
    <row r="997" spans="1:34">
      <c r="A997" s="20"/>
      <c r="B997" s="20"/>
      <c r="C997" s="20"/>
      <c r="D997" s="20"/>
      <c r="E997" s="20"/>
      <c r="G997" s="2"/>
      <c r="P997" t="e">
        <f t="shared" si="31"/>
        <v>#N/A</v>
      </c>
      <c r="Q997" t="e">
        <f>+VLOOKUP(D997&amp;E997,Master!D:H,5,0)</f>
        <v>#N/A</v>
      </c>
      <c r="R997" t="e">
        <f>+VLOOKUP(D997&amp;E997,Master!D:I,6,0)</f>
        <v>#N/A</v>
      </c>
      <c r="S997" t="e">
        <f>+VLOOKUP(Q997,Notes!$A$45:$BZ$50,MATCH(P997,Notes!$2:$2,0),0)</f>
        <v>#N/A</v>
      </c>
      <c r="T997" s="21" t="e">
        <f t="shared" si="30"/>
        <v>#N/A</v>
      </c>
      <c r="AD997" s="20" t="s">
        <v>676</v>
      </c>
      <c r="AE997" s="20">
        <v>12.854486999999999</v>
      </c>
      <c r="AF997" s="20">
        <v>12.854486999999999</v>
      </c>
      <c r="AG997" s="20" t="s">
        <v>88</v>
      </c>
      <c r="AH997" s="20" t="s">
        <v>196</v>
      </c>
    </row>
    <row r="998" spans="1:34">
      <c r="A998" s="20"/>
      <c r="B998" s="20"/>
      <c r="C998" s="20"/>
      <c r="D998" s="20"/>
      <c r="E998" s="20"/>
      <c r="G998" s="2"/>
      <c r="P998" t="e">
        <f t="shared" si="31"/>
        <v>#N/A</v>
      </c>
      <c r="Q998" t="e">
        <f>+VLOOKUP(D998&amp;E998,Master!D:H,5,0)</f>
        <v>#N/A</v>
      </c>
      <c r="R998" t="e">
        <f>+VLOOKUP(D998&amp;E998,Master!D:I,6,0)</f>
        <v>#N/A</v>
      </c>
      <c r="S998" t="e">
        <f>+VLOOKUP(Q998,Notes!$A$45:$BZ$50,MATCH(P998,Notes!$2:$2,0),0)</f>
        <v>#N/A</v>
      </c>
      <c r="T998" s="21" t="e">
        <f t="shared" si="30"/>
        <v>#N/A</v>
      </c>
      <c r="AD998" s="20" t="s">
        <v>621</v>
      </c>
      <c r="AE998" s="20">
        <v>0.18816300000000014</v>
      </c>
      <c r="AF998" s="20">
        <v>0.18816300000000014</v>
      </c>
      <c r="AG998" s="20" t="s">
        <v>20</v>
      </c>
      <c r="AH998" s="20" t="s">
        <v>204</v>
      </c>
    </row>
    <row r="999" spans="1:34">
      <c r="A999" s="20"/>
      <c r="B999" s="20"/>
      <c r="C999" s="20"/>
      <c r="D999" s="20"/>
      <c r="E999" s="20"/>
      <c r="G999" s="2"/>
      <c r="P999" t="e">
        <f t="shared" si="31"/>
        <v>#N/A</v>
      </c>
      <c r="Q999" t="e">
        <f>+VLOOKUP(D999&amp;E999,Master!D:H,5,0)</f>
        <v>#N/A</v>
      </c>
      <c r="R999" t="e">
        <f>+VLOOKUP(D999&amp;E999,Master!D:I,6,0)</f>
        <v>#N/A</v>
      </c>
      <c r="S999" t="e">
        <f>+VLOOKUP(Q999,Notes!$A$45:$BZ$50,MATCH(P999,Notes!$2:$2,0),0)</f>
        <v>#N/A</v>
      </c>
      <c r="T999" s="21" t="e">
        <f t="shared" si="30"/>
        <v>#N/A</v>
      </c>
      <c r="AD999" s="20" t="s">
        <v>625</v>
      </c>
      <c r="AE999" s="20">
        <v>0.17584399999999997</v>
      </c>
      <c r="AF999" s="20">
        <v>0.17584399999999997</v>
      </c>
      <c r="AG999" s="20" t="s">
        <v>20</v>
      </c>
      <c r="AH999" s="20" t="s">
        <v>205</v>
      </c>
    </row>
    <row r="1000" spans="1:34">
      <c r="A1000" s="20"/>
      <c r="B1000" s="20"/>
      <c r="C1000" s="20"/>
      <c r="D1000" s="20"/>
      <c r="E1000" s="20"/>
      <c r="G1000" s="2"/>
      <c r="P1000" t="e">
        <f t="shared" si="31"/>
        <v>#N/A</v>
      </c>
      <c r="Q1000" t="e">
        <f>+VLOOKUP(D1000&amp;E1000,Master!D:H,5,0)</f>
        <v>#N/A</v>
      </c>
      <c r="R1000" t="e">
        <f>+VLOOKUP(D1000&amp;E1000,Master!D:I,6,0)</f>
        <v>#N/A</v>
      </c>
      <c r="S1000" t="e">
        <f>+VLOOKUP(Q1000,Notes!$A$45:$BZ$50,MATCH(P1000,Notes!$2:$2,0),0)</f>
        <v>#N/A</v>
      </c>
      <c r="T1000" s="21" t="e">
        <f t="shared" si="30"/>
        <v>#N/A</v>
      </c>
      <c r="AD1000" s="20" t="s">
        <v>654</v>
      </c>
      <c r="AE1000" s="20">
        <v>0.27030399999999993</v>
      </c>
      <c r="AF1000" s="20">
        <v>0.27030399999999993</v>
      </c>
      <c r="AG1000" s="20" t="s">
        <v>40</v>
      </c>
      <c r="AH1000" s="20" t="s">
        <v>204</v>
      </c>
    </row>
    <row r="1001" spans="1:34">
      <c r="A1001" s="20"/>
      <c r="B1001" s="20"/>
      <c r="C1001" s="20"/>
      <c r="D1001" s="20"/>
      <c r="E1001" s="20"/>
      <c r="G1001" s="2"/>
      <c r="P1001" t="e">
        <f t="shared" si="31"/>
        <v>#N/A</v>
      </c>
      <c r="Q1001" t="e">
        <f>+VLOOKUP(D1001&amp;E1001,Master!D:H,5,0)</f>
        <v>#N/A</v>
      </c>
      <c r="R1001" t="e">
        <f>+VLOOKUP(D1001&amp;E1001,Master!D:I,6,0)</f>
        <v>#N/A</v>
      </c>
      <c r="S1001" t="e">
        <f>+VLOOKUP(Q1001,Notes!$A$45:$BZ$50,MATCH(P1001,Notes!$2:$2,0),0)</f>
        <v>#N/A</v>
      </c>
      <c r="T1001" s="21" t="e">
        <f t="shared" si="30"/>
        <v>#N/A</v>
      </c>
      <c r="AD1001" s="20" t="s">
        <v>658</v>
      </c>
      <c r="AE1001" s="20">
        <v>0.26180000000000003</v>
      </c>
      <c r="AF1001" s="20">
        <v>0.26180000000000003</v>
      </c>
      <c r="AG1001" s="20" t="s">
        <v>40</v>
      </c>
      <c r="AH1001" s="20" t="s">
        <v>205</v>
      </c>
    </row>
    <row r="1002" spans="1:34">
      <c r="A1002" s="20"/>
      <c r="B1002" s="20"/>
      <c r="C1002" s="20"/>
      <c r="D1002" s="20"/>
      <c r="E1002" s="20"/>
      <c r="G1002" s="2"/>
      <c r="P1002" t="e">
        <f t="shared" si="31"/>
        <v>#N/A</v>
      </c>
      <c r="Q1002" t="e">
        <f>+VLOOKUP(D1002&amp;E1002,Master!D:H,5,0)</f>
        <v>#N/A</v>
      </c>
      <c r="R1002" t="e">
        <f>+VLOOKUP(D1002&amp;E1002,Master!D:I,6,0)</f>
        <v>#N/A</v>
      </c>
      <c r="S1002" t="e">
        <f>+VLOOKUP(Q1002,Notes!$A$45:$BZ$50,MATCH(P1002,Notes!$2:$2,0),0)</f>
        <v>#N/A</v>
      </c>
      <c r="T1002" s="21" t="e">
        <f t="shared" si="30"/>
        <v>#N/A</v>
      </c>
      <c r="AD1002" s="20" t="s">
        <v>668</v>
      </c>
      <c r="AE1002" s="20">
        <v>0.21977199999999994</v>
      </c>
      <c r="AF1002" s="20">
        <v>0.21977199999999994</v>
      </c>
      <c r="AG1002" s="20" t="s">
        <v>47</v>
      </c>
      <c r="AH1002" s="20" t="s">
        <v>204</v>
      </c>
    </row>
    <row r="1003" spans="1:34">
      <c r="A1003" s="20"/>
      <c r="B1003" s="20"/>
      <c r="C1003" s="20"/>
      <c r="D1003" s="20"/>
      <c r="E1003" s="20"/>
      <c r="G1003" s="2"/>
      <c r="P1003" t="e">
        <f t="shared" si="31"/>
        <v>#N/A</v>
      </c>
      <c r="Q1003" t="e">
        <f>+VLOOKUP(D1003&amp;E1003,Master!D:H,5,0)</f>
        <v>#N/A</v>
      </c>
      <c r="R1003" t="e">
        <f>+VLOOKUP(D1003&amp;E1003,Master!D:I,6,0)</f>
        <v>#N/A</v>
      </c>
      <c r="S1003" t="e">
        <f>+VLOOKUP(Q1003,Notes!$A$45:$BZ$50,MATCH(P1003,Notes!$2:$2,0),0)</f>
        <v>#N/A</v>
      </c>
      <c r="T1003" s="21" t="e">
        <f t="shared" si="30"/>
        <v>#N/A</v>
      </c>
      <c r="AD1003" s="20" t="s">
        <v>672</v>
      </c>
      <c r="AE1003" s="20">
        <v>0.20745500000000008</v>
      </c>
      <c r="AF1003" s="20">
        <v>0.20745500000000008</v>
      </c>
      <c r="AG1003" s="20" t="s">
        <v>47</v>
      </c>
      <c r="AH1003" s="20" t="s">
        <v>205</v>
      </c>
    </row>
    <row r="1004" spans="1:34">
      <c r="A1004" s="20"/>
      <c r="B1004" s="20"/>
      <c r="C1004" s="20"/>
      <c r="D1004" s="20"/>
      <c r="E1004" s="20"/>
      <c r="G1004" s="2"/>
      <c r="P1004" t="e">
        <f t="shared" si="31"/>
        <v>#N/A</v>
      </c>
      <c r="Q1004" t="e">
        <f>+VLOOKUP(D1004&amp;E1004,Master!D:H,5,0)</f>
        <v>#N/A</v>
      </c>
      <c r="R1004" t="e">
        <f>+VLOOKUP(D1004&amp;E1004,Master!D:I,6,0)</f>
        <v>#N/A</v>
      </c>
      <c r="S1004" t="e">
        <f>+VLOOKUP(Q1004,Notes!$A$45:$BZ$50,MATCH(P1004,Notes!$2:$2,0),0)</f>
        <v>#N/A</v>
      </c>
      <c r="T1004" s="21" t="e">
        <f t="shared" si="30"/>
        <v>#N/A</v>
      </c>
      <c r="AD1004" s="20" t="s">
        <v>647</v>
      </c>
      <c r="AE1004" s="20">
        <v>15.734137000000006</v>
      </c>
      <c r="AF1004" s="20">
        <v>15.734137000000006</v>
      </c>
      <c r="AG1004" s="20" t="s">
        <v>15</v>
      </c>
      <c r="AH1004" s="20" t="s">
        <v>205</v>
      </c>
    </row>
    <row r="1005" spans="1:34">
      <c r="A1005" s="20"/>
      <c r="B1005" s="20"/>
      <c r="C1005" s="20"/>
      <c r="D1005" s="20"/>
      <c r="E1005" s="20"/>
      <c r="G1005" s="2"/>
      <c r="P1005" t="e">
        <f t="shared" si="31"/>
        <v>#N/A</v>
      </c>
      <c r="Q1005" t="e">
        <f>+VLOOKUP(D1005&amp;E1005,Master!D:H,5,0)</f>
        <v>#N/A</v>
      </c>
      <c r="R1005" t="e">
        <f>+VLOOKUP(D1005&amp;E1005,Master!D:I,6,0)</f>
        <v>#N/A</v>
      </c>
      <c r="S1005" t="e">
        <f>+VLOOKUP(Q1005,Notes!$A$45:$BZ$50,MATCH(P1005,Notes!$2:$2,0),0)</f>
        <v>#N/A</v>
      </c>
      <c r="T1005" s="21" t="e">
        <f t="shared" si="30"/>
        <v>#N/A</v>
      </c>
      <c r="AD1005" s="20" t="s">
        <v>642</v>
      </c>
      <c r="AE1005" s="20">
        <v>19.30333700000001</v>
      </c>
      <c r="AF1005" s="20">
        <v>19.30333700000001</v>
      </c>
      <c r="AG1005" s="20" t="s">
        <v>15</v>
      </c>
      <c r="AH1005" s="20" t="s">
        <v>204</v>
      </c>
    </row>
    <row r="1006" spans="1:34">
      <c r="A1006" s="20"/>
      <c r="B1006" s="20"/>
      <c r="C1006" s="20"/>
      <c r="D1006" s="20"/>
      <c r="E1006" s="20"/>
      <c r="G1006" s="2"/>
      <c r="P1006" t="e">
        <f t="shared" si="31"/>
        <v>#N/A</v>
      </c>
      <c r="Q1006" t="e">
        <f>+VLOOKUP(D1006&amp;E1006,Master!D:H,5,0)</f>
        <v>#N/A</v>
      </c>
      <c r="R1006" t="e">
        <f>+VLOOKUP(D1006&amp;E1006,Master!D:I,6,0)</f>
        <v>#N/A</v>
      </c>
      <c r="S1006" t="e">
        <f>+VLOOKUP(Q1006,Notes!$A$45:$BZ$50,MATCH(P1006,Notes!$2:$2,0),0)</f>
        <v>#N/A</v>
      </c>
      <c r="T1006" s="21" t="e">
        <f t="shared" si="30"/>
        <v>#N/A</v>
      </c>
      <c r="AD1006" s="20" t="s">
        <v>653</v>
      </c>
      <c r="AE1006" s="20">
        <v>15.359452999999993</v>
      </c>
      <c r="AF1006" s="20">
        <v>15.359452999999993</v>
      </c>
      <c r="AG1006" s="20" t="s">
        <v>17</v>
      </c>
      <c r="AH1006" s="20" t="s">
        <v>211</v>
      </c>
    </row>
    <row r="1007" spans="1:34">
      <c r="A1007" s="20"/>
      <c r="B1007" s="20"/>
      <c r="C1007" s="20"/>
      <c r="D1007" s="20"/>
      <c r="E1007" s="20"/>
      <c r="G1007" s="2"/>
      <c r="P1007" t="e">
        <f t="shared" si="31"/>
        <v>#N/A</v>
      </c>
      <c r="Q1007" t="e">
        <f>+VLOOKUP(D1007&amp;E1007,Master!D:H,5,0)</f>
        <v>#N/A</v>
      </c>
      <c r="R1007" t="e">
        <f>+VLOOKUP(D1007&amp;E1007,Master!D:I,6,0)</f>
        <v>#N/A</v>
      </c>
      <c r="S1007" t="e">
        <f>+VLOOKUP(Q1007,Notes!$A$45:$BZ$50,MATCH(P1007,Notes!$2:$2,0),0)</f>
        <v>#N/A</v>
      </c>
      <c r="T1007" s="21" t="e">
        <f t="shared" si="30"/>
        <v>#N/A</v>
      </c>
      <c r="AD1007" s="20" t="s">
        <v>650</v>
      </c>
      <c r="AE1007" s="20">
        <v>15.765048999999996</v>
      </c>
      <c r="AF1007" s="20">
        <v>15.765048999999996</v>
      </c>
      <c r="AG1007" s="20" t="s">
        <v>17</v>
      </c>
      <c r="AH1007" s="20" t="s">
        <v>204</v>
      </c>
    </row>
    <row r="1008" spans="1:34">
      <c r="A1008" s="20"/>
      <c r="B1008" s="20"/>
      <c r="C1008" s="20"/>
      <c r="D1008" s="20"/>
      <c r="E1008" s="20"/>
      <c r="G1008" s="2"/>
      <c r="P1008" t="e">
        <f t="shared" si="31"/>
        <v>#N/A</v>
      </c>
      <c r="Q1008" t="e">
        <f>+VLOOKUP(D1008&amp;E1008,Master!D:H,5,0)</f>
        <v>#N/A</v>
      </c>
      <c r="R1008" t="e">
        <f>+VLOOKUP(D1008&amp;E1008,Master!D:I,6,0)</f>
        <v>#N/A</v>
      </c>
      <c r="S1008" t="e">
        <f>+VLOOKUP(Q1008,Notes!$A$45:$BZ$50,MATCH(P1008,Notes!$2:$2,0),0)</f>
        <v>#N/A</v>
      </c>
      <c r="T1008" s="21" t="e">
        <f t="shared" si="30"/>
        <v>#N/A</v>
      </c>
      <c r="AD1008" s="20" t="s">
        <v>763</v>
      </c>
      <c r="AE1008" s="20">
        <v>0.21400499999999986</v>
      </c>
      <c r="AF1008" s="20">
        <v>0.21400499999999986</v>
      </c>
      <c r="AG1008" s="20" t="s">
        <v>16</v>
      </c>
      <c r="AH1008" s="20" t="s">
        <v>205</v>
      </c>
    </row>
    <row r="1009" spans="1:34">
      <c r="A1009" s="20"/>
      <c r="B1009" s="20"/>
      <c r="C1009" s="20"/>
      <c r="D1009" s="20"/>
      <c r="E1009" s="20"/>
      <c r="G1009" s="2"/>
      <c r="P1009" t="e">
        <f t="shared" si="31"/>
        <v>#N/A</v>
      </c>
      <c r="Q1009" t="e">
        <f>+VLOOKUP(D1009&amp;E1009,Master!D:H,5,0)</f>
        <v>#N/A</v>
      </c>
      <c r="R1009" t="e">
        <f>+VLOOKUP(D1009&amp;E1009,Master!D:I,6,0)</f>
        <v>#N/A</v>
      </c>
      <c r="S1009" t="e">
        <f>+VLOOKUP(Q1009,Notes!$A$45:$BZ$50,MATCH(P1009,Notes!$2:$2,0),0)</f>
        <v>#N/A</v>
      </c>
      <c r="T1009" s="21" t="e">
        <f t="shared" si="30"/>
        <v>#N/A</v>
      </c>
      <c r="AD1009" s="20" t="s">
        <v>761</v>
      </c>
      <c r="AE1009" s="20">
        <v>0.25396199999999997</v>
      </c>
      <c r="AF1009" s="20">
        <v>0.25396199999999997</v>
      </c>
      <c r="AG1009" s="20" t="s">
        <v>16</v>
      </c>
      <c r="AH1009" s="20" t="s">
        <v>204</v>
      </c>
    </row>
    <row r="1010" spans="1:34">
      <c r="A1010" s="20"/>
      <c r="B1010" s="20"/>
      <c r="C1010" s="20"/>
      <c r="D1010" s="20"/>
      <c r="E1010" s="20"/>
      <c r="G1010" s="2"/>
      <c r="P1010" t="e">
        <f t="shared" si="31"/>
        <v>#N/A</v>
      </c>
      <c r="Q1010" t="e">
        <f>+VLOOKUP(D1010&amp;E1010,Master!D:H,5,0)</f>
        <v>#N/A</v>
      </c>
      <c r="R1010" t="e">
        <f>+VLOOKUP(D1010&amp;E1010,Master!D:I,6,0)</f>
        <v>#N/A</v>
      </c>
      <c r="S1010" t="e">
        <f>+VLOOKUP(Q1010,Notes!$A$45:$BZ$50,MATCH(P1010,Notes!$2:$2,0),0)</f>
        <v>#N/A</v>
      </c>
      <c r="T1010" s="21" t="e">
        <f t="shared" si="30"/>
        <v>#N/A</v>
      </c>
      <c r="AD1010" s="20" t="s">
        <v>681</v>
      </c>
      <c r="AE1010" s="20">
        <v>15.026921000000005</v>
      </c>
      <c r="AF1010" s="20">
        <v>15.026921000000005</v>
      </c>
      <c r="AG1010" s="20" t="s">
        <v>190</v>
      </c>
      <c r="AH1010" s="20" t="s">
        <v>204</v>
      </c>
    </row>
    <row r="1011" spans="1:34">
      <c r="A1011" s="20"/>
      <c r="B1011" s="20"/>
      <c r="C1011" s="20"/>
      <c r="D1011" s="20"/>
      <c r="E1011" s="20"/>
      <c r="G1011" s="2"/>
      <c r="P1011" t="e">
        <f t="shared" si="31"/>
        <v>#N/A</v>
      </c>
      <c r="Q1011" t="e">
        <f>+VLOOKUP(D1011&amp;E1011,Master!D:H,5,0)</f>
        <v>#N/A</v>
      </c>
      <c r="R1011" t="e">
        <f>+VLOOKUP(D1011&amp;E1011,Master!D:I,6,0)</f>
        <v>#N/A</v>
      </c>
      <c r="S1011" t="e">
        <f>+VLOOKUP(Q1011,Notes!$A$45:$BZ$50,MATCH(P1011,Notes!$2:$2,0),0)</f>
        <v>#N/A</v>
      </c>
      <c r="T1011" s="21" t="e">
        <f t="shared" si="30"/>
        <v>#N/A</v>
      </c>
      <c r="AD1011" s="20" t="s">
        <v>683</v>
      </c>
      <c r="AE1011" s="20">
        <v>14.618611999999994</v>
      </c>
      <c r="AF1011" s="20">
        <v>14.618611999999994</v>
      </c>
      <c r="AG1011" s="20" t="s">
        <v>190</v>
      </c>
      <c r="AH1011" s="20" t="s">
        <v>205</v>
      </c>
    </row>
    <row r="1012" spans="1:34">
      <c r="A1012" s="20"/>
      <c r="B1012" s="20"/>
      <c r="C1012" s="20"/>
      <c r="D1012" s="20"/>
      <c r="E1012" s="20"/>
      <c r="G1012" s="2"/>
      <c r="P1012" t="e">
        <f t="shared" si="31"/>
        <v>#N/A</v>
      </c>
      <c r="Q1012" t="e">
        <f>+VLOOKUP(D1012&amp;E1012,Master!D:H,5,0)</f>
        <v>#N/A</v>
      </c>
      <c r="R1012" t="e">
        <f>+VLOOKUP(D1012&amp;E1012,Master!D:I,6,0)</f>
        <v>#N/A</v>
      </c>
      <c r="S1012" t="e">
        <f>+VLOOKUP(Q1012,Notes!$A$45:$BZ$50,MATCH(P1012,Notes!$2:$2,0),0)</f>
        <v>#N/A</v>
      </c>
      <c r="T1012" s="21" t="e">
        <f t="shared" si="30"/>
        <v>#N/A</v>
      </c>
      <c r="AD1012" s="20" t="s">
        <v>676</v>
      </c>
      <c r="AE1012" s="20">
        <v>12.854486999999999</v>
      </c>
      <c r="AF1012" s="20">
        <v>12.854486999999999</v>
      </c>
      <c r="AG1012" s="20" t="s">
        <v>88</v>
      </c>
      <c r="AH1012" s="20" t="s">
        <v>196</v>
      </c>
    </row>
    <row r="1013" spans="1:34">
      <c r="A1013" s="20"/>
      <c r="B1013" s="20"/>
      <c r="C1013" s="20"/>
      <c r="D1013" s="20"/>
      <c r="E1013" s="20"/>
      <c r="G1013" s="2"/>
      <c r="P1013" t="e">
        <f t="shared" si="31"/>
        <v>#N/A</v>
      </c>
      <c r="Q1013" t="e">
        <f>+VLOOKUP(D1013&amp;E1013,Master!D:H,5,0)</f>
        <v>#N/A</v>
      </c>
      <c r="R1013" t="e">
        <f>+VLOOKUP(D1013&amp;E1013,Master!D:I,6,0)</f>
        <v>#N/A</v>
      </c>
      <c r="S1013" t="e">
        <f>+VLOOKUP(Q1013,Notes!$A$45:$BZ$50,MATCH(P1013,Notes!$2:$2,0),0)</f>
        <v>#N/A</v>
      </c>
      <c r="T1013" s="21" t="e">
        <f t="shared" si="30"/>
        <v>#N/A</v>
      </c>
      <c r="AD1013" s="20" t="s">
        <v>653</v>
      </c>
      <c r="AE1013" s="20">
        <v>15.359452999999993</v>
      </c>
      <c r="AF1013" s="20">
        <v>15.359452999999993</v>
      </c>
      <c r="AG1013" s="20" t="s">
        <v>17</v>
      </c>
      <c r="AH1013" s="20" t="s">
        <v>211</v>
      </c>
    </row>
    <row r="1014" spans="1:34">
      <c r="A1014" s="20"/>
      <c r="B1014" s="20"/>
      <c r="C1014" s="20"/>
      <c r="D1014" s="20"/>
      <c r="E1014" s="20"/>
      <c r="G1014" s="2"/>
      <c r="P1014" t="e">
        <f t="shared" si="31"/>
        <v>#N/A</v>
      </c>
      <c r="Q1014" t="e">
        <f>+VLOOKUP(D1014&amp;E1014,Master!D:H,5,0)</f>
        <v>#N/A</v>
      </c>
      <c r="R1014" t="e">
        <f>+VLOOKUP(D1014&amp;E1014,Master!D:I,6,0)</f>
        <v>#N/A</v>
      </c>
      <c r="S1014" t="e">
        <f>+VLOOKUP(Q1014,Notes!$A$45:$BZ$50,MATCH(P1014,Notes!$2:$2,0),0)</f>
        <v>#N/A</v>
      </c>
      <c r="T1014" s="21" t="e">
        <f t="shared" si="30"/>
        <v>#N/A</v>
      </c>
      <c r="AD1014" s="20" t="s">
        <v>650</v>
      </c>
      <c r="AE1014" s="20">
        <v>15.765048999999996</v>
      </c>
      <c r="AF1014" s="20">
        <v>15.765048999999996</v>
      </c>
      <c r="AG1014" s="20" t="s">
        <v>17</v>
      </c>
      <c r="AH1014" s="20" t="s">
        <v>204</v>
      </c>
    </row>
    <row r="1015" spans="1:34">
      <c r="A1015" s="20"/>
      <c r="B1015" s="20"/>
      <c r="C1015" s="20"/>
      <c r="D1015" s="20"/>
      <c r="E1015" s="20"/>
      <c r="G1015" s="2"/>
      <c r="P1015" t="e">
        <f t="shared" si="31"/>
        <v>#N/A</v>
      </c>
      <c r="Q1015" t="e">
        <f>+VLOOKUP(D1015&amp;E1015,Master!D:H,5,0)</f>
        <v>#N/A</v>
      </c>
      <c r="R1015" t="e">
        <f>+VLOOKUP(D1015&amp;E1015,Master!D:I,6,0)</f>
        <v>#N/A</v>
      </c>
      <c r="S1015" t="e">
        <f>+VLOOKUP(Q1015,Notes!$A$45:$BZ$50,MATCH(P1015,Notes!$2:$2,0),0)</f>
        <v>#N/A</v>
      </c>
      <c r="T1015" s="21" t="e">
        <f t="shared" si="30"/>
        <v>#N/A</v>
      </c>
      <c r="AD1015" s="20" t="s">
        <v>681</v>
      </c>
      <c r="AE1015" s="20">
        <v>15.026921000000005</v>
      </c>
      <c r="AF1015" s="20">
        <v>15.026921000000005</v>
      </c>
      <c r="AG1015" s="20" t="s">
        <v>190</v>
      </c>
      <c r="AH1015" s="20" t="s">
        <v>204</v>
      </c>
    </row>
    <row r="1016" spans="1:34">
      <c r="A1016" s="20"/>
      <c r="B1016" s="20"/>
      <c r="C1016" s="20"/>
      <c r="D1016" s="20"/>
      <c r="E1016" s="20"/>
      <c r="G1016" s="2"/>
      <c r="P1016" t="e">
        <f t="shared" si="31"/>
        <v>#N/A</v>
      </c>
      <c r="Q1016" t="e">
        <f>+VLOOKUP(D1016&amp;E1016,Master!D:H,5,0)</f>
        <v>#N/A</v>
      </c>
      <c r="R1016" t="e">
        <f>+VLOOKUP(D1016&amp;E1016,Master!D:I,6,0)</f>
        <v>#N/A</v>
      </c>
      <c r="S1016" t="e">
        <f>+VLOOKUP(Q1016,Notes!$A$45:$BZ$50,MATCH(P1016,Notes!$2:$2,0),0)</f>
        <v>#N/A</v>
      </c>
      <c r="T1016" s="21" t="e">
        <f t="shared" si="30"/>
        <v>#N/A</v>
      </c>
      <c r="AD1016" s="20" t="s">
        <v>683</v>
      </c>
      <c r="AE1016" s="20">
        <v>14.618611999999994</v>
      </c>
      <c r="AF1016" s="20">
        <v>14.618611999999994</v>
      </c>
      <c r="AG1016" s="20" t="s">
        <v>190</v>
      </c>
      <c r="AH1016" s="20" t="s">
        <v>205</v>
      </c>
    </row>
    <row r="1017" spans="1:34">
      <c r="A1017" s="20"/>
      <c r="B1017" s="20"/>
      <c r="C1017" s="20"/>
      <c r="D1017" s="20"/>
      <c r="E1017" s="20"/>
      <c r="G1017" s="2"/>
      <c r="P1017" t="e">
        <f t="shared" si="31"/>
        <v>#N/A</v>
      </c>
      <c r="Q1017" t="e">
        <f>+VLOOKUP(D1017&amp;E1017,Master!D:H,5,0)</f>
        <v>#N/A</v>
      </c>
      <c r="R1017" t="e">
        <f>+VLOOKUP(D1017&amp;E1017,Master!D:I,6,0)</f>
        <v>#N/A</v>
      </c>
      <c r="S1017" t="e">
        <f>+VLOOKUP(Q1017,Notes!$A$45:$BZ$50,MATCH(P1017,Notes!$2:$2,0),0)</f>
        <v>#N/A</v>
      </c>
      <c r="T1017" s="21" t="e">
        <f t="shared" si="30"/>
        <v>#N/A</v>
      </c>
      <c r="AD1017" s="20" t="s">
        <v>676</v>
      </c>
      <c r="AE1017" s="20">
        <v>12.854486999999999</v>
      </c>
      <c r="AF1017" s="20">
        <v>12.854486999999999</v>
      </c>
      <c r="AG1017" s="20" t="s">
        <v>88</v>
      </c>
      <c r="AH1017" s="20" t="s">
        <v>196</v>
      </c>
    </row>
    <row r="1018" spans="1:34">
      <c r="A1018" s="20"/>
      <c r="B1018" s="20"/>
      <c r="C1018" s="20"/>
      <c r="D1018" s="20"/>
      <c r="E1018" s="20"/>
      <c r="G1018" s="2"/>
      <c r="P1018" t="e">
        <f t="shared" si="31"/>
        <v>#N/A</v>
      </c>
      <c r="Q1018" t="e">
        <f>+VLOOKUP(D1018&amp;E1018,Master!D:H,5,0)</f>
        <v>#N/A</v>
      </c>
      <c r="R1018" t="e">
        <f>+VLOOKUP(D1018&amp;E1018,Master!D:I,6,0)</f>
        <v>#N/A</v>
      </c>
      <c r="S1018" t="e">
        <f>+VLOOKUP(Q1018,Notes!$A$45:$BZ$50,MATCH(P1018,Notes!$2:$2,0),0)</f>
        <v>#N/A</v>
      </c>
      <c r="T1018" s="21" t="e">
        <f t="shared" si="30"/>
        <v>#N/A</v>
      </c>
      <c r="AD1018" s="20" t="s">
        <v>676</v>
      </c>
      <c r="AE1018" s="20">
        <v>12.854486999999999</v>
      </c>
      <c r="AF1018" s="20">
        <v>12.854486999999999</v>
      </c>
      <c r="AG1018" s="20" t="s">
        <v>88</v>
      </c>
      <c r="AH1018" s="20" t="s">
        <v>196</v>
      </c>
    </row>
    <row r="1019" spans="1:34">
      <c r="A1019" s="20"/>
      <c r="B1019" s="20"/>
      <c r="C1019" s="20"/>
      <c r="D1019" s="20"/>
      <c r="E1019" s="20"/>
      <c r="G1019" s="2"/>
      <c r="P1019" t="e">
        <f t="shared" si="31"/>
        <v>#N/A</v>
      </c>
      <c r="Q1019" t="e">
        <f>+VLOOKUP(D1019&amp;E1019,Master!D:H,5,0)</f>
        <v>#N/A</v>
      </c>
      <c r="R1019" t="e">
        <f>+VLOOKUP(D1019&amp;E1019,Master!D:I,6,0)</f>
        <v>#N/A</v>
      </c>
      <c r="S1019" t="e">
        <f>+VLOOKUP(Q1019,Notes!$A$45:$BZ$50,MATCH(P1019,Notes!$2:$2,0),0)</f>
        <v>#N/A</v>
      </c>
      <c r="T1019" s="21" t="e">
        <f t="shared" si="30"/>
        <v>#N/A</v>
      </c>
      <c r="AD1019" s="20" t="s">
        <v>621</v>
      </c>
      <c r="AE1019" s="20">
        <v>0.18816300000000014</v>
      </c>
      <c r="AF1019" s="20">
        <v>0.18816300000000014</v>
      </c>
      <c r="AG1019" s="20" t="s">
        <v>20</v>
      </c>
      <c r="AH1019" s="20" t="s">
        <v>204</v>
      </c>
    </row>
    <row r="1020" spans="1:34">
      <c r="A1020" s="20"/>
      <c r="B1020" s="20"/>
      <c r="C1020" s="20"/>
      <c r="D1020" s="20"/>
      <c r="E1020" s="20"/>
      <c r="G1020" s="2"/>
      <c r="P1020" t="e">
        <f t="shared" si="31"/>
        <v>#N/A</v>
      </c>
      <c r="Q1020" t="e">
        <f>+VLOOKUP(D1020&amp;E1020,Master!D:H,5,0)</f>
        <v>#N/A</v>
      </c>
      <c r="R1020" t="e">
        <f>+VLOOKUP(D1020&amp;E1020,Master!D:I,6,0)</f>
        <v>#N/A</v>
      </c>
      <c r="S1020" t="e">
        <f>+VLOOKUP(Q1020,Notes!$A$45:$BZ$50,MATCH(P1020,Notes!$2:$2,0),0)</f>
        <v>#N/A</v>
      </c>
      <c r="T1020" s="21" t="e">
        <f t="shared" si="30"/>
        <v>#N/A</v>
      </c>
      <c r="AD1020" s="20" t="s">
        <v>625</v>
      </c>
      <c r="AE1020" s="20">
        <v>0.17584399999999997</v>
      </c>
      <c r="AF1020" s="20">
        <v>0.17584399999999997</v>
      </c>
      <c r="AG1020" s="20" t="s">
        <v>20</v>
      </c>
      <c r="AH1020" s="20" t="s">
        <v>205</v>
      </c>
    </row>
    <row r="1021" spans="1:34">
      <c r="A1021" s="20"/>
      <c r="B1021" s="20"/>
      <c r="C1021" s="20"/>
      <c r="D1021" s="20"/>
      <c r="E1021" s="20"/>
      <c r="G1021" s="2"/>
      <c r="P1021" t="e">
        <f t="shared" si="31"/>
        <v>#N/A</v>
      </c>
      <c r="Q1021" t="e">
        <f>+VLOOKUP(D1021&amp;E1021,Master!D:H,5,0)</f>
        <v>#N/A</v>
      </c>
      <c r="R1021" t="e">
        <f>+VLOOKUP(D1021&amp;E1021,Master!D:I,6,0)</f>
        <v>#N/A</v>
      </c>
      <c r="S1021" t="e">
        <f>+VLOOKUP(Q1021,Notes!$A$45:$BZ$50,MATCH(P1021,Notes!$2:$2,0),0)</f>
        <v>#N/A</v>
      </c>
      <c r="T1021" s="21" t="e">
        <f t="shared" si="30"/>
        <v>#N/A</v>
      </c>
      <c r="AD1021" s="20" t="s">
        <v>654</v>
      </c>
      <c r="AE1021" s="20">
        <v>0.27030399999999993</v>
      </c>
      <c r="AF1021" s="20">
        <v>0.27030399999999993</v>
      </c>
      <c r="AG1021" s="20" t="s">
        <v>40</v>
      </c>
      <c r="AH1021" s="20" t="s">
        <v>204</v>
      </c>
    </row>
    <row r="1022" spans="1:34">
      <c r="A1022" s="20"/>
      <c r="B1022" s="20"/>
      <c r="C1022" s="20"/>
      <c r="D1022" s="20"/>
      <c r="E1022" s="20"/>
      <c r="G1022" s="2"/>
      <c r="P1022" t="e">
        <f t="shared" si="31"/>
        <v>#N/A</v>
      </c>
      <c r="Q1022" t="e">
        <f>+VLOOKUP(D1022&amp;E1022,Master!D:H,5,0)</f>
        <v>#N/A</v>
      </c>
      <c r="R1022" t="e">
        <f>+VLOOKUP(D1022&amp;E1022,Master!D:I,6,0)</f>
        <v>#N/A</v>
      </c>
      <c r="S1022" t="e">
        <f>+VLOOKUP(Q1022,Notes!$A$45:$BZ$50,MATCH(P1022,Notes!$2:$2,0),0)</f>
        <v>#N/A</v>
      </c>
      <c r="T1022" s="21" t="e">
        <f t="shared" si="30"/>
        <v>#N/A</v>
      </c>
      <c r="AD1022" s="20" t="s">
        <v>658</v>
      </c>
      <c r="AE1022" s="20">
        <v>0.26180000000000003</v>
      </c>
      <c r="AF1022" s="20">
        <v>0.26180000000000003</v>
      </c>
      <c r="AG1022" s="20" t="s">
        <v>40</v>
      </c>
      <c r="AH1022" s="20" t="s">
        <v>205</v>
      </c>
    </row>
    <row r="1023" spans="1:34">
      <c r="A1023" s="20"/>
      <c r="B1023" s="20"/>
      <c r="C1023" s="20"/>
      <c r="D1023" s="20"/>
      <c r="E1023" s="20"/>
      <c r="G1023" s="2"/>
      <c r="P1023" t="e">
        <f t="shared" si="31"/>
        <v>#N/A</v>
      </c>
      <c r="Q1023" t="e">
        <f>+VLOOKUP(D1023&amp;E1023,Master!D:H,5,0)</f>
        <v>#N/A</v>
      </c>
      <c r="R1023" t="e">
        <f>+VLOOKUP(D1023&amp;E1023,Master!D:I,6,0)</f>
        <v>#N/A</v>
      </c>
      <c r="S1023" t="e">
        <f>+VLOOKUP(Q1023,Notes!$A$45:$BZ$50,MATCH(P1023,Notes!$2:$2,0),0)</f>
        <v>#N/A</v>
      </c>
      <c r="T1023" s="21" t="e">
        <f t="shared" si="30"/>
        <v>#N/A</v>
      </c>
      <c r="AD1023" s="20" t="s">
        <v>668</v>
      </c>
      <c r="AE1023" s="20">
        <v>0.21977199999999994</v>
      </c>
      <c r="AF1023" s="20">
        <v>0.21977199999999994</v>
      </c>
      <c r="AG1023" s="20" t="s">
        <v>47</v>
      </c>
      <c r="AH1023" s="20" t="s">
        <v>204</v>
      </c>
    </row>
    <row r="1024" spans="1:34">
      <c r="A1024" s="20"/>
      <c r="B1024" s="20"/>
      <c r="C1024" s="20"/>
      <c r="D1024" s="20"/>
      <c r="E1024" s="20"/>
      <c r="G1024" s="2"/>
      <c r="P1024" t="e">
        <f t="shared" si="31"/>
        <v>#N/A</v>
      </c>
      <c r="Q1024" t="e">
        <f>+VLOOKUP(D1024&amp;E1024,Master!D:H,5,0)</f>
        <v>#N/A</v>
      </c>
      <c r="R1024" t="e">
        <f>+VLOOKUP(D1024&amp;E1024,Master!D:I,6,0)</f>
        <v>#N/A</v>
      </c>
      <c r="S1024" t="e">
        <f>+VLOOKUP(Q1024,Notes!$A$45:$BZ$50,MATCH(P1024,Notes!$2:$2,0),0)</f>
        <v>#N/A</v>
      </c>
      <c r="T1024" s="21" t="e">
        <f t="shared" si="30"/>
        <v>#N/A</v>
      </c>
      <c r="AD1024" s="20" t="s">
        <v>672</v>
      </c>
      <c r="AE1024" s="20">
        <v>0.20745500000000008</v>
      </c>
      <c r="AF1024" s="20">
        <v>0.20745500000000008</v>
      </c>
      <c r="AG1024" s="20" t="s">
        <v>47</v>
      </c>
      <c r="AH1024" s="20" t="s">
        <v>205</v>
      </c>
    </row>
    <row r="1025" spans="1:34">
      <c r="A1025" s="20"/>
      <c r="B1025" s="20"/>
      <c r="C1025" s="20"/>
      <c r="D1025" s="20"/>
      <c r="E1025" s="20"/>
      <c r="G1025" s="2"/>
      <c r="P1025" t="e">
        <f t="shared" si="31"/>
        <v>#N/A</v>
      </c>
      <c r="Q1025" t="e">
        <f>+VLOOKUP(D1025&amp;E1025,Master!D:H,5,0)</f>
        <v>#N/A</v>
      </c>
      <c r="R1025" t="e">
        <f>+VLOOKUP(D1025&amp;E1025,Master!D:I,6,0)</f>
        <v>#N/A</v>
      </c>
      <c r="S1025" t="e">
        <f>+VLOOKUP(Q1025,Notes!$A$45:$BZ$50,MATCH(P1025,Notes!$2:$2,0),0)</f>
        <v>#N/A</v>
      </c>
      <c r="T1025" s="21" t="e">
        <f t="shared" si="30"/>
        <v>#N/A</v>
      </c>
      <c r="AD1025" s="20" t="s">
        <v>647</v>
      </c>
      <c r="AE1025" s="20">
        <v>15.734137000000006</v>
      </c>
      <c r="AF1025" s="20">
        <v>15.734137000000006</v>
      </c>
      <c r="AG1025" s="20" t="s">
        <v>15</v>
      </c>
      <c r="AH1025" s="20" t="s">
        <v>205</v>
      </c>
    </row>
    <row r="1026" spans="1:34">
      <c r="A1026" s="20"/>
      <c r="B1026" s="20"/>
      <c r="C1026" s="20"/>
      <c r="D1026" s="20"/>
      <c r="E1026" s="20"/>
      <c r="G1026" s="2"/>
      <c r="P1026" t="e">
        <f t="shared" si="31"/>
        <v>#N/A</v>
      </c>
      <c r="Q1026" t="e">
        <f>+VLOOKUP(D1026&amp;E1026,Master!D:H,5,0)</f>
        <v>#N/A</v>
      </c>
      <c r="R1026" t="e">
        <f>+VLOOKUP(D1026&amp;E1026,Master!D:I,6,0)</f>
        <v>#N/A</v>
      </c>
      <c r="S1026" t="e">
        <f>+VLOOKUP(Q1026,Notes!$A$45:$BZ$50,MATCH(P1026,Notes!$2:$2,0),0)</f>
        <v>#N/A</v>
      </c>
      <c r="T1026" s="21" t="e">
        <f t="shared" ref="T1026:T1089" si="32">+S1026-B1026</f>
        <v>#N/A</v>
      </c>
      <c r="AD1026" s="20" t="s">
        <v>642</v>
      </c>
      <c r="AE1026" s="20">
        <v>19.30333700000001</v>
      </c>
      <c r="AF1026" s="20">
        <v>19.30333700000001</v>
      </c>
      <c r="AG1026" s="20" t="s">
        <v>15</v>
      </c>
      <c r="AH1026" s="20" t="s">
        <v>204</v>
      </c>
    </row>
    <row r="1027" spans="1:34">
      <c r="A1027" s="20"/>
      <c r="B1027" s="20"/>
      <c r="C1027" s="20"/>
      <c r="D1027" s="20"/>
      <c r="E1027" s="20"/>
      <c r="G1027" s="2"/>
      <c r="P1027" t="e">
        <f t="shared" ref="P1027:P1090" si="33">+D1027&amp;R1027</f>
        <v>#N/A</v>
      </c>
      <c r="Q1027" t="e">
        <f>+VLOOKUP(D1027&amp;E1027,Master!D:H,5,0)</f>
        <v>#N/A</v>
      </c>
      <c r="R1027" t="e">
        <f>+VLOOKUP(D1027&amp;E1027,Master!D:I,6,0)</f>
        <v>#N/A</v>
      </c>
      <c r="S1027" t="e">
        <f>+VLOOKUP(Q1027,Notes!$A$45:$BZ$50,MATCH(P1027,Notes!$2:$2,0),0)</f>
        <v>#N/A</v>
      </c>
      <c r="T1027" s="21" t="e">
        <f t="shared" si="32"/>
        <v>#N/A</v>
      </c>
      <c r="AD1027" s="20" t="s">
        <v>763</v>
      </c>
      <c r="AE1027" s="20">
        <v>0.21400499999999986</v>
      </c>
      <c r="AF1027" s="20">
        <v>0.21400499999999986</v>
      </c>
      <c r="AG1027" s="20" t="s">
        <v>16</v>
      </c>
      <c r="AH1027" s="20" t="s">
        <v>205</v>
      </c>
    </row>
    <row r="1028" spans="1:34">
      <c r="A1028" s="20"/>
      <c r="B1028" s="20"/>
      <c r="C1028" s="20"/>
      <c r="D1028" s="20"/>
      <c r="E1028" s="20"/>
      <c r="G1028" s="2"/>
      <c r="P1028" t="e">
        <f t="shared" si="33"/>
        <v>#N/A</v>
      </c>
      <c r="Q1028" t="e">
        <f>+VLOOKUP(D1028&amp;E1028,Master!D:H,5,0)</f>
        <v>#N/A</v>
      </c>
      <c r="R1028" t="e">
        <f>+VLOOKUP(D1028&amp;E1028,Master!D:I,6,0)</f>
        <v>#N/A</v>
      </c>
      <c r="S1028" t="e">
        <f>+VLOOKUP(Q1028,Notes!$A$45:$BZ$50,MATCH(P1028,Notes!$2:$2,0),0)</f>
        <v>#N/A</v>
      </c>
      <c r="T1028" s="21" t="e">
        <f t="shared" si="32"/>
        <v>#N/A</v>
      </c>
      <c r="AD1028" s="20" t="s">
        <v>761</v>
      </c>
      <c r="AE1028" s="20">
        <v>0.25396199999999997</v>
      </c>
      <c r="AF1028" s="20">
        <v>0.25396199999999997</v>
      </c>
      <c r="AG1028" s="20" t="s">
        <v>16</v>
      </c>
      <c r="AH1028" s="20" t="s">
        <v>204</v>
      </c>
    </row>
    <row r="1029" spans="1:34">
      <c r="A1029" s="20"/>
      <c r="B1029" s="20"/>
      <c r="C1029" s="20"/>
      <c r="D1029" s="20"/>
      <c r="E1029" s="20"/>
      <c r="G1029" s="2"/>
      <c r="P1029" t="e">
        <f t="shared" si="33"/>
        <v>#N/A</v>
      </c>
      <c r="Q1029" t="e">
        <f>+VLOOKUP(D1029&amp;E1029,Master!D:H,5,0)</f>
        <v>#N/A</v>
      </c>
      <c r="R1029" t="e">
        <f>+VLOOKUP(D1029&amp;E1029,Master!D:I,6,0)</f>
        <v>#N/A</v>
      </c>
      <c r="S1029" t="e">
        <f>+VLOOKUP(Q1029,Notes!$A$45:$BZ$50,MATCH(P1029,Notes!$2:$2,0),0)</f>
        <v>#N/A</v>
      </c>
      <c r="T1029" s="21" t="e">
        <f t="shared" si="32"/>
        <v>#N/A</v>
      </c>
      <c r="AD1029" s="20" t="s">
        <v>650</v>
      </c>
      <c r="AE1029" s="20">
        <v>15.765048999999996</v>
      </c>
      <c r="AF1029" s="20">
        <v>15.765048999999996</v>
      </c>
      <c r="AG1029" s="20" t="s">
        <v>17</v>
      </c>
      <c r="AH1029" s="20" t="s">
        <v>204</v>
      </c>
    </row>
    <row r="1030" spans="1:34">
      <c r="A1030" s="20"/>
      <c r="B1030" s="20"/>
      <c r="C1030" s="20"/>
      <c r="D1030" s="20"/>
      <c r="E1030" s="20"/>
      <c r="G1030" s="2"/>
      <c r="P1030" t="e">
        <f t="shared" si="33"/>
        <v>#N/A</v>
      </c>
      <c r="Q1030" t="e">
        <f>+VLOOKUP(D1030&amp;E1030,Master!D:H,5,0)</f>
        <v>#N/A</v>
      </c>
      <c r="R1030" t="e">
        <f>+VLOOKUP(D1030&amp;E1030,Master!D:I,6,0)</f>
        <v>#N/A</v>
      </c>
      <c r="S1030" t="e">
        <f>+VLOOKUP(Q1030,Notes!$A$45:$BZ$50,MATCH(P1030,Notes!$2:$2,0),0)</f>
        <v>#N/A</v>
      </c>
      <c r="T1030" s="21" t="e">
        <f t="shared" si="32"/>
        <v>#N/A</v>
      </c>
      <c r="AD1030" s="20" t="s">
        <v>653</v>
      </c>
      <c r="AE1030" s="20">
        <v>15.359452999999993</v>
      </c>
      <c r="AF1030" s="20">
        <v>15.359452999999993</v>
      </c>
      <c r="AG1030" s="20" t="s">
        <v>17</v>
      </c>
      <c r="AH1030" s="20" t="s">
        <v>211</v>
      </c>
    </row>
    <row r="1031" spans="1:34">
      <c r="A1031" s="20"/>
      <c r="B1031" s="20"/>
      <c r="C1031" s="20"/>
      <c r="D1031" s="20"/>
      <c r="E1031" s="20"/>
      <c r="G1031" s="2"/>
      <c r="P1031" t="e">
        <f t="shared" si="33"/>
        <v>#N/A</v>
      </c>
      <c r="Q1031" t="e">
        <f>+VLOOKUP(D1031&amp;E1031,Master!D:H,5,0)</f>
        <v>#N/A</v>
      </c>
      <c r="R1031" t="e">
        <f>+VLOOKUP(D1031&amp;E1031,Master!D:I,6,0)</f>
        <v>#N/A</v>
      </c>
      <c r="S1031" t="e">
        <f>+VLOOKUP(Q1031,Notes!$A$45:$BZ$50,MATCH(P1031,Notes!$2:$2,0),0)</f>
        <v>#N/A</v>
      </c>
      <c r="T1031" s="21" t="e">
        <f t="shared" si="32"/>
        <v>#N/A</v>
      </c>
      <c r="AD1031" s="20" t="s">
        <v>681</v>
      </c>
      <c r="AE1031" s="20">
        <v>15.026921000000005</v>
      </c>
      <c r="AF1031" s="20">
        <v>15.026921000000005</v>
      </c>
      <c r="AG1031" s="20" t="s">
        <v>190</v>
      </c>
      <c r="AH1031" s="20" t="s">
        <v>204</v>
      </c>
    </row>
    <row r="1032" spans="1:34">
      <c r="A1032" s="20"/>
      <c r="B1032" s="20"/>
      <c r="C1032" s="20"/>
      <c r="D1032" s="20"/>
      <c r="E1032" s="20"/>
      <c r="G1032" s="2"/>
      <c r="P1032" t="e">
        <f t="shared" si="33"/>
        <v>#N/A</v>
      </c>
      <c r="Q1032" t="e">
        <f>+VLOOKUP(D1032&amp;E1032,Master!D:H,5,0)</f>
        <v>#N/A</v>
      </c>
      <c r="R1032" t="e">
        <f>+VLOOKUP(D1032&amp;E1032,Master!D:I,6,0)</f>
        <v>#N/A</v>
      </c>
      <c r="S1032" t="e">
        <f>+VLOOKUP(Q1032,Notes!$A$45:$BZ$50,MATCH(P1032,Notes!$2:$2,0),0)</f>
        <v>#N/A</v>
      </c>
      <c r="T1032" s="21" t="e">
        <f t="shared" si="32"/>
        <v>#N/A</v>
      </c>
      <c r="AD1032" s="20" t="s">
        <v>683</v>
      </c>
      <c r="AE1032" s="20">
        <v>14.618611999999994</v>
      </c>
      <c r="AF1032" s="20">
        <v>14.618611999999994</v>
      </c>
      <c r="AG1032" s="20" t="s">
        <v>190</v>
      </c>
      <c r="AH1032" s="20" t="s">
        <v>205</v>
      </c>
    </row>
    <row r="1033" spans="1:34">
      <c r="A1033" s="20"/>
      <c r="B1033" s="20"/>
      <c r="C1033" s="20"/>
      <c r="D1033" s="20"/>
      <c r="E1033" s="20"/>
      <c r="G1033" s="2"/>
      <c r="P1033" t="e">
        <f t="shared" si="33"/>
        <v>#N/A</v>
      </c>
      <c r="Q1033" t="e">
        <f>+VLOOKUP(D1033&amp;E1033,Master!D:H,5,0)</f>
        <v>#N/A</v>
      </c>
      <c r="R1033" t="e">
        <f>+VLOOKUP(D1033&amp;E1033,Master!D:I,6,0)</f>
        <v>#N/A</v>
      </c>
      <c r="S1033" t="e">
        <f>+VLOOKUP(Q1033,Notes!$A$45:$BZ$50,MATCH(P1033,Notes!$2:$2,0),0)</f>
        <v>#N/A</v>
      </c>
      <c r="T1033" s="21" t="e">
        <f t="shared" si="32"/>
        <v>#N/A</v>
      </c>
      <c r="AD1033" s="20" t="s">
        <v>653</v>
      </c>
      <c r="AE1033" s="20">
        <v>15.359452999999993</v>
      </c>
      <c r="AF1033" s="20">
        <v>15.359452999999993</v>
      </c>
      <c r="AG1033" s="20" t="s">
        <v>17</v>
      </c>
      <c r="AH1033" s="20" t="s">
        <v>211</v>
      </c>
    </row>
    <row r="1034" spans="1:34">
      <c r="A1034" s="20"/>
      <c r="B1034" s="20"/>
      <c r="C1034" s="20"/>
      <c r="D1034" s="20"/>
      <c r="E1034" s="20"/>
      <c r="G1034" s="2"/>
      <c r="P1034" t="e">
        <f t="shared" si="33"/>
        <v>#N/A</v>
      </c>
      <c r="Q1034" t="e">
        <f>+VLOOKUP(D1034&amp;E1034,Master!D:H,5,0)</f>
        <v>#N/A</v>
      </c>
      <c r="R1034" t="e">
        <f>+VLOOKUP(D1034&amp;E1034,Master!D:I,6,0)</f>
        <v>#N/A</v>
      </c>
      <c r="S1034" t="e">
        <f>+VLOOKUP(Q1034,Notes!$A$45:$BZ$50,MATCH(P1034,Notes!$2:$2,0),0)</f>
        <v>#N/A</v>
      </c>
      <c r="T1034" s="21" t="e">
        <f t="shared" si="32"/>
        <v>#N/A</v>
      </c>
      <c r="AD1034" s="20" t="s">
        <v>654</v>
      </c>
      <c r="AE1034" s="20">
        <v>0.27030399999999993</v>
      </c>
      <c r="AF1034" s="20">
        <v>0.27030399999999993</v>
      </c>
      <c r="AG1034" s="20" t="s">
        <v>40</v>
      </c>
      <c r="AH1034" s="20" t="s">
        <v>204</v>
      </c>
    </row>
    <row r="1035" spans="1:34">
      <c r="A1035" s="20"/>
      <c r="B1035" s="20"/>
      <c r="C1035" s="20"/>
      <c r="D1035" s="20"/>
      <c r="E1035" s="20"/>
      <c r="G1035" s="2"/>
      <c r="P1035" t="e">
        <f t="shared" si="33"/>
        <v>#N/A</v>
      </c>
      <c r="Q1035" t="e">
        <f>+VLOOKUP(D1035&amp;E1035,Master!D:H,5,0)</f>
        <v>#N/A</v>
      </c>
      <c r="R1035" t="e">
        <f>+VLOOKUP(D1035&amp;E1035,Master!D:I,6,0)</f>
        <v>#N/A</v>
      </c>
      <c r="S1035" t="e">
        <f>+VLOOKUP(Q1035,Notes!$A$45:$BZ$50,MATCH(P1035,Notes!$2:$2,0),0)</f>
        <v>#N/A</v>
      </c>
      <c r="T1035" s="21" t="e">
        <f t="shared" si="32"/>
        <v>#N/A</v>
      </c>
      <c r="AD1035" s="20" t="s">
        <v>658</v>
      </c>
      <c r="AE1035" s="20">
        <v>0.26180000000000003</v>
      </c>
      <c r="AF1035" s="20">
        <v>0.26180000000000003</v>
      </c>
      <c r="AG1035" s="20" t="s">
        <v>40</v>
      </c>
      <c r="AH1035" s="20" t="s">
        <v>205</v>
      </c>
    </row>
    <row r="1036" spans="1:34">
      <c r="A1036" s="20"/>
      <c r="B1036" s="20"/>
      <c r="C1036" s="20"/>
      <c r="D1036" s="20"/>
      <c r="E1036" s="20"/>
      <c r="G1036" s="2"/>
      <c r="P1036" t="e">
        <f t="shared" si="33"/>
        <v>#N/A</v>
      </c>
      <c r="Q1036" t="e">
        <f>+VLOOKUP(D1036&amp;E1036,Master!D:H,5,0)</f>
        <v>#N/A</v>
      </c>
      <c r="R1036" t="e">
        <f>+VLOOKUP(D1036&amp;E1036,Master!D:I,6,0)</f>
        <v>#N/A</v>
      </c>
      <c r="S1036" t="e">
        <f>+VLOOKUP(Q1036,Notes!$A$45:$BZ$50,MATCH(P1036,Notes!$2:$2,0),0)</f>
        <v>#N/A</v>
      </c>
      <c r="T1036" s="21" t="e">
        <f t="shared" si="32"/>
        <v>#N/A</v>
      </c>
      <c r="AD1036" s="20" t="s">
        <v>668</v>
      </c>
      <c r="AE1036" s="20">
        <v>0.21977199999999994</v>
      </c>
      <c r="AF1036" s="20">
        <v>0.21977199999999994</v>
      </c>
      <c r="AG1036" s="20" t="s">
        <v>47</v>
      </c>
      <c r="AH1036" s="20" t="s">
        <v>204</v>
      </c>
    </row>
    <row r="1037" spans="1:34">
      <c r="A1037" s="20"/>
      <c r="B1037" s="20"/>
      <c r="C1037" s="20"/>
      <c r="D1037" s="20"/>
      <c r="E1037" s="20"/>
      <c r="G1037" s="2"/>
      <c r="P1037" t="e">
        <f t="shared" si="33"/>
        <v>#N/A</v>
      </c>
      <c r="Q1037" t="e">
        <f>+VLOOKUP(D1037&amp;E1037,Master!D:H,5,0)</f>
        <v>#N/A</v>
      </c>
      <c r="R1037" t="e">
        <f>+VLOOKUP(D1037&amp;E1037,Master!D:I,6,0)</f>
        <v>#N/A</v>
      </c>
      <c r="S1037" t="e">
        <f>+VLOOKUP(Q1037,Notes!$A$45:$BZ$50,MATCH(P1037,Notes!$2:$2,0),0)</f>
        <v>#N/A</v>
      </c>
      <c r="T1037" s="21" t="e">
        <f t="shared" si="32"/>
        <v>#N/A</v>
      </c>
      <c r="AD1037" s="20" t="s">
        <v>672</v>
      </c>
      <c r="AE1037" s="20">
        <v>0.20745500000000008</v>
      </c>
      <c r="AF1037" s="20">
        <v>0.20745500000000008</v>
      </c>
      <c r="AG1037" s="20" t="s">
        <v>47</v>
      </c>
      <c r="AH1037" s="20" t="s">
        <v>205</v>
      </c>
    </row>
    <row r="1038" spans="1:34">
      <c r="A1038" s="20"/>
      <c r="B1038" s="20"/>
      <c r="C1038" s="20"/>
      <c r="D1038" s="20"/>
      <c r="E1038" s="20"/>
      <c r="G1038" s="2"/>
      <c r="P1038" t="e">
        <f t="shared" si="33"/>
        <v>#N/A</v>
      </c>
      <c r="Q1038" t="e">
        <f>+VLOOKUP(D1038&amp;E1038,Master!D:H,5,0)</f>
        <v>#N/A</v>
      </c>
      <c r="R1038" t="e">
        <f>+VLOOKUP(D1038&amp;E1038,Master!D:I,6,0)</f>
        <v>#N/A</v>
      </c>
      <c r="S1038" t="e">
        <f>+VLOOKUP(Q1038,Notes!$A$45:$BZ$50,MATCH(P1038,Notes!$2:$2,0),0)</f>
        <v>#N/A</v>
      </c>
      <c r="T1038" s="21" t="e">
        <f t="shared" si="32"/>
        <v>#N/A</v>
      </c>
      <c r="AD1038" s="20" t="s">
        <v>681</v>
      </c>
      <c r="AE1038" s="20">
        <v>15.026921000000005</v>
      </c>
      <c r="AF1038" s="20">
        <v>15.026921000000005</v>
      </c>
      <c r="AG1038" s="20" t="s">
        <v>190</v>
      </c>
      <c r="AH1038" s="20" t="s">
        <v>204</v>
      </c>
    </row>
    <row r="1039" spans="1:34">
      <c r="A1039" s="20"/>
      <c r="B1039" s="20"/>
      <c r="C1039" s="20"/>
      <c r="D1039" s="20"/>
      <c r="E1039" s="20"/>
      <c r="G1039" s="2"/>
      <c r="P1039" t="e">
        <f t="shared" si="33"/>
        <v>#N/A</v>
      </c>
      <c r="Q1039" t="e">
        <f>+VLOOKUP(D1039&amp;E1039,Master!D:H,5,0)</f>
        <v>#N/A</v>
      </c>
      <c r="R1039" t="e">
        <f>+VLOOKUP(D1039&amp;E1039,Master!D:I,6,0)</f>
        <v>#N/A</v>
      </c>
      <c r="S1039" t="e">
        <f>+VLOOKUP(Q1039,Notes!$A$45:$BZ$50,MATCH(P1039,Notes!$2:$2,0),0)</f>
        <v>#N/A</v>
      </c>
      <c r="T1039" s="21" t="e">
        <f t="shared" si="32"/>
        <v>#N/A</v>
      </c>
      <c r="AD1039" s="20" t="s">
        <v>683</v>
      </c>
      <c r="AE1039" s="20">
        <v>14.618611999999994</v>
      </c>
      <c r="AF1039" s="20">
        <v>14.618611999999994</v>
      </c>
      <c r="AG1039" s="20" t="s">
        <v>190</v>
      </c>
      <c r="AH1039" s="20" t="s">
        <v>205</v>
      </c>
    </row>
    <row r="1040" spans="1:34">
      <c r="A1040" s="20"/>
      <c r="B1040" s="20"/>
      <c r="C1040" s="20"/>
      <c r="D1040" s="20"/>
      <c r="E1040" s="20"/>
      <c r="G1040" s="2"/>
      <c r="P1040" t="e">
        <f t="shared" si="33"/>
        <v>#N/A</v>
      </c>
      <c r="Q1040" t="e">
        <f>+VLOOKUP(D1040&amp;E1040,Master!D:H,5,0)</f>
        <v>#N/A</v>
      </c>
      <c r="R1040" t="e">
        <f>+VLOOKUP(D1040&amp;E1040,Master!D:I,6,0)</f>
        <v>#N/A</v>
      </c>
      <c r="S1040" t="e">
        <f>+VLOOKUP(Q1040,Notes!$A$45:$BZ$50,MATCH(P1040,Notes!$2:$2,0),0)</f>
        <v>#N/A</v>
      </c>
      <c r="T1040" s="21" t="e">
        <f t="shared" si="32"/>
        <v>#N/A</v>
      </c>
      <c r="AD1040" s="20" t="s">
        <v>676</v>
      </c>
      <c r="AE1040" s="20">
        <v>12.854486999999999</v>
      </c>
      <c r="AF1040" s="20">
        <v>12.854486999999999</v>
      </c>
      <c r="AG1040" s="20" t="s">
        <v>88</v>
      </c>
      <c r="AH1040" s="20" t="s">
        <v>196</v>
      </c>
    </row>
    <row r="1041" spans="1:34">
      <c r="A1041" s="20"/>
      <c r="B1041" s="20"/>
      <c r="C1041" s="20"/>
      <c r="D1041" s="20"/>
      <c r="E1041" s="20"/>
      <c r="G1041" s="2"/>
      <c r="P1041" t="e">
        <f t="shared" si="33"/>
        <v>#N/A</v>
      </c>
      <c r="Q1041" t="e">
        <f>+VLOOKUP(D1041&amp;E1041,Master!D:H,5,0)</f>
        <v>#N/A</v>
      </c>
      <c r="R1041" t="e">
        <f>+VLOOKUP(D1041&amp;E1041,Master!D:I,6,0)</f>
        <v>#N/A</v>
      </c>
      <c r="S1041" t="e">
        <f>+VLOOKUP(Q1041,Notes!$A$45:$BZ$50,MATCH(P1041,Notes!$2:$2,0),0)</f>
        <v>#N/A</v>
      </c>
      <c r="T1041" s="21" t="e">
        <f t="shared" si="32"/>
        <v>#N/A</v>
      </c>
      <c r="AD1041" s="20" t="s">
        <v>621</v>
      </c>
      <c r="AE1041" s="20">
        <v>0.18816300000000014</v>
      </c>
      <c r="AF1041" s="20">
        <v>0.18816300000000014</v>
      </c>
      <c r="AG1041" s="20" t="s">
        <v>20</v>
      </c>
      <c r="AH1041" s="20" t="s">
        <v>204</v>
      </c>
    </row>
    <row r="1042" spans="1:34">
      <c r="A1042" s="20"/>
      <c r="B1042" s="20"/>
      <c r="C1042" s="20"/>
      <c r="D1042" s="20"/>
      <c r="E1042" s="20"/>
      <c r="G1042" s="2"/>
      <c r="P1042" t="e">
        <f t="shared" si="33"/>
        <v>#N/A</v>
      </c>
      <c r="Q1042" t="e">
        <f>+VLOOKUP(D1042&amp;E1042,Master!D:H,5,0)</f>
        <v>#N/A</v>
      </c>
      <c r="R1042" t="e">
        <f>+VLOOKUP(D1042&amp;E1042,Master!D:I,6,0)</f>
        <v>#N/A</v>
      </c>
      <c r="S1042" t="e">
        <f>+VLOOKUP(Q1042,Notes!$A$45:$BZ$50,MATCH(P1042,Notes!$2:$2,0),0)</f>
        <v>#N/A</v>
      </c>
      <c r="T1042" s="21" t="e">
        <f t="shared" si="32"/>
        <v>#N/A</v>
      </c>
      <c r="AD1042" s="20" t="s">
        <v>625</v>
      </c>
      <c r="AE1042" s="20">
        <v>0.17584399999999997</v>
      </c>
      <c r="AF1042" s="20">
        <v>0.17584399999999997</v>
      </c>
      <c r="AG1042" s="20" t="s">
        <v>20</v>
      </c>
      <c r="AH1042" s="20" t="s">
        <v>205</v>
      </c>
    </row>
    <row r="1043" spans="1:34">
      <c r="A1043" s="20"/>
      <c r="B1043" s="20"/>
      <c r="C1043" s="20"/>
      <c r="D1043" s="20"/>
      <c r="E1043" s="20"/>
      <c r="G1043" s="2"/>
      <c r="P1043" t="e">
        <f t="shared" si="33"/>
        <v>#N/A</v>
      </c>
      <c r="Q1043" t="e">
        <f>+VLOOKUP(D1043&amp;E1043,Master!D:H,5,0)</f>
        <v>#N/A</v>
      </c>
      <c r="R1043" t="e">
        <f>+VLOOKUP(D1043&amp;E1043,Master!D:I,6,0)</f>
        <v>#N/A</v>
      </c>
      <c r="S1043" t="e">
        <f>+VLOOKUP(Q1043,Notes!$A$45:$BZ$50,MATCH(P1043,Notes!$2:$2,0),0)</f>
        <v>#N/A</v>
      </c>
      <c r="T1043" s="21" t="e">
        <f t="shared" si="32"/>
        <v>#N/A</v>
      </c>
      <c r="AD1043" s="20" t="s">
        <v>642</v>
      </c>
      <c r="AE1043" s="20">
        <v>19.30333700000001</v>
      </c>
      <c r="AF1043" s="20">
        <v>19.30333700000001</v>
      </c>
      <c r="AG1043" s="20" t="s">
        <v>15</v>
      </c>
      <c r="AH1043" s="20" t="s">
        <v>204</v>
      </c>
    </row>
    <row r="1044" spans="1:34">
      <c r="A1044" s="20"/>
      <c r="B1044" s="20"/>
      <c r="C1044" s="20"/>
      <c r="D1044" s="20"/>
      <c r="E1044" s="20"/>
      <c r="G1044" s="2"/>
      <c r="P1044" t="e">
        <f t="shared" si="33"/>
        <v>#N/A</v>
      </c>
      <c r="Q1044" t="e">
        <f>+VLOOKUP(D1044&amp;E1044,Master!D:H,5,0)</f>
        <v>#N/A</v>
      </c>
      <c r="R1044" t="e">
        <f>+VLOOKUP(D1044&amp;E1044,Master!D:I,6,0)</f>
        <v>#N/A</v>
      </c>
      <c r="S1044" t="e">
        <f>+VLOOKUP(Q1044,Notes!$A$45:$BZ$50,MATCH(P1044,Notes!$2:$2,0),0)</f>
        <v>#N/A</v>
      </c>
      <c r="T1044" s="21" t="e">
        <f t="shared" si="32"/>
        <v>#N/A</v>
      </c>
      <c r="AD1044" s="20" t="s">
        <v>647</v>
      </c>
      <c r="AE1044" s="20">
        <v>15.734137000000006</v>
      </c>
      <c r="AF1044" s="20">
        <v>15.734137000000006</v>
      </c>
      <c r="AG1044" s="20" t="s">
        <v>15</v>
      </c>
      <c r="AH1044" s="20" t="s">
        <v>205</v>
      </c>
    </row>
    <row r="1045" spans="1:34">
      <c r="A1045" s="20"/>
      <c r="B1045" s="20"/>
      <c r="C1045" s="20"/>
      <c r="D1045" s="20"/>
      <c r="E1045" s="20"/>
      <c r="G1045" s="2"/>
      <c r="P1045" t="e">
        <f t="shared" si="33"/>
        <v>#N/A</v>
      </c>
      <c r="Q1045" t="e">
        <f>+VLOOKUP(D1045&amp;E1045,Master!D:H,5,0)</f>
        <v>#N/A</v>
      </c>
      <c r="R1045" t="e">
        <f>+VLOOKUP(D1045&amp;E1045,Master!D:I,6,0)</f>
        <v>#N/A</v>
      </c>
      <c r="S1045" t="e">
        <f>+VLOOKUP(Q1045,Notes!$A$45:$BZ$50,MATCH(P1045,Notes!$2:$2,0),0)</f>
        <v>#N/A</v>
      </c>
      <c r="T1045" s="21" t="e">
        <f t="shared" si="32"/>
        <v>#N/A</v>
      </c>
      <c r="AD1045" s="20" t="s">
        <v>761</v>
      </c>
      <c r="AE1045" s="20">
        <v>0.25396199999999997</v>
      </c>
      <c r="AF1045" s="20">
        <v>0.25396199999999997</v>
      </c>
      <c r="AG1045" s="20" t="s">
        <v>16</v>
      </c>
      <c r="AH1045" s="20" t="s">
        <v>204</v>
      </c>
    </row>
    <row r="1046" spans="1:34">
      <c r="A1046" s="20"/>
      <c r="B1046" s="20"/>
      <c r="C1046" s="20"/>
      <c r="D1046" s="20"/>
      <c r="E1046" s="20"/>
      <c r="G1046" s="2"/>
      <c r="P1046" t="e">
        <f t="shared" si="33"/>
        <v>#N/A</v>
      </c>
      <c r="Q1046" t="e">
        <f>+VLOOKUP(D1046&amp;E1046,Master!D:H,5,0)</f>
        <v>#N/A</v>
      </c>
      <c r="R1046" t="e">
        <f>+VLOOKUP(D1046&amp;E1046,Master!D:I,6,0)</f>
        <v>#N/A</v>
      </c>
      <c r="S1046" t="e">
        <f>+VLOOKUP(Q1046,Notes!$A$45:$BZ$50,MATCH(P1046,Notes!$2:$2,0),0)</f>
        <v>#N/A</v>
      </c>
      <c r="T1046" s="21" t="e">
        <f t="shared" si="32"/>
        <v>#N/A</v>
      </c>
      <c r="AD1046" s="20" t="s">
        <v>763</v>
      </c>
      <c r="AE1046" s="20">
        <v>0.21400499999999986</v>
      </c>
      <c r="AF1046" s="20">
        <v>0.21400499999999986</v>
      </c>
      <c r="AG1046" s="20" t="s">
        <v>16</v>
      </c>
      <c r="AH1046" s="20" t="s">
        <v>205</v>
      </c>
    </row>
    <row r="1047" spans="1:34">
      <c r="A1047" s="20"/>
      <c r="B1047" s="20"/>
      <c r="C1047" s="20"/>
      <c r="D1047" s="20"/>
      <c r="E1047" s="20"/>
      <c r="G1047" s="2"/>
      <c r="P1047" t="e">
        <f t="shared" si="33"/>
        <v>#N/A</v>
      </c>
      <c r="Q1047" t="e">
        <f>+VLOOKUP(D1047&amp;E1047,Master!D:H,5,0)</f>
        <v>#N/A</v>
      </c>
      <c r="R1047" t="e">
        <f>+VLOOKUP(D1047&amp;E1047,Master!D:I,6,0)</f>
        <v>#N/A</v>
      </c>
      <c r="S1047" t="e">
        <f>+VLOOKUP(Q1047,Notes!$A$45:$BZ$50,MATCH(P1047,Notes!$2:$2,0),0)</f>
        <v>#N/A</v>
      </c>
      <c r="T1047" s="21" t="e">
        <f t="shared" si="32"/>
        <v>#N/A</v>
      </c>
      <c r="AD1047" s="20" t="s">
        <v>650</v>
      </c>
      <c r="AE1047" s="20">
        <v>15.765048999999996</v>
      </c>
      <c r="AF1047" s="20">
        <v>15.765048999999996</v>
      </c>
      <c r="AG1047" s="20" t="s">
        <v>17</v>
      </c>
      <c r="AH1047" s="20" t="s">
        <v>204</v>
      </c>
    </row>
    <row r="1048" spans="1:34">
      <c r="A1048" s="20"/>
      <c r="B1048" s="20"/>
      <c r="C1048" s="20"/>
      <c r="D1048" s="20"/>
      <c r="E1048" s="20"/>
      <c r="G1048" s="2"/>
      <c r="P1048" t="e">
        <f t="shared" si="33"/>
        <v>#N/A</v>
      </c>
      <c r="Q1048" t="e">
        <f>+VLOOKUP(D1048&amp;E1048,Master!D:H,5,0)</f>
        <v>#N/A</v>
      </c>
      <c r="R1048" t="e">
        <f>+VLOOKUP(D1048&amp;E1048,Master!D:I,6,0)</f>
        <v>#N/A</v>
      </c>
      <c r="S1048" t="e">
        <f>+VLOOKUP(Q1048,Notes!$A$45:$BZ$50,MATCH(P1048,Notes!$2:$2,0),0)</f>
        <v>#N/A</v>
      </c>
      <c r="T1048" s="21" t="e">
        <f t="shared" si="32"/>
        <v>#N/A</v>
      </c>
      <c r="AD1048" s="20" t="s">
        <v>676</v>
      </c>
      <c r="AE1048" s="20">
        <v>12.854486999999999</v>
      </c>
      <c r="AF1048" s="20">
        <v>12.854486999999999</v>
      </c>
      <c r="AG1048" s="20" t="s">
        <v>88</v>
      </c>
      <c r="AH1048" s="20" t="s">
        <v>196</v>
      </c>
    </row>
    <row r="1049" spans="1:34">
      <c r="A1049" s="20"/>
      <c r="B1049" s="20"/>
      <c r="C1049" s="20"/>
      <c r="D1049" s="20"/>
      <c r="E1049" s="20"/>
      <c r="G1049" s="2"/>
      <c r="P1049" t="e">
        <f t="shared" si="33"/>
        <v>#N/A</v>
      </c>
      <c r="Q1049" t="e">
        <f>+VLOOKUP(D1049&amp;E1049,Master!D:H,5,0)</f>
        <v>#N/A</v>
      </c>
      <c r="R1049" t="e">
        <f>+VLOOKUP(D1049&amp;E1049,Master!D:I,6,0)</f>
        <v>#N/A</v>
      </c>
      <c r="S1049" t="e">
        <f>+VLOOKUP(Q1049,Notes!$A$45:$BZ$50,MATCH(P1049,Notes!$2:$2,0),0)</f>
        <v>#N/A</v>
      </c>
      <c r="T1049" s="21" t="e">
        <f t="shared" si="32"/>
        <v>#N/A</v>
      </c>
      <c r="AD1049" s="20" t="s">
        <v>621</v>
      </c>
      <c r="AE1049" s="20">
        <v>0.18816300000000014</v>
      </c>
      <c r="AF1049" s="20">
        <v>0.18816300000000014</v>
      </c>
      <c r="AG1049" s="20" t="s">
        <v>20</v>
      </c>
      <c r="AH1049" s="20" t="s">
        <v>204</v>
      </c>
    </row>
    <row r="1050" spans="1:34">
      <c r="A1050" s="20"/>
      <c r="B1050" s="20"/>
      <c r="C1050" s="20"/>
      <c r="D1050" s="20"/>
      <c r="E1050" s="20"/>
      <c r="G1050" s="2"/>
      <c r="P1050" t="e">
        <f t="shared" si="33"/>
        <v>#N/A</v>
      </c>
      <c r="Q1050" t="e">
        <f>+VLOOKUP(D1050&amp;E1050,Master!D:H,5,0)</f>
        <v>#N/A</v>
      </c>
      <c r="R1050" t="e">
        <f>+VLOOKUP(D1050&amp;E1050,Master!D:I,6,0)</f>
        <v>#N/A</v>
      </c>
      <c r="S1050" t="e">
        <f>+VLOOKUP(Q1050,Notes!$A$45:$BZ$50,MATCH(P1050,Notes!$2:$2,0),0)</f>
        <v>#N/A</v>
      </c>
      <c r="T1050" s="21" t="e">
        <f t="shared" si="32"/>
        <v>#N/A</v>
      </c>
      <c r="AD1050" s="20" t="s">
        <v>625</v>
      </c>
      <c r="AE1050" s="20">
        <v>0.17584399999999997</v>
      </c>
      <c r="AF1050" s="20">
        <v>0.17584399999999997</v>
      </c>
      <c r="AG1050" s="20" t="s">
        <v>20</v>
      </c>
      <c r="AH1050" s="20" t="s">
        <v>205</v>
      </c>
    </row>
    <row r="1051" spans="1:34">
      <c r="A1051" s="20"/>
      <c r="B1051" s="20"/>
      <c r="C1051" s="20"/>
      <c r="D1051" s="20"/>
      <c r="E1051" s="20"/>
      <c r="G1051" s="2"/>
      <c r="P1051" t="e">
        <f t="shared" si="33"/>
        <v>#N/A</v>
      </c>
      <c r="Q1051" t="e">
        <f>+VLOOKUP(D1051&amp;E1051,Master!D:H,5,0)</f>
        <v>#N/A</v>
      </c>
      <c r="R1051" t="e">
        <f>+VLOOKUP(D1051&amp;E1051,Master!D:I,6,0)</f>
        <v>#N/A</v>
      </c>
      <c r="S1051" t="e">
        <f>+VLOOKUP(Q1051,Notes!$A$45:$BZ$50,MATCH(P1051,Notes!$2:$2,0),0)</f>
        <v>#N/A</v>
      </c>
      <c r="T1051" s="21" t="e">
        <f t="shared" si="32"/>
        <v>#N/A</v>
      </c>
      <c r="AD1051" s="20" t="s">
        <v>642</v>
      </c>
      <c r="AE1051" s="20">
        <v>19.30333700000001</v>
      </c>
      <c r="AF1051" s="20">
        <v>19.30333700000001</v>
      </c>
      <c r="AG1051" s="20" t="s">
        <v>15</v>
      </c>
      <c r="AH1051" s="20" t="s">
        <v>204</v>
      </c>
    </row>
    <row r="1052" spans="1:34">
      <c r="A1052" s="20"/>
      <c r="B1052" s="20"/>
      <c r="C1052" s="20"/>
      <c r="D1052" s="20"/>
      <c r="E1052" s="20"/>
      <c r="G1052" s="2"/>
      <c r="P1052" t="e">
        <f t="shared" si="33"/>
        <v>#N/A</v>
      </c>
      <c r="Q1052" t="e">
        <f>+VLOOKUP(D1052&amp;E1052,Master!D:H,5,0)</f>
        <v>#N/A</v>
      </c>
      <c r="R1052" t="e">
        <f>+VLOOKUP(D1052&amp;E1052,Master!D:I,6,0)</f>
        <v>#N/A</v>
      </c>
      <c r="S1052" t="e">
        <f>+VLOOKUP(Q1052,Notes!$A$45:$BZ$50,MATCH(P1052,Notes!$2:$2,0),0)</f>
        <v>#N/A</v>
      </c>
      <c r="T1052" s="21" t="e">
        <f t="shared" si="32"/>
        <v>#N/A</v>
      </c>
      <c r="AD1052" s="20" t="s">
        <v>647</v>
      </c>
      <c r="AE1052" s="20">
        <v>15.734137000000006</v>
      </c>
      <c r="AF1052" s="20">
        <v>15.734137000000006</v>
      </c>
      <c r="AG1052" s="20" t="s">
        <v>15</v>
      </c>
      <c r="AH1052" s="20" t="s">
        <v>205</v>
      </c>
    </row>
    <row r="1053" spans="1:34">
      <c r="A1053" s="20"/>
      <c r="B1053" s="20"/>
      <c r="C1053" s="20"/>
      <c r="D1053" s="20"/>
      <c r="E1053" s="20"/>
      <c r="G1053" s="2"/>
      <c r="P1053" t="e">
        <f t="shared" si="33"/>
        <v>#N/A</v>
      </c>
      <c r="Q1053" t="e">
        <f>+VLOOKUP(D1053&amp;E1053,Master!D:H,5,0)</f>
        <v>#N/A</v>
      </c>
      <c r="R1053" t="e">
        <f>+VLOOKUP(D1053&amp;E1053,Master!D:I,6,0)</f>
        <v>#N/A</v>
      </c>
      <c r="S1053" t="e">
        <f>+VLOOKUP(Q1053,Notes!$A$45:$BZ$50,MATCH(P1053,Notes!$2:$2,0),0)</f>
        <v>#N/A</v>
      </c>
      <c r="T1053" s="21" t="e">
        <f t="shared" si="32"/>
        <v>#N/A</v>
      </c>
      <c r="AD1053" s="20" t="s">
        <v>761</v>
      </c>
      <c r="AE1053" s="20">
        <v>0.25396199999999997</v>
      </c>
      <c r="AF1053" s="20">
        <v>0.25396199999999997</v>
      </c>
      <c r="AG1053" s="20" t="s">
        <v>16</v>
      </c>
      <c r="AH1053" s="20" t="s">
        <v>204</v>
      </c>
    </row>
    <row r="1054" spans="1:34">
      <c r="A1054" s="20"/>
      <c r="B1054" s="20"/>
      <c r="C1054" s="20"/>
      <c r="D1054" s="20"/>
      <c r="E1054" s="20"/>
      <c r="G1054" s="2"/>
      <c r="P1054" t="e">
        <f t="shared" si="33"/>
        <v>#N/A</v>
      </c>
      <c r="Q1054" t="e">
        <f>+VLOOKUP(D1054&amp;E1054,Master!D:H,5,0)</f>
        <v>#N/A</v>
      </c>
      <c r="R1054" t="e">
        <f>+VLOOKUP(D1054&amp;E1054,Master!D:I,6,0)</f>
        <v>#N/A</v>
      </c>
      <c r="S1054" t="e">
        <f>+VLOOKUP(Q1054,Notes!$A$45:$BZ$50,MATCH(P1054,Notes!$2:$2,0),0)</f>
        <v>#N/A</v>
      </c>
      <c r="T1054" s="21" t="e">
        <f t="shared" si="32"/>
        <v>#N/A</v>
      </c>
      <c r="AD1054" s="20" t="s">
        <v>763</v>
      </c>
      <c r="AE1054" s="20">
        <v>0.21400499999999986</v>
      </c>
      <c r="AF1054" s="20">
        <v>0.21400499999999986</v>
      </c>
      <c r="AG1054" s="20" t="s">
        <v>16</v>
      </c>
      <c r="AH1054" s="20" t="s">
        <v>205</v>
      </c>
    </row>
    <row r="1055" spans="1:34">
      <c r="A1055" s="20"/>
      <c r="B1055" s="20"/>
      <c r="C1055" s="20"/>
      <c r="D1055" s="20"/>
      <c r="E1055" s="20"/>
      <c r="G1055" s="2"/>
      <c r="P1055" t="e">
        <f t="shared" si="33"/>
        <v>#N/A</v>
      </c>
      <c r="Q1055" t="e">
        <f>+VLOOKUP(D1055&amp;E1055,Master!D:H,5,0)</f>
        <v>#N/A</v>
      </c>
      <c r="R1055" t="e">
        <f>+VLOOKUP(D1055&amp;E1055,Master!D:I,6,0)</f>
        <v>#N/A</v>
      </c>
      <c r="S1055" t="e">
        <f>+VLOOKUP(Q1055,Notes!$A$45:$BZ$50,MATCH(P1055,Notes!$2:$2,0),0)</f>
        <v>#N/A</v>
      </c>
      <c r="T1055" s="21" t="e">
        <f t="shared" si="32"/>
        <v>#N/A</v>
      </c>
      <c r="AD1055" s="20" t="s">
        <v>650</v>
      </c>
      <c r="AE1055" s="20">
        <v>15.765048999999996</v>
      </c>
      <c r="AF1055" s="20">
        <v>15.765048999999996</v>
      </c>
      <c r="AG1055" s="20" t="s">
        <v>17</v>
      </c>
      <c r="AH1055" s="20" t="s">
        <v>204</v>
      </c>
    </row>
    <row r="1056" spans="1:34">
      <c r="A1056" s="20"/>
      <c r="B1056" s="20"/>
      <c r="C1056" s="20"/>
      <c r="D1056" s="20"/>
      <c r="E1056" s="20"/>
      <c r="G1056" s="2"/>
      <c r="P1056" t="e">
        <f t="shared" si="33"/>
        <v>#N/A</v>
      </c>
      <c r="Q1056" t="e">
        <f>+VLOOKUP(D1056&amp;E1056,Master!D:H,5,0)</f>
        <v>#N/A</v>
      </c>
      <c r="R1056" t="e">
        <f>+VLOOKUP(D1056&amp;E1056,Master!D:I,6,0)</f>
        <v>#N/A</v>
      </c>
      <c r="S1056" t="e">
        <f>+VLOOKUP(Q1056,Notes!$A$45:$BZ$50,MATCH(P1056,Notes!$2:$2,0),0)</f>
        <v>#N/A</v>
      </c>
      <c r="T1056" s="21" t="e">
        <f t="shared" si="32"/>
        <v>#N/A</v>
      </c>
      <c r="AD1056" s="20" t="s">
        <v>653</v>
      </c>
      <c r="AE1056" s="20">
        <v>15.359452999999993</v>
      </c>
      <c r="AF1056" s="20">
        <v>15.359452999999993</v>
      </c>
      <c r="AG1056" s="20" t="s">
        <v>17</v>
      </c>
      <c r="AH1056" s="20" t="s">
        <v>211</v>
      </c>
    </row>
    <row r="1057" spans="1:34">
      <c r="A1057" s="20"/>
      <c r="B1057" s="20"/>
      <c r="C1057" s="20"/>
      <c r="D1057" s="20"/>
      <c r="E1057" s="20"/>
      <c r="G1057" s="2"/>
      <c r="P1057" t="e">
        <f t="shared" si="33"/>
        <v>#N/A</v>
      </c>
      <c r="Q1057" t="e">
        <f>+VLOOKUP(D1057&amp;E1057,Master!D:H,5,0)</f>
        <v>#N/A</v>
      </c>
      <c r="R1057" t="e">
        <f>+VLOOKUP(D1057&amp;E1057,Master!D:I,6,0)</f>
        <v>#N/A</v>
      </c>
      <c r="S1057" t="e">
        <f>+VLOOKUP(Q1057,Notes!$A$45:$BZ$50,MATCH(P1057,Notes!$2:$2,0),0)</f>
        <v>#N/A</v>
      </c>
      <c r="T1057" s="21" t="e">
        <f t="shared" si="32"/>
        <v>#N/A</v>
      </c>
      <c r="AD1057" s="20" t="s">
        <v>654</v>
      </c>
      <c r="AE1057" s="20">
        <v>0.27030399999999993</v>
      </c>
      <c r="AF1057" s="20">
        <v>0.27030399999999993</v>
      </c>
      <c r="AG1057" s="20" t="s">
        <v>40</v>
      </c>
      <c r="AH1057" s="20" t="s">
        <v>204</v>
      </c>
    </row>
    <row r="1058" spans="1:34">
      <c r="A1058" s="20"/>
      <c r="B1058" s="20"/>
      <c r="C1058" s="20"/>
      <c r="D1058" s="20"/>
      <c r="E1058" s="20"/>
      <c r="G1058" s="2"/>
      <c r="P1058" t="e">
        <f t="shared" si="33"/>
        <v>#N/A</v>
      </c>
      <c r="Q1058" t="e">
        <f>+VLOOKUP(D1058&amp;E1058,Master!D:H,5,0)</f>
        <v>#N/A</v>
      </c>
      <c r="R1058" t="e">
        <f>+VLOOKUP(D1058&amp;E1058,Master!D:I,6,0)</f>
        <v>#N/A</v>
      </c>
      <c r="S1058" t="e">
        <f>+VLOOKUP(Q1058,Notes!$A$45:$BZ$50,MATCH(P1058,Notes!$2:$2,0),0)</f>
        <v>#N/A</v>
      </c>
      <c r="T1058" s="21" t="e">
        <f t="shared" si="32"/>
        <v>#N/A</v>
      </c>
      <c r="AD1058" s="20" t="s">
        <v>658</v>
      </c>
      <c r="AE1058" s="20">
        <v>0.26180000000000003</v>
      </c>
      <c r="AF1058" s="20">
        <v>0.26180000000000003</v>
      </c>
      <c r="AG1058" s="20" t="s">
        <v>40</v>
      </c>
      <c r="AH1058" s="20" t="s">
        <v>205</v>
      </c>
    </row>
    <row r="1059" spans="1:34">
      <c r="A1059" s="20"/>
      <c r="B1059" s="20"/>
      <c r="C1059" s="20"/>
      <c r="D1059" s="20"/>
      <c r="E1059" s="20"/>
      <c r="G1059" s="2"/>
      <c r="P1059" t="e">
        <f t="shared" si="33"/>
        <v>#N/A</v>
      </c>
      <c r="Q1059" t="e">
        <f>+VLOOKUP(D1059&amp;E1059,Master!D:H,5,0)</f>
        <v>#N/A</v>
      </c>
      <c r="R1059" t="e">
        <f>+VLOOKUP(D1059&amp;E1059,Master!D:I,6,0)</f>
        <v>#N/A</v>
      </c>
      <c r="S1059" t="e">
        <f>+VLOOKUP(Q1059,Notes!$A$45:$BZ$50,MATCH(P1059,Notes!$2:$2,0),0)</f>
        <v>#N/A</v>
      </c>
      <c r="T1059" s="21" t="e">
        <f t="shared" si="32"/>
        <v>#N/A</v>
      </c>
      <c r="AD1059" s="20" t="s">
        <v>668</v>
      </c>
      <c r="AE1059" s="20">
        <v>0.21977199999999994</v>
      </c>
      <c r="AF1059" s="20">
        <v>0.21977199999999994</v>
      </c>
      <c r="AG1059" s="20" t="s">
        <v>47</v>
      </c>
      <c r="AH1059" s="20" t="s">
        <v>204</v>
      </c>
    </row>
    <row r="1060" spans="1:34">
      <c r="A1060" s="20"/>
      <c r="B1060" s="20"/>
      <c r="C1060" s="20"/>
      <c r="D1060" s="20"/>
      <c r="E1060" s="20"/>
      <c r="G1060" s="2"/>
      <c r="P1060" t="e">
        <f t="shared" si="33"/>
        <v>#N/A</v>
      </c>
      <c r="Q1060" t="e">
        <f>+VLOOKUP(D1060&amp;E1060,Master!D:H,5,0)</f>
        <v>#N/A</v>
      </c>
      <c r="R1060" t="e">
        <f>+VLOOKUP(D1060&amp;E1060,Master!D:I,6,0)</f>
        <v>#N/A</v>
      </c>
      <c r="S1060" t="e">
        <f>+VLOOKUP(Q1060,Notes!$A$45:$BZ$50,MATCH(P1060,Notes!$2:$2,0),0)</f>
        <v>#N/A</v>
      </c>
      <c r="T1060" s="21" t="e">
        <f t="shared" si="32"/>
        <v>#N/A</v>
      </c>
      <c r="AD1060" s="20" t="s">
        <v>672</v>
      </c>
      <c r="AE1060" s="20">
        <v>0.20745500000000008</v>
      </c>
      <c r="AF1060" s="20">
        <v>0.20745500000000008</v>
      </c>
      <c r="AG1060" s="20" t="s">
        <v>47</v>
      </c>
      <c r="AH1060" s="20" t="s">
        <v>205</v>
      </c>
    </row>
    <row r="1061" spans="1:34">
      <c r="A1061" s="20"/>
      <c r="B1061" s="20"/>
      <c r="C1061" s="20"/>
      <c r="D1061" s="20"/>
      <c r="E1061" s="20"/>
      <c r="G1061" s="2"/>
      <c r="P1061" t="e">
        <f t="shared" si="33"/>
        <v>#N/A</v>
      </c>
      <c r="Q1061" t="e">
        <f>+VLOOKUP(D1061&amp;E1061,Master!D:H,5,0)</f>
        <v>#N/A</v>
      </c>
      <c r="R1061" t="e">
        <f>+VLOOKUP(D1061&amp;E1061,Master!D:I,6,0)</f>
        <v>#N/A</v>
      </c>
      <c r="S1061" t="e">
        <f>+VLOOKUP(Q1061,Notes!$A$45:$BZ$50,MATCH(P1061,Notes!$2:$2,0),0)</f>
        <v>#N/A</v>
      </c>
      <c r="T1061" s="21" t="e">
        <f t="shared" si="32"/>
        <v>#N/A</v>
      </c>
      <c r="AD1061" s="20" t="s">
        <v>681</v>
      </c>
      <c r="AE1061" s="20">
        <v>15.026921000000005</v>
      </c>
      <c r="AF1061" s="20">
        <v>15.026921000000005</v>
      </c>
      <c r="AG1061" s="20" t="s">
        <v>190</v>
      </c>
      <c r="AH1061" s="20" t="s">
        <v>204</v>
      </c>
    </row>
    <row r="1062" spans="1:34">
      <c r="A1062" s="20"/>
      <c r="B1062" s="20"/>
      <c r="C1062" s="20"/>
      <c r="D1062" s="20"/>
      <c r="E1062" s="20"/>
      <c r="G1062" s="2"/>
      <c r="P1062" t="e">
        <f t="shared" si="33"/>
        <v>#N/A</v>
      </c>
      <c r="Q1062" t="e">
        <f>+VLOOKUP(D1062&amp;E1062,Master!D:H,5,0)</f>
        <v>#N/A</v>
      </c>
      <c r="R1062" t="e">
        <f>+VLOOKUP(D1062&amp;E1062,Master!D:I,6,0)</f>
        <v>#N/A</v>
      </c>
      <c r="S1062" t="e">
        <f>+VLOOKUP(Q1062,Notes!$A$45:$BZ$50,MATCH(P1062,Notes!$2:$2,0),0)</f>
        <v>#N/A</v>
      </c>
      <c r="T1062" s="21" t="e">
        <f t="shared" si="32"/>
        <v>#N/A</v>
      </c>
      <c r="AD1062" s="20" t="s">
        <v>683</v>
      </c>
      <c r="AE1062" s="20">
        <v>14.618611999999994</v>
      </c>
      <c r="AF1062" s="20">
        <v>14.618611999999994</v>
      </c>
      <c r="AG1062" s="20" t="s">
        <v>190</v>
      </c>
      <c r="AH1062" s="20" t="s">
        <v>205</v>
      </c>
    </row>
    <row r="1063" spans="1:34">
      <c r="A1063" s="20"/>
      <c r="B1063" s="20"/>
      <c r="C1063" s="20"/>
      <c r="D1063" s="20"/>
      <c r="E1063" s="20"/>
      <c r="G1063" s="2"/>
      <c r="P1063" t="e">
        <f t="shared" si="33"/>
        <v>#N/A</v>
      </c>
      <c r="Q1063" t="e">
        <f>+VLOOKUP(D1063&amp;E1063,Master!D:H,5,0)</f>
        <v>#N/A</v>
      </c>
      <c r="R1063" t="e">
        <f>+VLOOKUP(D1063&amp;E1063,Master!D:I,6,0)</f>
        <v>#N/A</v>
      </c>
      <c r="S1063" t="e">
        <f>+VLOOKUP(Q1063,Notes!$A$45:$BZ$50,MATCH(P1063,Notes!$2:$2,0),0)</f>
        <v>#N/A</v>
      </c>
      <c r="T1063" s="21" t="e">
        <f t="shared" si="32"/>
        <v>#N/A</v>
      </c>
      <c r="AD1063" s="20" t="s">
        <v>621</v>
      </c>
      <c r="AE1063" s="20">
        <v>0.18816300000000014</v>
      </c>
      <c r="AF1063" s="20">
        <v>0.18816300000000014</v>
      </c>
      <c r="AG1063" s="20" t="s">
        <v>20</v>
      </c>
      <c r="AH1063" s="20" t="s">
        <v>204</v>
      </c>
    </row>
    <row r="1064" spans="1:34">
      <c r="A1064" s="20"/>
      <c r="B1064" s="20"/>
      <c r="C1064" s="20"/>
      <c r="D1064" s="20"/>
      <c r="E1064" s="20"/>
      <c r="G1064" s="2"/>
      <c r="P1064" t="e">
        <f t="shared" si="33"/>
        <v>#N/A</v>
      </c>
      <c r="Q1064" t="e">
        <f>+VLOOKUP(D1064&amp;E1064,Master!D:H,5,0)</f>
        <v>#N/A</v>
      </c>
      <c r="R1064" t="e">
        <f>+VLOOKUP(D1064&amp;E1064,Master!D:I,6,0)</f>
        <v>#N/A</v>
      </c>
      <c r="S1064" t="e">
        <f>+VLOOKUP(Q1064,Notes!$A$45:$BZ$50,MATCH(P1064,Notes!$2:$2,0),0)</f>
        <v>#N/A</v>
      </c>
      <c r="T1064" s="21" t="e">
        <f t="shared" si="32"/>
        <v>#N/A</v>
      </c>
      <c r="AD1064" s="20" t="s">
        <v>625</v>
      </c>
      <c r="AE1064" s="20">
        <v>0.17584399999999997</v>
      </c>
      <c r="AF1064" s="20">
        <v>0.17584399999999997</v>
      </c>
      <c r="AG1064" s="20" t="s">
        <v>20</v>
      </c>
      <c r="AH1064" s="20" t="s">
        <v>205</v>
      </c>
    </row>
    <row r="1065" spans="1:34">
      <c r="A1065" s="20"/>
      <c r="B1065" s="20"/>
      <c r="C1065" s="20"/>
      <c r="D1065" s="20"/>
      <c r="E1065" s="20"/>
      <c r="G1065" s="2"/>
      <c r="P1065" t="e">
        <f t="shared" si="33"/>
        <v>#N/A</v>
      </c>
      <c r="Q1065" t="e">
        <f>+VLOOKUP(D1065&amp;E1065,Master!D:H,5,0)</f>
        <v>#N/A</v>
      </c>
      <c r="R1065" t="e">
        <f>+VLOOKUP(D1065&amp;E1065,Master!D:I,6,0)</f>
        <v>#N/A</v>
      </c>
      <c r="S1065" t="e">
        <f>+VLOOKUP(Q1065,Notes!$A$45:$BZ$50,MATCH(P1065,Notes!$2:$2,0),0)</f>
        <v>#N/A</v>
      </c>
      <c r="T1065" s="21" t="e">
        <f t="shared" si="32"/>
        <v>#N/A</v>
      </c>
      <c r="AD1065" s="20" t="s">
        <v>634</v>
      </c>
      <c r="AE1065" s="20">
        <v>0.26860300000000004</v>
      </c>
      <c r="AF1065" s="20">
        <v>0.26860300000000004</v>
      </c>
      <c r="AG1065" s="20" t="s">
        <v>13</v>
      </c>
      <c r="AH1065" s="20" t="s">
        <v>208</v>
      </c>
    </row>
    <row r="1066" spans="1:34">
      <c r="A1066" s="20"/>
      <c r="B1066" s="20"/>
      <c r="C1066" s="20"/>
      <c r="D1066" s="20"/>
      <c r="E1066" s="20"/>
      <c r="G1066" s="2"/>
      <c r="P1066" t="e">
        <f t="shared" si="33"/>
        <v>#N/A</v>
      </c>
      <c r="Q1066" t="e">
        <f>+VLOOKUP(D1066&amp;E1066,Master!D:H,5,0)</f>
        <v>#N/A</v>
      </c>
      <c r="R1066" t="e">
        <f>+VLOOKUP(D1066&amp;E1066,Master!D:I,6,0)</f>
        <v>#N/A</v>
      </c>
      <c r="S1066" t="e">
        <f>+VLOOKUP(Q1066,Notes!$A$45:$BZ$50,MATCH(P1066,Notes!$2:$2,0),0)</f>
        <v>#N/A</v>
      </c>
      <c r="T1066" s="21" t="e">
        <f t="shared" si="32"/>
        <v>#N/A</v>
      </c>
      <c r="AD1066" s="20" t="s">
        <v>636</v>
      </c>
      <c r="AE1066" s="20">
        <v>0.24638599999999999</v>
      </c>
      <c r="AF1066" s="20">
        <v>0.24638599999999999</v>
      </c>
      <c r="AG1066" s="20" t="s">
        <v>13</v>
      </c>
      <c r="AH1066" s="20" t="s">
        <v>209</v>
      </c>
    </row>
    <row r="1067" spans="1:34">
      <c r="A1067" s="20"/>
      <c r="B1067" s="20"/>
      <c r="C1067" s="20"/>
      <c r="D1067" s="20"/>
      <c r="E1067" s="20"/>
      <c r="G1067" s="2"/>
      <c r="P1067" t="e">
        <f t="shared" si="33"/>
        <v>#N/A</v>
      </c>
      <c r="Q1067" t="e">
        <f>+VLOOKUP(D1067&amp;E1067,Master!D:H,5,0)</f>
        <v>#N/A</v>
      </c>
      <c r="R1067" t="e">
        <f>+VLOOKUP(D1067&amp;E1067,Master!D:I,6,0)</f>
        <v>#N/A</v>
      </c>
      <c r="S1067" t="e">
        <f>+VLOOKUP(Q1067,Notes!$A$45:$BZ$50,MATCH(P1067,Notes!$2:$2,0),0)</f>
        <v>#N/A</v>
      </c>
      <c r="T1067" s="21" t="e">
        <f t="shared" si="32"/>
        <v>#N/A</v>
      </c>
      <c r="AD1067" s="20" t="s">
        <v>637</v>
      </c>
      <c r="AE1067" s="20">
        <v>28.274752000000007</v>
      </c>
      <c r="AF1067" s="20">
        <v>28.274752000000007</v>
      </c>
      <c r="AG1067" s="20" t="s">
        <v>14</v>
      </c>
      <c r="AH1067" s="20" t="s">
        <v>204</v>
      </c>
    </row>
    <row r="1068" spans="1:34">
      <c r="A1068" s="20"/>
      <c r="B1068" s="20"/>
      <c r="C1068" s="20"/>
      <c r="D1068" s="20"/>
      <c r="E1068" s="20"/>
      <c r="G1068" s="2"/>
      <c r="P1068" t="e">
        <f t="shared" si="33"/>
        <v>#N/A</v>
      </c>
      <c r="Q1068" t="e">
        <f>+VLOOKUP(D1068&amp;E1068,Master!D:H,5,0)</f>
        <v>#N/A</v>
      </c>
      <c r="R1068" t="e">
        <f>+VLOOKUP(D1068&amp;E1068,Master!D:I,6,0)</f>
        <v>#N/A</v>
      </c>
      <c r="S1068" t="e">
        <f>+VLOOKUP(Q1068,Notes!$A$45:$BZ$50,MATCH(P1068,Notes!$2:$2,0),0)</f>
        <v>#N/A</v>
      </c>
      <c r="T1068" s="21" t="e">
        <f t="shared" si="32"/>
        <v>#N/A</v>
      </c>
      <c r="AD1068" s="20" t="s">
        <v>639</v>
      </c>
      <c r="AE1068" s="20">
        <v>26.518725000000003</v>
      </c>
      <c r="AF1068" s="20">
        <v>26.518725000000003</v>
      </c>
      <c r="AG1068" s="20" t="s">
        <v>14</v>
      </c>
      <c r="AH1068" s="20" t="s">
        <v>208</v>
      </c>
    </row>
    <row r="1069" spans="1:34">
      <c r="A1069" s="20"/>
      <c r="B1069" s="20"/>
      <c r="C1069" s="20"/>
      <c r="D1069" s="20"/>
      <c r="E1069" s="20"/>
      <c r="G1069" s="2"/>
      <c r="P1069" t="e">
        <f t="shared" si="33"/>
        <v>#N/A</v>
      </c>
      <c r="Q1069" t="e">
        <f>+VLOOKUP(D1069&amp;E1069,Master!D:H,5,0)</f>
        <v>#N/A</v>
      </c>
      <c r="R1069" t="e">
        <f>+VLOOKUP(D1069&amp;E1069,Master!D:I,6,0)</f>
        <v>#N/A</v>
      </c>
      <c r="S1069" t="e">
        <f>+VLOOKUP(Q1069,Notes!$A$45:$BZ$50,MATCH(P1069,Notes!$2:$2,0),0)</f>
        <v>#N/A</v>
      </c>
      <c r="T1069" s="21" t="e">
        <f t="shared" si="32"/>
        <v>#N/A</v>
      </c>
      <c r="AD1069" s="20" t="s">
        <v>641</v>
      </c>
      <c r="AE1069" s="20">
        <v>23.365993</v>
      </c>
      <c r="AF1069" s="20">
        <v>23.365993</v>
      </c>
      <c r="AG1069" s="20" t="s">
        <v>14</v>
      </c>
      <c r="AH1069" s="20" t="s">
        <v>214</v>
      </c>
    </row>
    <row r="1070" spans="1:34">
      <c r="A1070" s="20"/>
      <c r="B1070" s="20"/>
      <c r="C1070" s="20"/>
      <c r="D1070" s="20"/>
      <c r="E1070" s="20"/>
      <c r="G1070" s="2"/>
      <c r="P1070" t="e">
        <f t="shared" si="33"/>
        <v>#N/A</v>
      </c>
      <c r="Q1070" t="e">
        <f>+VLOOKUP(D1070&amp;E1070,Master!D:H,5,0)</f>
        <v>#N/A</v>
      </c>
      <c r="R1070" t="e">
        <f>+VLOOKUP(D1070&amp;E1070,Master!D:I,6,0)</f>
        <v>#N/A</v>
      </c>
      <c r="S1070" t="e">
        <f>+VLOOKUP(Q1070,Notes!$A$45:$BZ$50,MATCH(P1070,Notes!$2:$2,0),0)</f>
        <v>#N/A</v>
      </c>
      <c r="T1070" s="21" t="e">
        <f t="shared" si="32"/>
        <v>#N/A</v>
      </c>
      <c r="AD1070" s="20" t="s">
        <v>642</v>
      </c>
      <c r="AE1070" s="20">
        <v>19.30333700000001</v>
      </c>
      <c r="AF1070" s="20">
        <v>19.30333700000001</v>
      </c>
      <c r="AG1070" s="20" t="s">
        <v>15</v>
      </c>
      <c r="AH1070" s="20" t="s">
        <v>204</v>
      </c>
    </row>
    <row r="1071" spans="1:34">
      <c r="A1071" s="20"/>
      <c r="B1071" s="20"/>
      <c r="C1071" s="20"/>
      <c r="D1071" s="20"/>
      <c r="E1071" s="20"/>
      <c r="G1071" s="2"/>
      <c r="P1071" t="e">
        <f t="shared" si="33"/>
        <v>#N/A</v>
      </c>
      <c r="Q1071" t="e">
        <f>+VLOOKUP(D1071&amp;E1071,Master!D:H,5,0)</f>
        <v>#N/A</v>
      </c>
      <c r="R1071" t="e">
        <f>+VLOOKUP(D1071&amp;E1071,Master!D:I,6,0)</f>
        <v>#N/A</v>
      </c>
      <c r="S1071" t="e">
        <f>+VLOOKUP(Q1071,Notes!$A$45:$BZ$50,MATCH(P1071,Notes!$2:$2,0),0)</f>
        <v>#N/A</v>
      </c>
      <c r="T1071" s="21" t="e">
        <f t="shared" si="32"/>
        <v>#N/A</v>
      </c>
      <c r="AD1071" s="20" t="s">
        <v>645</v>
      </c>
      <c r="AE1071" s="20">
        <v>19.012426999999999</v>
      </c>
      <c r="AF1071" s="20">
        <v>19.012426999999999</v>
      </c>
      <c r="AG1071" s="20" t="s">
        <v>15</v>
      </c>
      <c r="AH1071" s="20" t="s">
        <v>208</v>
      </c>
    </row>
    <row r="1072" spans="1:34">
      <c r="A1072" s="20"/>
      <c r="B1072" s="20"/>
      <c r="C1072" s="20"/>
      <c r="D1072" s="20"/>
      <c r="E1072" s="20"/>
      <c r="G1072" s="2"/>
      <c r="P1072" t="e">
        <f t="shared" si="33"/>
        <v>#N/A</v>
      </c>
      <c r="Q1072" t="e">
        <f>+VLOOKUP(D1072&amp;E1072,Master!D:H,5,0)</f>
        <v>#N/A</v>
      </c>
      <c r="R1072" t="e">
        <f>+VLOOKUP(D1072&amp;E1072,Master!D:I,6,0)</f>
        <v>#N/A</v>
      </c>
      <c r="S1072" t="e">
        <f>+VLOOKUP(Q1072,Notes!$A$45:$BZ$50,MATCH(P1072,Notes!$2:$2,0),0)</f>
        <v>#N/A</v>
      </c>
      <c r="T1072" s="21" t="e">
        <f t="shared" si="32"/>
        <v>#N/A</v>
      </c>
      <c r="AD1072" s="20" t="s">
        <v>647</v>
      </c>
      <c r="AE1072" s="20">
        <v>15.734137000000006</v>
      </c>
      <c r="AF1072" s="20">
        <v>15.734137000000006</v>
      </c>
      <c r="AG1072" s="20" t="s">
        <v>15</v>
      </c>
      <c r="AH1072" s="20" t="s">
        <v>205</v>
      </c>
    </row>
    <row r="1073" spans="1:34">
      <c r="A1073" s="20"/>
      <c r="B1073" s="20"/>
      <c r="C1073" s="20"/>
      <c r="D1073" s="20"/>
      <c r="E1073" s="20"/>
      <c r="G1073" s="2"/>
      <c r="P1073" t="e">
        <f t="shared" si="33"/>
        <v>#N/A</v>
      </c>
      <c r="Q1073" t="e">
        <f>+VLOOKUP(D1073&amp;E1073,Master!D:H,5,0)</f>
        <v>#N/A</v>
      </c>
      <c r="R1073" t="e">
        <f>+VLOOKUP(D1073&amp;E1073,Master!D:I,6,0)</f>
        <v>#N/A</v>
      </c>
      <c r="S1073" t="e">
        <f>+VLOOKUP(Q1073,Notes!$A$45:$BZ$50,MATCH(P1073,Notes!$2:$2,0),0)</f>
        <v>#N/A</v>
      </c>
      <c r="T1073" s="21" t="e">
        <f t="shared" si="32"/>
        <v>#N/A</v>
      </c>
      <c r="AD1073" s="20" t="s">
        <v>649</v>
      </c>
      <c r="AE1073" s="20">
        <v>15.443956999999999</v>
      </c>
      <c r="AF1073" s="20">
        <v>15.443956999999999</v>
      </c>
      <c r="AG1073" s="20" t="s">
        <v>15</v>
      </c>
      <c r="AH1073" s="20" t="s">
        <v>209</v>
      </c>
    </row>
    <row r="1074" spans="1:34">
      <c r="A1074" s="20"/>
      <c r="B1074" s="20"/>
      <c r="C1074" s="20"/>
      <c r="D1074" s="20"/>
      <c r="E1074" s="20"/>
      <c r="G1074" s="2"/>
      <c r="P1074" t="e">
        <f t="shared" si="33"/>
        <v>#N/A</v>
      </c>
      <c r="Q1074" t="e">
        <f>+VLOOKUP(D1074&amp;E1074,Master!D:H,5,0)</f>
        <v>#N/A</v>
      </c>
      <c r="R1074" t="e">
        <f>+VLOOKUP(D1074&amp;E1074,Master!D:I,6,0)</f>
        <v>#N/A</v>
      </c>
      <c r="S1074" t="e">
        <f>+VLOOKUP(Q1074,Notes!$A$45:$BZ$50,MATCH(P1074,Notes!$2:$2,0),0)</f>
        <v>#N/A</v>
      </c>
      <c r="T1074" s="21" t="e">
        <f t="shared" si="32"/>
        <v>#N/A</v>
      </c>
      <c r="AD1074" s="20" t="s">
        <v>761</v>
      </c>
      <c r="AE1074" s="20">
        <v>0.25396199999999997</v>
      </c>
      <c r="AF1074" s="20">
        <v>0.25396199999999997</v>
      </c>
      <c r="AG1074" s="20" t="s">
        <v>16</v>
      </c>
      <c r="AH1074" s="20" t="s">
        <v>204</v>
      </c>
    </row>
    <row r="1075" spans="1:34">
      <c r="A1075" s="20"/>
      <c r="B1075" s="20"/>
      <c r="C1075" s="20"/>
      <c r="D1075" s="20"/>
      <c r="E1075" s="20"/>
      <c r="G1075" s="2"/>
      <c r="P1075" t="e">
        <f t="shared" si="33"/>
        <v>#N/A</v>
      </c>
      <c r="Q1075" t="e">
        <f>+VLOOKUP(D1075&amp;E1075,Master!D:H,5,0)</f>
        <v>#N/A</v>
      </c>
      <c r="R1075" t="e">
        <f>+VLOOKUP(D1075&amp;E1075,Master!D:I,6,0)</f>
        <v>#N/A</v>
      </c>
      <c r="S1075" t="e">
        <f>+VLOOKUP(Q1075,Notes!$A$45:$BZ$50,MATCH(P1075,Notes!$2:$2,0),0)</f>
        <v>#N/A</v>
      </c>
      <c r="T1075" s="21" t="e">
        <f t="shared" si="32"/>
        <v>#N/A</v>
      </c>
      <c r="AD1075" s="20" t="s">
        <v>762</v>
      </c>
      <c r="AE1075" s="20">
        <v>0.25118299999999999</v>
      </c>
      <c r="AF1075" s="20">
        <v>0.25118299999999999</v>
      </c>
      <c r="AG1075" s="20" t="s">
        <v>16</v>
      </c>
      <c r="AH1075" s="20" t="s">
        <v>208</v>
      </c>
    </row>
    <row r="1076" spans="1:34">
      <c r="A1076" s="20"/>
      <c r="B1076" s="20"/>
      <c r="C1076" s="20"/>
      <c r="D1076" s="20"/>
      <c r="E1076" s="20"/>
      <c r="G1076" s="2"/>
      <c r="P1076" t="e">
        <f t="shared" si="33"/>
        <v>#N/A</v>
      </c>
      <c r="Q1076" t="e">
        <f>+VLOOKUP(D1076&amp;E1076,Master!D:H,5,0)</f>
        <v>#N/A</v>
      </c>
      <c r="R1076" t="e">
        <f>+VLOOKUP(D1076&amp;E1076,Master!D:I,6,0)</f>
        <v>#N/A</v>
      </c>
      <c r="S1076" t="e">
        <f>+VLOOKUP(Q1076,Notes!$A$45:$BZ$50,MATCH(P1076,Notes!$2:$2,0),0)</f>
        <v>#N/A</v>
      </c>
      <c r="T1076" s="21" t="e">
        <f t="shared" si="32"/>
        <v>#N/A</v>
      </c>
      <c r="AD1076" s="20" t="s">
        <v>763</v>
      </c>
      <c r="AE1076" s="20">
        <v>0.21400499999999986</v>
      </c>
      <c r="AF1076" s="20">
        <v>0.21400499999999986</v>
      </c>
      <c r="AG1076" s="20" t="s">
        <v>16</v>
      </c>
      <c r="AH1076" s="20" t="s">
        <v>205</v>
      </c>
    </row>
    <row r="1077" spans="1:34">
      <c r="A1077" s="20"/>
      <c r="B1077" s="20"/>
      <c r="C1077" s="20"/>
      <c r="D1077" s="20"/>
      <c r="E1077" s="20"/>
      <c r="G1077" s="2"/>
      <c r="P1077" t="e">
        <f t="shared" si="33"/>
        <v>#N/A</v>
      </c>
      <c r="Q1077" t="e">
        <f>+VLOOKUP(D1077&amp;E1077,Master!D:H,5,0)</f>
        <v>#N/A</v>
      </c>
      <c r="R1077" t="e">
        <f>+VLOOKUP(D1077&amp;E1077,Master!D:I,6,0)</f>
        <v>#N/A</v>
      </c>
      <c r="S1077" t="e">
        <f>+VLOOKUP(Q1077,Notes!$A$45:$BZ$50,MATCH(P1077,Notes!$2:$2,0),0)</f>
        <v>#N/A</v>
      </c>
      <c r="T1077" s="21" t="e">
        <f t="shared" si="32"/>
        <v>#N/A</v>
      </c>
      <c r="AD1077" s="20" t="s">
        <v>764</v>
      </c>
      <c r="AE1077" s="20">
        <v>0.21088700000000002</v>
      </c>
      <c r="AF1077" s="20">
        <v>0.21088700000000002</v>
      </c>
      <c r="AG1077" s="20" t="s">
        <v>16</v>
      </c>
      <c r="AH1077" s="20" t="s">
        <v>209</v>
      </c>
    </row>
    <row r="1078" spans="1:34">
      <c r="A1078" s="20"/>
      <c r="B1078" s="20"/>
      <c r="C1078" s="20"/>
      <c r="D1078" s="20"/>
      <c r="E1078" s="20"/>
      <c r="G1078" s="2"/>
      <c r="P1078" t="e">
        <f t="shared" si="33"/>
        <v>#N/A</v>
      </c>
      <c r="Q1078" t="e">
        <f>+VLOOKUP(D1078&amp;E1078,Master!D:H,5,0)</f>
        <v>#N/A</v>
      </c>
      <c r="R1078" t="e">
        <f>+VLOOKUP(D1078&amp;E1078,Master!D:I,6,0)</f>
        <v>#N/A</v>
      </c>
      <c r="S1078" t="e">
        <f>+VLOOKUP(Q1078,Notes!$A$45:$BZ$50,MATCH(P1078,Notes!$2:$2,0),0)</f>
        <v>#N/A</v>
      </c>
      <c r="T1078" s="21" t="e">
        <f t="shared" si="32"/>
        <v>#N/A</v>
      </c>
      <c r="AD1078" s="20" t="s">
        <v>650</v>
      </c>
      <c r="AE1078" s="20">
        <v>15.765048999999996</v>
      </c>
      <c r="AF1078" s="20">
        <v>15.765048999999996</v>
      </c>
      <c r="AG1078" s="20" t="s">
        <v>17</v>
      </c>
      <c r="AH1078" s="20" t="s">
        <v>204</v>
      </c>
    </row>
    <row r="1079" spans="1:34">
      <c r="A1079" s="20"/>
      <c r="B1079" s="20"/>
      <c r="C1079" s="20"/>
      <c r="D1079" s="20"/>
      <c r="E1079" s="20"/>
      <c r="G1079" s="2"/>
      <c r="P1079" t="e">
        <f t="shared" si="33"/>
        <v>#N/A</v>
      </c>
      <c r="Q1079" t="e">
        <f>+VLOOKUP(D1079&amp;E1079,Master!D:H,5,0)</f>
        <v>#N/A</v>
      </c>
      <c r="R1079" t="e">
        <f>+VLOOKUP(D1079&amp;E1079,Master!D:I,6,0)</f>
        <v>#N/A</v>
      </c>
      <c r="S1079" t="e">
        <f>+VLOOKUP(Q1079,Notes!$A$45:$BZ$50,MATCH(P1079,Notes!$2:$2,0),0)</f>
        <v>#N/A</v>
      </c>
      <c r="T1079" s="21" t="e">
        <f t="shared" si="32"/>
        <v>#N/A</v>
      </c>
      <c r="AD1079" s="20" t="s">
        <v>651</v>
      </c>
      <c r="AE1079" s="20">
        <v>15.827437999999999</v>
      </c>
      <c r="AF1079" s="20">
        <v>15.827437999999999</v>
      </c>
      <c r="AG1079" s="20" t="s">
        <v>17</v>
      </c>
      <c r="AH1079" s="20" t="s">
        <v>196</v>
      </c>
    </row>
    <row r="1080" spans="1:34">
      <c r="A1080" s="20"/>
      <c r="B1080" s="20"/>
      <c r="C1080" s="20"/>
      <c r="D1080" s="20"/>
      <c r="E1080" s="20"/>
      <c r="G1080" s="2"/>
      <c r="P1080" t="e">
        <f t="shared" si="33"/>
        <v>#N/A</v>
      </c>
      <c r="Q1080" t="e">
        <f>+VLOOKUP(D1080&amp;E1080,Master!D:H,5,0)</f>
        <v>#N/A</v>
      </c>
      <c r="R1080" t="e">
        <f>+VLOOKUP(D1080&amp;E1080,Master!D:I,6,0)</f>
        <v>#N/A</v>
      </c>
      <c r="S1080" t="e">
        <f>+VLOOKUP(Q1080,Notes!$A$45:$BZ$50,MATCH(P1080,Notes!$2:$2,0),0)</f>
        <v>#N/A</v>
      </c>
      <c r="T1080" s="21" t="e">
        <f t="shared" si="32"/>
        <v>#N/A</v>
      </c>
      <c r="AD1080" s="20" t="s">
        <v>652</v>
      </c>
      <c r="AE1080" s="20">
        <v>15.424535000000001</v>
      </c>
      <c r="AF1080" s="20">
        <v>15.424535000000001</v>
      </c>
      <c r="AG1080" s="20" t="s">
        <v>17</v>
      </c>
      <c r="AH1080" s="20" t="s">
        <v>210</v>
      </c>
    </row>
    <row r="1081" spans="1:34">
      <c r="A1081" s="20"/>
      <c r="B1081" s="20"/>
      <c r="C1081" s="20"/>
      <c r="D1081" s="20"/>
      <c r="E1081" s="20"/>
      <c r="G1081" s="2"/>
      <c r="P1081" t="e">
        <f t="shared" si="33"/>
        <v>#N/A</v>
      </c>
      <c r="Q1081" t="e">
        <f>+VLOOKUP(D1081&amp;E1081,Master!D:H,5,0)</f>
        <v>#N/A</v>
      </c>
      <c r="R1081" t="e">
        <f>+VLOOKUP(D1081&amp;E1081,Master!D:I,6,0)</f>
        <v>#N/A</v>
      </c>
      <c r="S1081" t="e">
        <f>+VLOOKUP(Q1081,Notes!$A$45:$BZ$50,MATCH(P1081,Notes!$2:$2,0),0)</f>
        <v>#N/A</v>
      </c>
      <c r="T1081" s="21" t="e">
        <f t="shared" si="32"/>
        <v>#N/A</v>
      </c>
      <c r="AD1081" s="20" t="s">
        <v>653</v>
      </c>
      <c r="AE1081" s="20">
        <v>15.359452999999993</v>
      </c>
      <c r="AF1081" s="20">
        <v>15.359452999999993</v>
      </c>
      <c r="AG1081" s="20" t="s">
        <v>17</v>
      </c>
      <c r="AH1081" s="20" t="s">
        <v>211</v>
      </c>
    </row>
    <row r="1082" spans="1:34">
      <c r="A1082" s="20"/>
      <c r="B1082" s="20"/>
      <c r="C1082" s="20"/>
      <c r="D1082" s="20"/>
      <c r="E1082" s="20"/>
      <c r="G1082" s="2"/>
      <c r="P1082" t="e">
        <f t="shared" si="33"/>
        <v>#N/A</v>
      </c>
      <c r="Q1082" t="e">
        <f>+VLOOKUP(D1082&amp;E1082,Master!D:H,5,0)</f>
        <v>#N/A</v>
      </c>
      <c r="R1082" t="e">
        <f>+VLOOKUP(D1082&amp;E1082,Master!D:I,6,0)</f>
        <v>#N/A</v>
      </c>
      <c r="S1082" t="e">
        <f>+VLOOKUP(Q1082,Notes!$A$45:$BZ$50,MATCH(P1082,Notes!$2:$2,0),0)</f>
        <v>#N/A</v>
      </c>
      <c r="T1082" s="21" t="e">
        <f t="shared" si="32"/>
        <v>#N/A</v>
      </c>
      <c r="AD1082" s="20" t="s">
        <v>657</v>
      </c>
      <c r="AE1082" s="20">
        <v>0.27028100000000005</v>
      </c>
      <c r="AF1082" s="20">
        <v>0.27028100000000005</v>
      </c>
      <c r="AG1082" s="20" t="s">
        <v>40</v>
      </c>
      <c r="AH1082" s="20" t="s">
        <v>208</v>
      </c>
    </row>
    <row r="1083" spans="1:34">
      <c r="A1083" s="20"/>
      <c r="B1083" s="20"/>
      <c r="C1083" s="20"/>
      <c r="D1083" s="20"/>
      <c r="E1083" s="20"/>
      <c r="G1083" s="2"/>
      <c r="P1083" t="e">
        <f t="shared" si="33"/>
        <v>#N/A</v>
      </c>
      <c r="Q1083" t="e">
        <f>+VLOOKUP(D1083&amp;E1083,Master!D:H,5,0)</f>
        <v>#N/A</v>
      </c>
      <c r="R1083" t="e">
        <f>+VLOOKUP(D1083&amp;E1083,Master!D:I,6,0)</f>
        <v>#N/A</v>
      </c>
      <c r="S1083" t="e">
        <f>+VLOOKUP(Q1083,Notes!$A$45:$BZ$50,MATCH(P1083,Notes!$2:$2,0),0)</f>
        <v>#N/A</v>
      </c>
      <c r="T1083" s="21" t="e">
        <f t="shared" si="32"/>
        <v>#N/A</v>
      </c>
      <c r="AD1083" s="20" t="s">
        <v>661</v>
      </c>
      <c r="AE1083" s="20">
        <v>0.26152199999999998</v>
      </c>
      <c r="AF1083" s="20">
        <v>0.26152199999999998</v>
      </c>
      <c r="AG1083" s="20" t="s">
        <v>40</v>
      </c>
      <c r="AH1083" s="20" t="s">
        <v>209</v>
      </c>
    </row>
    <row r="1084" spans="1:34">
      <c r="A1084" s="20"/>
      <c r="B1084" s="20"/>
      <c r="C1084" s="20"/>
      <c r="D1084" s="20"/>
      <c r="E1084" s="20"/>
      <c r="G1084" s="2"/>
      <c r="P1084" t="e">
        <f t="shared" si="33"/>
        <v>#N/A</v>
      </c>
      <c r="Q1084" t="e">
        <f>+VLOOKUP(D1084&amp;E1084,Master!D:H,5,0)</f>
        <v>#N/A</v>
      </c>
      <c r="R1084" t="e">
        <f>+VLOOKUP(D1084&amp;E1084,Master!D:I,6,0)</f>
        <v>#N/A</v>
      </c>
      <c r="S1084" t="e">
        <f>+VLOOKUP(Q1084,Notes!$A$45:$BZ$50,MATCH(P1084,Notes!$2:$2,0),0)</f>
        <v>#N/A</v>
      </c>
      <c r="T1084" s="21" t="e">
        <f t="shared" si="32"/>
        <v>#N/A</v>
      </c>
      <c r="AD1084" s="20" t="s">
        <v>672</v>
      </c>
      <c r="AE1084" s="20">
        <v>0.20745500000000008</v>
      </c>
      <c r="AF1084" s="20">
        <v>0.20745500000000008</v>
      </c>
      <c r="AG1084" s="20" t="s">
        <v>47</v>
      </c>
      <c r="AH1084" s="20" t="s">
        <v>205</v>
      </c>
    </row>
    <row r="1085" spans="1:34">
      <c r="A1085" s="20"/>
      <c r="B1085" s="20"/>
      <c r="C1085" s="20"/>
      <c r="D1085" s="20"/>
      <c r="E1085" s="20"/>
      <c r="G1085" s="2"/>
      <c r="P1085" t="e">
        <f t="shared" si="33"/>
        <v>#N/A</v>
      </c>
      <c r="Q1085" t="e">
        <f>+VLOOKUP(D1085&amp;E1085,Master!D:H,5,0)</f>
        <v>#N/A</v>
      </c>
      <c r="R1085" t="e">
        <f>+VLOOKUP(D1085&amp;E1085,Master!D:I,6,0)</f>
        <v>#N/A</v>
      </c>
      <c r="S1085" t="e">
        <f>+VLOOKUP(Q1085,Notes!$A$45:$BZ$50,MATCH(P1085,Notes!$2:$2,0),0)</f>
        <v>#N/A</v>
      </c>
      <c r="T1085" s="21" t="e">
        <f t="shared" si="32"/>
        <v>#N/A</v>
      </c>
      <c r="AD1085" s="20" t="s">
        <v>675</v>
      </c>
      <c r="AE1085" s="20">
        <v>0.20093800000000001</v>
      </c>
      <c r="AF1085" s="20">
        <v>0.20093800000000001</v>
      </c>
      <c r="AG1085" s="20" t="s">
        <v>47</v>
      </c>
      <c r="AH1085" s="20" t="s">
        <v>209</v>
      </c>
    </row>
    <row r="1086" spans="1:34">
      <c r="A1086" s="20"/>
      <c r="B1086" s="20"/>
      <c r="C1086" s="20"/>
      <c r="D1086" s="20"/>
      <c r="E1086" s="20"/>
      <c r="G1086" s="2"/>
      <c r="P1086" t="e">
        <f t="shared" si="33"/>
        <v>#N/A</v>
      </c>
      <c r="Q1086" t="e">
        <f>+VLOOKUP(D1086&amp;E1086,Master!D:H,5,0)</f>
        <v>#N/A</v>
      </c>
      <c r="R1086" t="e">
        <f>+VLOOKUP(D1086&amp;E1086,Master!D:I,6,0)</f>
        <v>#N/A</v>
      </c>
      <c r="S1086" t="e">
        <f>+VLOOKUP(Q1086,Notes!$A$45:$BZ$50,MATCH(P1086,Notes!$2:$2,0),0)</f>
        <v>#N/A</v>
      </c>
      <c r="T1086" s="21" t="e">
        <f t="shared" si="32"/>
        <v>#N/A</v>
      </c>
      <c r="AD1086" s="20" t="s">
        <v>668</v>
      </c>
      <c r="AE1086" s="20">
        <v>0.21977199999999994</v>
      </c>
      <c r="AF1086" s="20">
        <v>0.21977199999999994</v>
      </c>
      <c r="AG1086" s="20" t="s">
        <v>47</v>
      </c>
      <c r="AH1086" s="20" t="s">
        <v>204</v>
      </c>
    </row>
    <row r="1087" spans="1:34">
      <c r="A1087" s="20"/>
      <c r="B1087" s="20"/>
      <c r="C1087" s="20"/>
      <c r="D1087" s="20"/>
      <c r="E1087" s="20"/>
      <c r="G1087" s="2"/>
      <c r="P1087" t="e">
        <f t="shared" si="33"/>
        <v>#N/A</v>
      </c>
      <c r="Q1087" t="e">
        <f>+VLOOKUP(D1087&amp;E1087,Master!D:H,5,0)</f>
        <v>#N/A</v>
      </c>
      <c r="R1087" t="e">
        <f>+VLOOKUP(D1087&amp;E1087,Master!D:I,6,0)</f>
        <v>#N/A</v>
      </c>
      <c r="S1087" t="e">
        <f>+VLOOKUP(Q1087,Notes!$A$45:$BZ$50,MATCH(P1087,Notes!$2:$2,0),0)</f>
        <v>#N/A</v>
      </c>
      <c r="T1087" s="21" t="e">
        <f t="shared" si="32"/>
        <v>#N/A</v>
      </c>
      <c r="AD1087" s="20" t="s">
        <v>671</v>
      </c>
      <c r="AE1087" s="20">
        <v>0.21431500000000001</v>
      </c>
      <c r="AF1087" s="20">
        <v>0.21431500000000001</v>
      </c>
      <c r="AG1087" s="20" t="s">
        <v>47</v>
      </c>
      <c r="AH1087" s="20" t="s">
        <v>208</v>
      </c>
    </row>
    <row r="1088" spans="1:34">
      <c r="A1088" s="20"/>
      <c r="B1088" s="20"/>
      <c r="C1088" s="20"/>
      <c r="D1088" s="20"/>
      <c r="E1088" s="20"/>
      <c r="G1088" s="2"/>
      <c r="P1088" t="e">
        <f t="shared" si="33"/>
        <v>#N/A</v>
      </c>
      <c r="Q1088" t="e">
        <f>+VLOOKUP(D1088&amp;E1088,Master!D:H,5,0)</f>
        <v>#N/A</v>
      </c>
      <c r="R1088" t="e">
        <f>+VLOOKUP(D1088&amp;E1088,Master!D:I,6,0)</f>
        <v>#N/A</v>
      </c>
      <c r="S1088" t="e">
        <f>+VLOOKUP(Q1088,Notes!$A$45:$BZ$50,MATCH(P1088,Notes!$2:$2,0),0)</f>
        <v>#N/A</v>
      </c>
      <c r="T1088" s="21" t="e">
        <f t="shared" si="32"/>
        <v>#N/A</v>
      </c>
      <c r="AD1088" s="20" t="s">
        <v>681</v>
      </c>
      <c r="AE1088" s="20">
        <v>15.026921000000005</v>
      </c>
      <c r="AF1088" s="20">
        <v>15.026921000000005</v>
      </c>
      <c r="AG1088" s="20" t="s">
        <v>190</v>
      </c>
      <c r="AH1088" s="20" t="s">
        <v>204</v>
      </c>
    </row>
    <row r="1089" spans="1:34">
      <c r="A1089" s="20"/>
      <c r="B1089" s="20"/>
      <c r="C1089" s="20"/>
      <c r="D1089" s="20"/>
      <c r="E1089" s="20"/>
      <c r="G1089" s="2"/>
      <c r="P1089" t="e">
        <f t="shared" si="33"/>
        <v>#N/A</v>
      </c>
      <c r="Q1089" t="e">
        <f>+VLOOKUP(D1089&amp;E1089,Master!D:H,5,0)</f>
        <v>#N/A</v>
      </c>
      <c r="R1089" t="e">
        <f>+VLOOKUP(D1089&amp;E1089,Master!D:I,6,0)</f>
        <v>#N/A</v>
      </c>
      <c r="S1089" t="e">
        <f>+VLOOKUP(Q1089,Notes!$A$45:$BZ$50,MATCH(P1089,Notes!$2:$2,0),0)</f>
        <v>#N/A</v>
      </c>
      <c r="T1089" s="21" t="e">
        <f t="shared" si="32"/>
        <v>#N/A</v>
      </c>
      <c r="AD1089" s="20" t="s">
        <v>683</v>
      </c>
      <c r="AE1089" s="20">
        <v>14.618611999999994</v>
      </c>
      <c r="AF1089" s="20">
        <v>14.618611999999994</v>
      </c>
      <c r="AG1089" s="20" t="s">
        <v>190</v>
      </c>
      <c r="AH1089" s="20" t="s">
        <v>205</v>
      </c>
    </row>
    <row r="1090" spans="1:34">
      <c r="A1090" s="20"/>
      <c r="B1090" s="20"/>
      <c r="C1090" s="20"/>
      <c r="D1090" s="20"/>
      <c r="E1090" s="20"/>
      <c r="G1090" s="2"/>
      <c r="P1090" t="e">
        <f t="shared" si="33"/>
        <v>#N/A</v>
      </c>
      <c r="Q1090" t="e">
        <f>+VLOOKUP(D1090&amp;E1090,Master!D:H,5,0)</f>
        <v>#N/A</v>
      </c>
      <c r="R1090" t="e">
        <f>+VLOOKUP(D1090&amp;E1090,Master!D:I,6,0)</f>
        <v>#N/A</v>
      </c>
      <c r="S1090" t="e">
        <f>+VLOOKUP(Q1090,Notes!$A$45:$BZ$50,MATCH(P1090,Notes!$2:$2,0),0)</f>
        <v>#N/A</v>
      </c>
      <c r="T1090" s="21" t="e">
        <f t="shared" ref="T1090:T1153" si="34">+S1090-B1090</f>
        <v>#N/A</v>
      </c>
      <c r="AD1090" s="20" t="s">
        <v>682</v>
      </c>
      <c r="AE1090" s="20">
        <v>15.063449999999996</v>
      </c>
      <c r="AF1090" s="20">
        <v>15.063449999999996</v>
      </c>
      <c r="AG1090" s="20" t="s">
        <v>190</v>
      </c>
      <c r="AH1090" s="20" t="s">
        <v>208</v>
      </c>
    </row>
    <row r="1091" spans="1:34">
      <c r="A1091" s="20"/>
      <c r="B1091" s="20"/>
      <c r="C1091" s="20"/>
      <c r="D1091" s="20"/>
      <c r="E1091" s="20"/>
      <c r="G1091" s="2"/>
      <c r="P1091" t="e">
        <f t="shared" ref="P1091:P1154" si="35">+D1091&amp;R1091</f>
        <v>#N/A</v>
      </c>
      <c r="Q1091" t="e">
        <f>+VLOOKUP(D1091&amp;E1091,Master!D:H,5,0)</f>
        <v>#N/A</v>
      </c>
      <c r="R1091" t="e">
        <f>+VLOOKUP(D1091&amp;E1091,Master!D:I,6,0)</f>
        <v>#N/A</v>
      </c>
      <c r="S1091" t="e">
        <f>+VLOOKUP(Q1091,Notes!$A$45:$BZ$50,MATCH(P1091,Notes!$2:$2,0),0)</f>
        <v>#N/A</v>
      </c>
      <c r="T1091" s="21" t="e">
        <f t="shared" si="34"/>
        <v>#N/A</v>
      </c>
      <c r="AD1091" s="20" t="s">
        <v>684</v>
      </c>
      <c r="AE1091" s="20">
        <v>14.634362000000001</v>
      </c>
      <c r="AF1091" s="20">
        <v>14.634362000000001</v>
      </c>
      <c r="AG1091" s="20" t="s">
        <v>190</v>
      </c>
      <c r="AH1091" s="20" t="s">
        <v>209</v>
      </c>
    </row>
    <row r="1092" spans="1:34">
      <c r="A1092" s="20"/>
      <c r="B1092" s="20"/>
      <c r="C1092" s="20"/>
      <c r="D1092" s="20"/>
      <c r="E1092" s="20"/>
      <c r="G1092" s="2"/>
      <c r="P1092" t="e">
        <f t="shared" si="35"/>
        <v>#N/A</v>
      </c>
      <c r="Q1092" t="e">
        <f>+VLOOKUP(D1092&amp;E1092,Master!D:H,5,0)</f>
        <v>#N/A</v>
      </c>
      <c r="R1092" t="e">
        <f>+VLOOKUP(D1092&amp;E1092,Master!D:I,6,0)</f>
        <v>#N/A</v>
      </c>
      <c r="S1092" t="e">
        <f>+VLOOKUP(Q1092,Notes!$A$45:$BZ$50,MATCH(P1092,Notes!$2:$2,0),0)</f>
        <v>#N/A</v>
      </c>
      <c r="T1092" s="21" t="e">
        <f t="shared" si="34"/>
        <v>#N/A</v>
      </c>
      <c r="AD1092" s="20" t="s">
        <v>676</v>
      </c>
      <c r="AE1092" s="20">
        <v>12.854486999999999</v>
      </c>
      <c r="AF1092" s="20">
        <v>12.854486999999999</v>
      </c>
      <c r="AG1092" s="20" t="s">
        <v>88</v>
      </c>
      <c r="AH1092" s="20" t="s">
        <v>196</v>
      </c>
    </row>
    <row r="1093" spans="1:34">
      <c r="A1093" s="20"/>
      <c r="B1093" s="20"/>
      <c r="C1093" s="20"/>
      <c r="D1093" s="20"/>
      <c r="E1093" s="20"/>
      <c r="G1093" s="2"/>
      <c r="P1093" t="e">
        <f t="shared" si="35"/>
        <v>#N/A</v>
      </c>
      <c r="Q1093" t="e">
        <f>+VLOOKUP(D1093&amp;E1093,Master!D:H,5,0)</f>
        <v>#N/A</v>
      </c>
      <c r="R1093" t="e">
        <f>+VLOOKUP(D1093&amp;E1093,Master!D:I,6,0)</f>
        <v>#N/A</v>
      </c>
      <c r="S1093" t="e">
        <f>+VLOOKUP(Q1093,Notes!$A$45:$BZ$50,MATCH(P1093,Notes!$2:$2,0),0)</f>
        <v>#N/A</v>
      </c>
      <c r="T1093" s="21" t="e">
        <f t="shared" si="34"/>
        <v>#N/A</v>
      </c>
      <c r="AD1093" s="20" t="s">
        <v>676</v>
      </c>
      <c r="AE1093" s="20">
        <v>12.854486999999999</v>
      </c>
      <c r="AF1093" s="20">
        <v>12.854486999999999</v>
      </c>
      <c r="AG1093" s="20" t="s">
        <v>88</v>
      </c>
      <c r="AH1093" s="20" t="s">
        <v>196</v>
      </c>
    </row>
    <row r="1094" spans="1:34">
      <c r="A1094" s="20"/>
      <c r="B1094" s="20"/>
      <c r="C1094" s="20"/>
      <c r="D1094" s="20"/>
      <c r="E1094" s="20"/>
      <c r="G1094" s="2"/>
      <c r="P1094" t="e">
        <f t="shared" si="35"/>
        <v>#N/A</v>
      </c>
      <c r="Q1094" t="e">
        <f>+VLOOKUP(D1094&amp;E1094,Master!D:H,5,0)</f>
        <v>#N/A</v>
      </c>
      <c r="R1094" t="e">
        <f>+VLOOKUP(D1094&amp;E1094,Master!D:I,6,0)</f>
        <v>#N/A</v>
      </c>
      <c r="S1094" t="e">
        <f>+VLOOKUP(Q1094,Notes!$A$45:$BZ$50,MATCH(P1094,Notes!$2:$2,0),0)</f>
        <v>#N/A</v>
      </c>
      <c r="T1094" s="21" t="e">
        <f t="shared" si="34"/>
        <v>#N/A</v>
      </c>
      <c r="AD1094" s="20" t="s">
        <v>653</v>
      </c>
      <c r="AE1094" s="20">
        <v>15.359452999999993</v>
      </c>
      <c r="AF1094" s="20">
        <v>15.359452999999993</v>
      </c>
      <c r="AG1094" s="20" t="s">
        <v>17</v>
      </c>
      <c r="AH1094" s="20" t="s">
        <v>211</v>
      </c>
    </row>
    <row r="1095" spans="1:34">
      <c r="A1095" s="20"/>
      <c r="B1095" s="20"/>
      <c r="C1095" s="20"/>
      <c r="D1095" s="20"/>
      <c r="E1095" s="20"/>
      <c r="G1095" s="2"/>
      <c r="P1095" t="e">
        <f t="shared" si="35"/>
        <v>#N/A</v>
      </c>
      <c r="Q1095" t="e">
        <f>+VLOOKUP(D1095&amp;E1095,Master!D:H,5,0)</f>
        <v>#N/A</v>
      </c>
      <c r="R1095" t="e">
        <f>+VLOOKUP(D1095&amp;E1095,Master!D:I,6,0)</f>
        <v>#N/A</v>
      </c>
      <c r="S1095" t="e">
        <f>+VLOOKUP(Q1095,Notes!$A$45:$BZ$50,MATCH(P1095,Notes!$2:$2,0),0)</f>
        <v>#N/A</v>
      </c>
      <c r="T1095" s="21" t="e">
        <f t="shared" si="34"/>
        <v>#N/A</v>
      </c>
      <c r="AD1095" s="20" t="s">
        <v>650</v>
      </c>
      <c r="AE1095" s="20">
        <v>15.765048999999996</v>
      </c>
      <c r="AF1095" s="20">
        <v>15.765048999999996</v>
      </c>
      <c r="AG1095" s="20" t="s">
        <v>17</v>
      </c>
      <c r="AH1095" s="20" t="s">
        <v>204</v>
      </c>
    </row>
    <row r="1096" spans="1:34">
      <c r="A1096" s="20"/>
      <c r="B1096" s="20"/>
      <c r="C1096" s="20"/>
      <c r="D1096" s="20"/>
      <c r="E1096" s="20"/>
      <c r="G1096" s="2"/>
      <c r="P1096" t="e">
        <f t="shared" si="35"/>
        <v>#N/A</v>
      </c>
      <c r="Q1096" t="e">
        <f>+VLOOKUP(D1096&amp;E1096,Master!D:H,5,0)</f>
        <v>#N/A</v>
      </c>
      <c r="R1096" t="e">
        <f>+VLOOKUP(D1096&amp;E1096,Master!D:I,6,0)</f>
        <v>#N/A</v>
      </c>
      <c r="S1096" t="e">
        <f>+VLOOKUP(Q1096,Notes!$A$45:$BZ$50,MATCH(P1096,Notes!$2:$2,0),0)</f>
        <v>#N/A</v>
      </c>
      <c r="T1096" s="21" t="e">
        <f t="shared" si="34"/>
        <v>#N/A</v>
      </c>
      <c r="AD1096" s="20" t="s">
        <v>681</v>
      </c>
      <c r="AE1096" s="20">
        <v>15.026921000000005</v>
      </c>
      <c r="AF1096" s="20">
        <v>15.026921000000005</v>
      </c>
      <c r="AG1096" s="20" t="s">
        <v>190</v>
      </c>
      <c r="AH1096" s="20" t="s">
        <v>204</v>
      </c>
    </row>
    <row r="1097" spans="1:34">
      <c r="A1097" s="20"/>
      <c r="B1097" s="20"/>
      <c r="C1097" s="20"/>
      <c r="D1097" s="20"/>
      <c r="E1097" s="20"/>
      <c r="G1097" s="2"/>
      <c r="P1097" t="e">
        <f t="shared" si="35"/>
        <v>#N/A</v>
      </c>
      <c r="Q1097" t="e">
        <f>+VLOOKUP(D1097&amp;E1097,Master!D:H,5,0)</f>
        <v>#N/A</v>
      </c>
      <c r="R1097" t="e">
        <f>+VLOOKUP(D1097&amp;E1097,Master!D:I,6,0)</f>
        <v>#N/A</v>
      </c>
      <c r="S1097" t="e">
        <f>+VLOOKUP(Q1097,Notes!$A$45:$BZ$50,MATCH(P1097,Notes!$2:$2,0),0)</f>
        <v>#N/A</v>
      </c>
      <c r="T1097" s="21" t="e">
        <f t="shared" si="34"/>
        <v>#N/A</v>
      </c>
      <c r="AD1097" s="20" t="s">
        <v>683</v>
      </c>
      <c r="AE1097" s="20">
        <v>14.618611999999994</v>
      </c>
      <c r="AF1097" s="20">
        <v>14.618611999999994</v>
      </c>
      <c r="AG1097" s="20" t="s">
        <v>190</v>
      </c>
      <c r="AH1097" s="20" t="s">
        <v>205</v>
      </c>
    </row>
    <row r="1098" spans="1:34">
      <c r="A1098" s="20"/>
      <c r="B1098" s="20"/>
      <c r="C1098" s="20"/>
      <c r="D1098" s="20"/>
      <c r="E1098" s="20"/>
      <c r="G1098" s="2"/>
      <c r="P1098" t="e">
        <f t="shared" si="35"/>
        <v>#N/A</v>
      </c>
      <c r="Q1098" t="e">
        <f>+VLOOKUP(D1098&amp;E1098,Master!D:H,5,0)</f>
        <v>#N/A</v>
      </c>
      <c r="R1098" t="e">
        <f>+VLOOKUP(D1098&amp;E1098,Master!D:I,6,0)</f>
        <v>#N/A</v>
      </c>
      <c r="S1098" t="e">
        <f>+VLOOKUP(Q1098,Notes!$A$45:$BZ$50,MATCH(P1098,Notes!$2:$2,0),0)</f>
        <v>#N/A</v>
      </c>
      <c r="T1098" s="21" t="e">
        <f t="shared" si="34"/>
        <v>#N/A</v>
      </c>
      <c r="AD1098" s="20" t="s">
        <v>621</v>
      </c>
      <c r="AE1098" s="20">
        <v>0.18816300000000014</v>
      </c>
      <c r="AF1098" s="20">
        <v>0.18816300000000014</v>
      </c>
      <c r="AG1098" s="20" t="s">
        <v>20</v>
      </c>
      <c r="AH1098" s="20" t="s">
        <v>204</v>
      </c>
    </row>
    <row r="1099" spans="1:34">
      <c r="A1099" s="20"/>
      <c r="B1099" s="20"/>
      <c r="C1099" s="20"/>
      <c r="D1099" s="20"/>
      <c r="E1099" s="20"/>
      <c r="G1099" s="2"/>
      <c r="P1099" t="e">
        <f t="shared" si="35"/>
        <v>#N/A</v>
      </c>
      <c r="Q1099" t="e">
        <f>+VLOOKUP(D1099&amp;E1099,Master!D:H,5,0)</f>
        <v>#N/A</v>
      </c>
      <c r="R1099" t="e">
        <f>+VLOOKUP(D1099&amp;E1099,Master!D:I,6,0)</f>
        <v>#N/A</v>
      </c>
      <c r="S1099" t="e">
        <f>+VLOOKUP(Q1099,Notes!$A$45:$BZ$50,MATCH(P1099,Notes!$2:$2,0),0)</f>
        <v>#N/A</v>
      </c>
      <c r="T1099" s="21" t="e">
        <f t="shared" si="34"/>
        <v>#N/A</v>
      </c>
      <c r="AD1099" s="20" t="s">
        <v>625</v>
      </c>
      <c r="AE1099" s="20">
        <v>0.17584399999999997</v>
      </c>
      <c r="AF1099" s="20">
        <v>0.17584399999999997</v>
      </c>
      <c r="AG1099" s="20" t="s">
        <v>20</v>
      </c>
      <c r="AH1099" s="20" t="s">
        <v>205</v>
      </c>
    </row>
    <row r="1100" spans="1:34">
      <c r="A1100" s="20"/>
      <c r="B1100" s="20"/>
      <c r="C1100" s="20"/>
      <c r="D1100" s="20"/>
      <c r="E1100" s="20"/>
      <c r="G1100" s="2"/>
      <c r="P1100" t="e">
        <f t="shared" si="35"/>
        <v>#N/A</v>
      </c>
      <c r="Q1100" t="e">
        <f>+VLOOKUP(D1100&amp;E1100,Master!D:H,5,0)</f>
        <v>#N/A</v>
      </c>
      <c r="R1100" t="e">
        <f>+VLOOKUP(D1100&amp;E1100,Master!D:I,6,0)</f>
        <v>#N/A</v>
      </c>
      <c r="S1100" t="e">
        <f>+VLOOKUP(Q1100,Notes!$A$45:$BZ$50,MATCH(P1100,Notes!$2:$2,0),0)</f>
        <v>#N/A</v>
      </c>
      <c r="T1100" s="21" t="e">
        <f t="shared" si="34"/>
        <v>#N/A</v>
      </c>
      <c r="AD1100" s="20" t="s">
        <v>654</v>
      </c>
      <c r="AE1100" s="20">
        <v>0.27030399999999993</v>
      </c>
      <c r="AF1100" s="20">
        <v>0.27030399999999993</v>
      </c>
      <c r="AG1100" s="20" t="s">
        <v>40</v>
      </c>
      <c r="AH1100" s="20" t="s">
        <v>204</v>
      </c>
    </row>
    <row r="1101" spans="1:34">
      <c r="A1101" s="20"/>
      <c r="B1101" s="20"/>
      <c r="C1101" s="20"/>
      <c r="D1101" s="20"/>
      <c r="E1101" s="20"/>
      <c r="G1101" s="2"/>
      <c r="P1101" t="e">
        <f t="shared" si="35"/>
        <v>#N/A</v>
      </c>
      <c r="Q1101" t="e">
        <f>+VLOOKUP(D1101&amp;E1101,Master!D:H,5,0)</f>
        <v>#N/A</v>
      </c>
      <c r="R1101" t="e">
        <f>+VLOOKUP(D1101&amp;E1101,Master!D:I,6,0)</f>
        <v>#N/A</v>
      </c>
      <c r="S1101" t="e">
        <f>+VLOOKUP(Q1101,Notes!$A$45:$BZ$50,MATCH(P1101,Notes!$2:$2,0),0)</f>
        <v>#N/A</v>
      </c>
      <c r="T1101" s="21" t="e">
        <f t="shared" si="34"/>
        <v>#N/A</v>
      </c>
      <c r="AD1101" s="20" t="s">
        <v>658</v>
      </c>
      <c r="AE1101" s="20">
        <v>0.26180000000000003</v>
      </c>
      <c r="AF1101" s="20">
        <v>0.26180000000000003</v>
      </c>
      <c r="AG1101" s="20" t="s">
        <v>40</v>
      </c>
      <c r="AH1101" s="20" t="s">
        <v>205</v>
      </c>
    </row>
    <row r="1102" spans="1:34">
      <c r="A1102" s="20"/>
      <c r="B1102" s="20"/>
      <c r="C1102" s="20"/>
      <c r="D1102" s="20"/>
      <c r="E1102" s="20"/>
      <c r="G1102" s="2"/>
      <c r="P1102" t="e">
        <f t="shared" si="35"/>
        <v>#N/A</v>
      </c>
      <c r="Q1102" t="e">
        <f>+VLOOKUP(D1102&amp;E1102,Master!D:H,5,0)</f>
        <v>#N/A</v>
      </c>
      <c r="R1102" t="e">
        <f>+VLOOKUP(D1102&amp;E1102,Master!D:I,6,0)</f>
        <v>#N/A</v>
      </c>
      <c r="S1102" t="e">
        <f>+VLOOKUP(Q1102,Notes!$A$45:$BZ$50,MATCH(P1102,Notes!$2:$2,0),0)</f>
        <v>#N/A</v>
      </c>
      <c r="T1102" s="21" t="e">
        <f t="shared" si="34"/>
        <v>#N/A</v>
      </c>
      <c r="AD1102" s="20" t="s">
        <v>668</v>
      </c>
      <c r="AE1102" s="20">
        <v>0.21977199999999994</v>
      </c>
      <c r="AF1102" s="20">
        <v>0.21977199999999994</v>
      </c>
      <c r="AG1102" s="20" t="s">
        <v>47</v>
      </c>
      <c r="AH1102" s="20" t="s">
        <v>204</v>
      </c>
    </row>
    <row r="1103" spans="1:34">
      <c r="A1103" s="20"/>
      <c r="B1103" s="20"/>
      <c r="C1103" s="20"/>
      <c r="D1103" s="20"/>
      <c r="E1103" s="20"/>
      <c r="G1103" s="2"/>
      <c r="P1103" t="e">
        <f t="shared" si="35"/>
        <v>#N/A</v>
      </c>
      <c r="Q1103" t="e">
        <f>+VLOOKUP(D1103&amp;E1103,Master!D:H,5,0)</f>
        <v>#N/A</v>
      </c>
      <c r="R1103" t="e">
        <f>+VLOOKUP(D1103&amp;E1103,Master!D:I,6,0)</f>
        <v>#N/A</v>
      </c>
      <c r="S1103" t="e">
        <f>+VLOOKUP(Q1103,Notes!$A$45:$BZ$50,MATCH(P1103,Notes!$2:$2,0),0)</f>
        <v>#N/A</v>
      </c>
      <c r="T1103" s="21" t="e">
        <f t="shared" si="34"/>
        <v>#N/A</v>
      </c>
      <c r="AD1103" s="20" t="s">
        <v>672</v>
      </c>
      <c r="AE1103" s="20">
        <v>0.20745500000000008</v>
      </c>
      <c r="AF1103" s="20">
        <v>0.20745500000000008</v>
      </c>
      <c r="AG1103" s="20" t="s">
        <v>47</v>
      </c>
      <c r="AH1103" s="20" t="s">
        <v>205</v>
      </c>
    </row>
    <row r="1104" spans="1:34">
      <c r="A1104" s="20"/>
      <c r="B1104" s="20"/>
      <c r="C1104" s="20"/>
      <c r="D1104" s="20"/>
      <c r="E1104" s="20"/>
      <c r="G1104" s="2"/>
      <c r="P1104" t="e">
        <f t="shared" si="35"/>
        <v>#N/A</v>
      </c>
      <c r="Q1104" t="e">
        <f>+VLOOKUP(D1104&amp;E1104,Master!D:H,5,0)</f>
        <v>#N/A</v>
      </c>
      <c r="R1104" t="e">
        <f>+VLOOKUP(D1104&amp;E1104,Master!D:I,6,0)</f>
        <v>#N/A</v>
      </c>
      <c r="S1104" t="e">
        <f>+VLOOKUP(Q1104,Notes!$A$45:$BZ$50,MATCH(P1104,Notes!$2:$2,0),0)</f>
        <v>#N/A</v>
      </c>
      <c r="T1104" s="21" t="e">
        <f t="shared" si="34"/>
        <v>#N/A</v>
      </c>
      <c r="AD1104" s="20" t="s">
        <v>647</v>
      </c>
      <c r="AE1104" s="20">
        <v>15.734137000000006</v>
      </c>
      <c r="AF1104" s="20">
        <v>15.734137000000006</v>
      </c>
      <c r="AG1104" s="20" t="s">
        <v>15</v>
      </c>
      <c r="AH1104" s="20" t="s">
        <v>205</v>
      </c>
    </row>
    <row r="1105" spans="1:34">
      <c r="A1105" s="20"/>
      <c r="B1105" s="20"/>
      <c r="C1105" s="20"/>
      <c r="D1105" s="20"/>
      <c r="E1105" s="20"/>
      <c r="G1105" s="2"/>
      <c r="P1105" t="e">
        <f t="shared" si="35"/>
        <v>#N/A</v>
      </c>
      <c r="Q1105" t="e">
        <f>+VLOOKUP(D1105&amp;E1105,Master!D:H,5,0)</f>
        <v>#N/A</v>
      </c>
      <c r="R1105" t="e">
        <f>+VLOOKUP(D1105&amp;E1105,Master!D:I,6,0)</f>
        <v>#N/A</v>
      </c>
      <c r="S1105" t="e">
        <f>+VLOOKUP(Q1105,Notes!$A$45:$BZ$50,MATCH(P1105,Notes!$2:$2,0),0)</f>
        <v>#N/A</v>
      </c>
      <c r="T1105" s="21" t="e">
        <f t="shared" si="34"/>
        <v>#N/A</v>
      </c>
      <c r="AD1105" s="20" t="s">
        <v>642</v>
      </c>
      <c r="AE1105" s="20">
        <v>19.30333700000001</v>
      </c>
      <c r="AF1105" s="20">
        <v>19.30333700000001</v>
      </c>
      <c r="AG1105" s="20" t="s">
        <v>15</v>
      </c>
      <c r="AH1105" s="20" t="s">
        <v>204</v>
      </c>
    </row>
    <row r="1106" spans="1:34">
      <c r="A1106" s="20"/>
      <c r="B1106" s="20"/>
      <c r="C1106" s="20"/>
      <c r="D1106" s="20"/>
      <c r="E1106" s="20"/>
      <c r="G1106" s="2"/>
      <c r="P1106" t="e">
        <f t="shared" si="35"/>
        <v>#N/A</v>
      </c>
      <c r="Q1106" t="e">
        <f>+VLOOKUP(D1106&amp;E1106,Master!D:H,5,0)</f>
        <v>#N/A</v>
      </c>
      <c r="R1106" t="e">
        <f>+VLOOKUP(D1106&amp;E1106,Master!D:I,6,0)</f>
        <v>#N/A</v>
      </c>
      <c r="S1106" t="e">
        <f>+VLOOKUP(Q1106,Notes!$A$45:$BZ$50,MATCH(P1106,Notes!$2:$2,0),0)</f>
        <v>#N/A</v>
      </c>
      <c r="T1106" s="21" t="e">
        <f t="shared" si="34"/>
        <v>#N/A</v>
      </c>
      <c r="AD1106" s="20" t="s">
        <v>763</v>
      </c>
      <c r="AE1106" s="20">
        <v>0.21400499999999986</v>
      </c>
      <c r="AF1106" s="20">
        <v>0.21400499999999986</v>
      </c>
      <c r="AG1106" s="20" t="s">
        <v>16</v>
      </c>
      <c r="AH1106" s="20" t="s">
        <v>205</v>
      </c>
    </row>
    <row r="1107" spans="1:34">
      <c r="A1107" s="20"/>
      <c r="B1107" s="20"/>
      <c r="C1107" s="20"/>
      <c r="D1107" s="20"/>
      <c r="E1107" s="20"/>
      <c r="G1107" s="2"/>
      <c r="P1107" t="e">
        <f t="shared" si="35"/>
        <v>#N/A</v>
      </c>
      <c r="Q1107" t="e">
        <f>+VLOOKUP(D1107&amp;E1107,Master!D:H,5,0)</f>
        <v>#N/A</v>
      </c>
      <c r="R1107" t="e">
        <f>+VLOOKUP(D1107&amp;E1107,Master!D:I,6,0)</f>
        <v>#N/A</v>
      </c>
      <c r="S1107" t="e">
        <f>+VLOOKUP(Q1107,Notes!$A$45:$BZ$50,MATCH(P1107,Notes!$2:$2,0),0)</f>
        <v>#N/A</v>
      </c>
      <c r="T1107" s="21" t="e">
        <f t="shared" si="34"/>
        <v>#N/A</v>
      </c>
      <c r="AD1107" s="20" t="s">
        <v>761</v>
      </c>
      <c r="AE1107" s="20">
        <v>0.25396199999999997</v>
      </c>
      <c r="AF1107" s="20">
        <v>0.25396199999999997</v>
      </c>
      <c r="AG1107" s="20" t="s">
        <v>16</v>
      </c>
      <c r="AH1107" s="20" t="s">
        <v>204</v>
      </c>
    </row>
    <row r="1108" spans="1:34">
      <c r="A1108" s="20"/>
      <c r="B1108" s="20"/>
      <c r="C1108" s="20"/>
      <c r="D1108" s="20"/>
      <c r="E1108" s="20"/>
      <c r="G1108" s="2"/>
      <c r="P1108" t="e">
        <f t="shared" si="35"/>
        <v>#N/A</v>
      </c>
      <c r="Q1108" t="e">
        <f>+VLOOKUP(D1108&amp;E1108,Master!D:H,5,0)</f>
        <v>#N/A</v>
      </c>
      <c r="R1108" t="e">
        <f>+VLOOKUP(D1108&amp;E1108,Master!D:I,6,0)</f>
        <v>#N/A</v>
      </c>
      <c r="S1108" t="e">
        <f>+VLOOKUP(Q1108,Notes!$A$45:$BZ$50,MATCH(P1108,Notes!$2:$2,0),0)</f>
        <v>#N/A</v>
      </c>
      <c r="T1108" s="21" t="e">
        <f t="shared" si="34"/>
        <v>#N/A</v>
      </c>
      <c r="AD1108" s="20" t="s">
        <v>640</v>
      </c>
      <c r="AE1108" s="20">
        <v>25.088221999999995</v>
      </c>
      <c r="AF1108" s="20">
        <v>25.088221999999995</v>
      </c>
      <c r="AG1108" s="20" t="s">
        <v>14</v>
      </c>
      <c r="AH1108" s="20" t="s">
        <v>211</v>
      </c>
    </row>
    <row r="1109" spans="1:34">
      <c r="A1109" s="20"/>
      <c r="B1109" s="20"/>
      <c r="C1109" s="20"/>
      <c r="D1109" s="20"/>
      <c r="E1109" s="20"/>
      <c r="G1109" s="2"/>
      <c r="P1109" t="e">
        <f t="shared" si="35"/>
        <v>#N/A</v>
      </c>
      <c r="Q1109" t="e">
        <f>+VLOOKUP(D1109&amp;E1109,Master!D:H,5,0)</f>
        <v>#N/A</v>
      </c>
      <c r="R1109" t="e">
        <f>+VLOOKUP(D1109&amp;E1109,Master!D:I,6,0)</f>
        <v>#N/A</v>
      </c>
      <c r="S1109" t="e">
        <f>+VLOOKUP(Q1109,Notes!$A$45:$BZ$50,MATCH(P1109,Notes!$2:$2,0),0)</f>
        <v>#N/A</v>
      </c>
      <c r="T1109" s="21" t="e">
        <f t="shared" si="34"/>
        <v>#N/A</v>
      </c>
      <c r="AD1109" s="20" t="s">
        <v>637</v>
      </c>
      <c r="AE1109" s="20">
        <v>28.274752000000007</v>
      </c>
      <c r="AF1109" s="20">
        <v>28.274752000000007</v>
      </c>
      <c r="AG1109" s="20" t="s">
        <v>14</v>
      </c>
      <c r="AH1109" s="20" t="s">
        <v>204</v>
      </c>
    </row>
    <row r="1110" spans="1:34">
      <c r="A1110" s="20"/>
      <c r="B1110" s="20"/>
      <c r="C1110" s="20"/>
      <c r="D1110" s="20"/>
      <c r="E1110" s="20"/>
      <c r="G1110" s="2"/>
      <c r="P1110" t="e">
        <f t="shared" si="35"/>
        <v>#N/A</v>
      </c>
      <c r="Q1110" t="e">
        <f>+VLOOKUP(D1110&amp;E1110,Master!D:H,5,0)</f>
        <v>#N/A</v>
      </c>
      <c r="R1110" t="e">
        <f>+VLOOKUP(D1110&amp;E1110,Master!D:I,6,0)</f>
        <v>#N/A</v>
      </c>
      <c r="S1110" t="e">
        <f>+VLOOKUP(Q1110,Notes!$A$45:$BZ$50,MATCH(P1110,Notes!$2:$2,0),0)</f>
        <v>#N/A</v>
      </c>
      <c r="T1110" s="21" t="e">
        <f t="shared" si="34"/>
        <v>#N/A</v>
      </c>
      <c r="AD1110" s="20" t="s">
        <v>676</v>
      </c>
      <c r="AE1110" s="20">
        <v>12.854486999999999</v>
      </c>
      <c r="AF1110" s="20">
        <v>12.854486999999999</v>
      </c>
      <c r="AG1110" s="20" t="s">
        <v>88</v>
      </c>
      <c r="AH1110" s="20" t="s">
        <v>196</v>
      </c>
    </row>
    <row r="1111" spans="1:34">
      <c r="A1111" s="20"/>
      <c r="B1111" s="20"/>
      <c r="C1111" s="20"/>
      <c r="D1111" s="20"/>
      <c r="E1111" s="20"/>
      <c r="G1111" s="2"/>
      <c r="P1111" t="e">
        <f t="shared" si="35"/>
        <v>#N/A</v>
      </c>
      <c r="Q1111" t="e">
        <f>+VLOOKUP(D1111&amp;E1111,Master!D:H,5,0)</f>
        <v>#N/A</v>
      </c>
      <c r="R1111" t="e">
        <f>+VLOOKUP(D1111&amp;E1111,Master!D:I,6,0)</f>
        <v>#N/A</v>
      </c>
      <c r="S1111" t="e">
        <f>+VLOOKUP(Q1111,Notes!$A$45:$BZ$50,MATCH(P1111,Notes!$2:$2,0),0)</f>
        <v>#N/A</v>
      </c>
      <c r="T1111" s="21" t="e">
        <f t="shared" si="34"/>
        <v>#N/A</v>
      </c>
      <c r="AD1111" s="20" t="s">
        <v>653</v>
      </c>
      <c r="AE1111" s="20">
        <v>15.359452999999993</v>
      </c>
      <c r="AF1111" s="20">
        <v>15.359452999999993</v>
      </c>
      <c r="AG1111" s="20" t="s">
        <v>17</v>
      </c>
      <c r="AH1111" s="20" t="s">
        <v>211</v>
      </c>
    </row>
    <row r="1112" spans="1:34">
      <c r="A1112" s="20"/>
      <c r="B1112" s="20"/>
      <c r="C1112" s="20"/>
      <c r="D1112" s="20"/>
      <c r="E1112" s="20"/>
      <c r="G1112" s="2"/>
      <c r="P1112" t="e">
        <f t="shared" si="35"/>
        <v>#N/A</v>
      </c>
      <c r="Q1112" t="e">
        <f>+VLOOKUP(D1112&amp;E1112,Master!D:H,5,0)</f>
        <v>#N/A</v>
      </c>
      <c r="R1112" t="e">
        <f>+VLOOKUP(D1112&amp;E1112,Master!D:I,6,0)</f>
        <v>#N/A</v>
      </c>
      <c r="S1112" t="e">
        <f>+VLOOKUP(Q1112,Notes!$A$45:$BZ$50,MATCH(P1112,Notes!$2:$2,0),0)</f>
        <v>#N/A</v>
      </c>
      <c r="T1112" s="21" t="e">
        <f t="shared" si="34"/>
        <v>#N/A</v>
      </c>
      <c r="AD1112" s="20" t="s">
        <v>650</v>
      </c>
      <c r="AE1112" s="20">
        <v>15.765048999999996</v>
      </c>
      <c r="AF1112" s="20">
        <v>15.765048999999996</v>
      </c>
      <c r="AG1112" s="20" t="s">
        <v>17</v>
      </c>
      <c r="AH1112" s="20" t="s">
        <v>204</v>
      </c>
    </row>
    <row r="1113" spans="1:34">
      <c r="A1113" s="20"/>
      <c r="B1113" s="20"/>
      <c r="C1113" s="20"/>
      <c r="D1113" s="20"/>
      <c r="E1113" s="20"/>
      <c r="G1113" s="2"/>
      <c r="P1113" t="e">
        <f t="shared" si="35"/>
        <v>#N/A</v>
      </c>
      <c r="Q1113" t="e">
        <f>+VLOOKUP(D1113&amp;E1113,Master!D:H,5,0)</f>
        <v>#N/A</v>
      </c>
      <c r="R1113" t="e">
        <f>+VLOOKUP(D1113&amp;E1113,Master!D:I,6,0)</f>
        <v>#N/A</v>
      </c>
      <c r="S1113" t="e">
        <f>+VLOOKUP(Q1113,Notes!$A$45:$BZ$50,MATCH(P1113,Notes!$2:$2,0),0)</f>
        <v>#N/A</v>
      </c>
      <c r="T1113" s="21" t="e">
        <f t="shared" si="34"/>
        <v>#N/A</v>
      </c>
      <c r="AD1113" s="20" t="s">
        <v>681</v>
      </c>
      <c r="AE1113" s="20">
        <v>15.026921000000005</v>
      </c>
      <c r="AF1113" s="20">
        <v>15.026921000000005</v>
      </c>
      <c r="AG1113" s="20" t="s">
        <v>190</v>
      </c>
      <c r="AH1113" s="20" t="s">
        <v>204</v>
      </c>
    </row>
    <row r="1114" spans="1:34">
      <c r="A1114" s="20"/>
      <c r="B1114" s="20"/>
      <c r="C1114" s="20"/>
      <c r="D1114" s="20"/>
      <c r="E1114" s="20"/>
      <c r="G1114" s="2"/>
      <c r="P1114" t="e">
        <f t="shared" si="35"/>
        <v>#N/A</v>
      </c>
      <c r="Q1114" t="e">
        <f>+VLOOKUP(D1114&amp;E1114,Master!D:H,5,0)</f>
        <v>#N/A</v>
      </c>
      <c r="R1114" t="e">
        <f>+VLOOKUP(D1114&amp;E1114,Master!D:I,6,0)</f>
        <v>#N/A</v>
      </c>
      <c r="S1114" t="e">
        <f>+VLOOKUP(Q1114,Notes!$A$45:$BZ$50,MATCH(P1114,Notes!$2:$2,0),0)</f>
        <v>#N/A</v>
      </c>
      <c r="T1114" s="21" t="e">
        <f t="shared" si="34"/>
        <v>#N/A</v>
      </c>
      <c r="AD1114" s="20" t="s">
        <v>683</v>
      </c>
      <c r="AE1114" s="20">
        <v>14.618611999999994</v>
      </c>
      <c r="AF1114" s="20">
        <v>14.618611999999994</v>
      </c>
      <c r="AG1114" s="20" t="s">
        <v>190</v>
      </c>
      <c r="AH1114" s="20" t="s">
        <v>205</v>
      </c>
    </row>
    <row r="1115" spans="1:34">
      <c r="A1115" s="20"/>
      <c r="B1115" s="20"/>
      <c r="C1115" s="20"/>
      <c r="D1115" s="20"/>
      <c r="E1115" s="20"/>
      <c r="G1115" s="2"/>
      <c r="P1115" t="e">
        <f t="shared" si="35"/>
        <v>#N/A</v>
      </c>
      <c r="Q1115" t="e">
        <f>+VLOOKUP(D1115&amp;E1115,Master!D:H,5,0)</f>
        <v>#N/A</v>
      </c>
      <c r="R1115" t="e">
        <f>+VLOOKUP(D1115&amp;E1115,Master!D:I,6,0)</f>
        <v>#N/A</v>
      </c>
      <c r="S1115" t="e">
        <f>+VLOOKUP(Q1115,Notes!$A$45:$BZ$50,MATCH(P1115,Notes!$2:$2,0),0)</f>
        <v>#N/A</v>
      </c>
      <c r="T1115" s="21" t="e">
        <f t="shared" si="34"/>
        <v>#N/A</v>
      </c>
      <c r="AD1115" s="20" t="s">
        <v>621</v>
      </c>
      <c r="AE1115" s="20">
        <v>0.18816300000000014</v>
      </c>
      <c r="AF1115" s="20">
        <v>0.18816300000000014</v>
      </c>
      <c r="AG1115" s="20" t="s">
        <v>20</v>
      </c>
      <c r="AH1115" s="20" t="s">
        <v>204</v>
      </c>
    </row>
    <row r="1116" spans="1:34">
      <c r="A1116" s="20"/>
      <c r="B1116" s="20"/>
      <c r="C1116" s="20"/>
      <c r="D1116" s="20"/>
      <c r="E1116" s="20"/>
      <c r="G1116" s="2"/>
      <c r="P1116" t="e">
        <f t="shared" si="35"/>
        <v>#N/A</v>
      </c>
      <c r="Q1116" t="e">
        <f>+VLOOKUP(D1116&amp;E1116,Master!D:H,5,0)</f>
        <v>#N/A</v>
      </c>
      <c r="R1116" t="e">
        <f>+VLOOKUP(D1116&amp;E1116,Master!D:I,6,0)</f>
        <v>#N/A</v>
      </c>
      <c r="S1116" t="e">
        <f>+VLOOKUP(Q1116,Notes!$A$45:$BZ$50,MATCH(P1116,Notes!$2:$2,0),0)</f>
        <v>#N/A</v>
      </c>
      <c r="T1116" s="21" t="e">
        <f t="shared" si="34"/>
        <v>#N/A</v>
      </c>
      <c r="AD1116" s="20" t="s">
        <v>625</v>
      </c>
      <c r="AE1116" s="20">
        <v>0.17584399999999997</v>
      </c>
      <c r="AF1116" s="20">
        <v>0.17584399999999997</v>
      </c>
      <c r="AG1116" s="20" t="s">
        <v>20</v>
      </c>
      <c r="AH1116" s="20" t="s">
        <v>205</v>
      </c>
    </row>
    <row r="1117" spans="1:34">
      <c r="A1117" s="20"/>
      <c r="B1117" s="20"/>
      <c r="C1117" s="20"/>
      <c r="D1117" s="20"/>
      <c r="E1117" s="20"/>
      <c r="G1117" s="2"/>
      <c r="P1117" t="e">
        <f t="shared" si="35"/>
        <v>#N/A</v>
      </c>
      <c r="Q1117" t="e">
        <f>+VLOOKUP(D1117&amp;E1117,Master!D:H,5,0)</f>
        <v>#N/A</v>
      </c>
      <c r="R1117" t="e">
        <f>+VLOOKUP(D1117&amp;E1117,Master!D:I,6,0)</f>
        <v>#N/A</v>
      </c>
      <c r="S1117" t="e">
        <f>+VLOOKUP(Q1117,Notes!$A$45:$BZ$50,MATCH(P1117,Notes!$2:$2,0),0)</f>
        <v>#N/A</v>
      </c>
      <c r="T1117" s="21" t="e">
        <f t="shared" si="34"/>
        <v>#N/A</v>
      </c>
      <c r="AD1117" s="20" t="s">
        <v>654</v>
      </c>
      <c r="AE1117" s="20">
        <v>0.27030399999999993</v>
      </c>
      <c r="AF1117" s="20">
        <v>0.27030399999999993</v>
      </c>
      <c r="AG1117" s="20" t="s">
        <v>40</v>
      </c>
      <c r="AH1117" s="20" t="s">
        <v>204</v>
      </c>
    </row>
    <row r="1118" spans="1:34">
      <c r="A1118" s="20"/>
      <c r="B1118" s="20"/>
      <c r="C1118" s="20"/>
      <c r="D1118" s="20"/>
      <c r="E1118" s="20"/>
      <c r="G1118" s="2"/>
      <c r="P1118" t="e">
        <f t="shared" si="35"/>
        <v>#N/A</v>
      </c>
      <c r="Q1118" t="e">
        <f>+VLOOKUP(D1118&amp;E1118,Master!D:H,5,0)</f>
        <v>#N/A</v>
      </c>
      <c r="R1118" t="e">
        <f>+VLOOKUP(D1118&amp;E1118,Master!D:I,6,0)</f>
        <v>#N/A</v>
      </c>
      <c r="S1118" t="e">
        <f>+VLOOKUP(Q1118,Notes!$A$45:$BZ$50,MATCH(P1118,Notes!$2:$2,0),0)</f>
        <v>#N/A</v>
      </c>
      <c r="T1118" s="21" t="e">
        <f t="shared" si="34"/>
        <v>#N/A</v>
      </c>
      <c r="AD1118" s="20" t="s">
        <v>658</v>
      </c>
      <c r="AE1118" s="20">
        <v>0.26180000000000003</v>
      </c>
      <c r="AF1118" s="20">
        <v>0.26180000000000003</v>
      </c>
      <c r="AG1118" s="20" t="s">
        <v>40</v>
      </c>
      <c r="AH1118" s="20" t="s">
        <v>205</v>
      </c>
    </row>
    <row r="1119" spans="1:34">
      <c r="A1119" s="20"/>
      <c r="B1119" s="20"/>
      <c r="C1119" s="20"/>
      <c r="D1119" s="20"/>
      <c r="E1119" s="20"/>
      <c r="G1119" s="2"/>
      <c r="P1119" t="e">
        <f t="shared" si="35"/>
        <v>#N/A</v>
      </c>
      <c r="Q1119" t="e">
        <f>+VLOOKUP(D1119&amp;E1119,Master!D:H,5,0)</f>
        <v>#N/A</v>
      </c>
      <c r="R1119" t="e">
        <f>+VLOOKUP(D1119&amp;E1119,Master!D:I,6,0)</f>
        <v>#N/A</v>
      </c>
      <c r="S1119" t="e">
        <f>+VLOOKUP(Q1119,Notes!$A$45:$BZ$50,MATCH(P1119,Notes!$2:$2,0),0)</f>
        <v>#N/A</v>
      </c>
      <c r="T1119" s="21" t="e">
        <f t="shared" si="34"/>
        <v>#N/A</v>
      </c>
      <c r="AD1119" s="20" t="s">
        <v>668</v>
      </c>
      <c r="AE1119" s="20">
        <v>0.21977199999999994</v>
      </c>
      <c r="AF1119" s="20">
        <v>0.21977199999999994</v>
      </c>
      <c r="AG1119" s="20" t="s">
        <v>47</v>
      </c>
      <c r="AH1119" s="20" t="s">
        <v>204</v>
      </c>
    </row>
    <row r="1120" spans="1:34">
      <c r="A1120" s="20"/>
      <c r="B1120" s="20"/>
      <c r="C1120" s="20"/>
      <c r="D1120" s="20"/>
      <c r="E1120" s="20"/>
      <c r="G1120" s="2"/>
      <c r="P1120" t="e">
        <f t="shared" si="35"/>
        <v>#N/A</v>
      </c>
      <c r="Q1120" t="e">
        <f>+VLOOKUP(D1120&amp;E1120,Master!D:H,5,0)</f>
        <v>#N/A</v>
      </c>
      <c r="R1120" t="e">
        <f>+VLOOKUP(D1120&amp;E1120,Master!D:I,6,0)</f>
        <v>#N/A</v>
      </c>
      <c r="S1120" t="e">
        <f>+VLOOKUP(Q1120,Notes!$A$45:$BZ$50,MATCH(P1120,Notes!$2:$2,0),0)</f>
        <v>#N/A</v>
      </c>
      <c r="T1120" s="21" t="e">
        <f t="shared" si="34"/>
        <v>#N/A</v>
      </c>
      <c r="AD1120" s="20" t="s">
        <v>672</v>
      </c>
      <c r="AE1120" s="20">
        <v>0.20745500000000008</v>
      </c>
      <c r="AF1120" s="20">
        <v>0.20745500000000008</v>
      </c>
      <c r="AG1120" s="20" t="s">
        <v>47</v>
      </c>
      <c r="AH1120" s="20" t="s">
        <v>205</v>
      </c>
    </row>
    <row r="1121" spans="1:34">
      <c r="A1121" s="20"/>
      <c r="B1121" s="20"/>
      <c r="C1121" s="20"/>
      <c r="D1121" s="20"/>
      <c r="E1121" s="20"/>
      <c r="G1121" s="2"/>
      <c r="P1121" t="e">
        <f t="shared" si="35"/>
        <v>#N/A</v>
      </c>
      <c r="Q1121" t="e">
        <f>+VLOOKUP(D1121&amp;E1121,Master!D:H,5,0)</f>
        <v>#N/A</v>
      </c>
      <c r="R1121" t="e">
        <f>+VLOOKUP(D1121&amp;E1121,Master!D:I,6,0)</f>
        <v>#N/A</v>
      </c>
      <c r="S1121" t="e">
        <f>+VLOOKUP(Q1121,Notes!$A$45:$BZ$50,MATCH(P1121,Notes!$2:$2,0),0)</f>
        <v>#N/A</v>
      </c>
      <c r="T1121" s="21" t="e">
        <f t="shared" si="34"/>
        <v>#N/A</v>
      </c>
      <c r="AD1121" s="20" t="s">
        <v>647</v>
      </c>
      <c r="AE1121" s="20">
        <v>15.734137000000006</v>
      </c>
      <c r="AF1121" s="20">
        <v>15.734137000000006</v>
      </c>
      <c r="AG1121" s="20" t="s">
        <v>15</v>
      </c>
      <c r="AH1121" s="20" t="s">
        <v>205</v>
      </c>
    </row>
    <row r="1122" spans="1:34">
      <c r="A1122" s="20"/>
      <c r="B1122" s="20"/>
      <c r="C1122" s="20"/>
      <c r="D1122" s="20"/>
      <c r="E1122" s="20"/>
      <c r="G1122" s="2"/>
      <c r="P1122" t="e">
        <f t="shared" si="35"/>
        <v>#N/A</v>
      </c>
      <c r="Q1122" t="e">
        <f>+VLOOKUP(D1122&amp;E1122,Master!D:H,5,0)</f>
        <v>#N/A</v>
      </c>
      <c r="R1122" t="e">
        <f>+VLOOKUP(D1122&amp;E1122,Master!D:I,6,0)</f>
        <v>#N/A</v>
      </c>
      <c r="S1122" t="e">
        <f>+VLOOKUP(Q1122,Notes!$A$45:$BZ$50,MATCH(P1122,Notes!$2:$2,0),0)</f>
        <v>#N/A</v>
      </c>
      <c r="T1122" s="21" t="e">
        <f t="shared" si="34"/>
        <v>#N/A</v>
      </c>
      <c r="AD1122" s="20" t="s">
        <v>642</v>
      </c>
      <c r="AE1122" s="20">
        <v>19.30333700000001</v>
      </c>
      <c r="AF1122" s="20">
        <v>19.30333700000001</v>
      </c>
      <c r="AG1122" s="20" t="s">
        <v>15</v>
      </c>
      <c r="AH1122" s="20" t="s">
        <v>204</v>
      </c>
    </row>
    <row r="1123" spans="1:34">
      <c r="A1123" s="20"/>
      <c r="B1123" s="20"/>
      <c r="C1123" s="20"/>
      <c r="D1123" s="20"/>
      <c r="E1123" s="20"/>
      <c r="G1123" s="2"/>
      <c r="P1123" t="e">
        <f t="shared" si="35"/>
        <v>#N/A</v>
      </c>
      <c r="Q1123" t="e">
        <f>+VLOOKUP(D1123&amp;E1123,Master!D:H,5,0)</f>
        <v>#N/A</v>
      </c>
      <c r="R1123" t="e">
        <f>+VLOOKUP(D1123&amp;E1123,Master!D:I,6,0)</f>
        <v>#N/A</v>
      </c>
      <c r="S1123" t="e">
        <f>+VLOOKUP(Q1123,Notes!$A$45:$BZ$50,MATCH(P1123,Notes!$2:$2,0),0)</f>
        <v>#N/A</v>
      </c>
      <c r="T1123" s="21" t="e">
        <f t="shared" si="34"/>
        <v>#N/A</v>
      </c>
      <c r="AD1123" s="20" t="s">
        <v>653</v>
      </c>
      <c r="AE1123" s="20">
        <v>15.359452999999993</v>
      </c>
      <c r="AF1123" s="20">
        <v>15.359452999999993</v>
      </c>
      <c r="AG1123" s="20" t="s">
        <v>17</v>
      </c>
      <c r="AH1123" s="20" t="s">
        <v>211</v>
      </c>
    </row>
    <row r="1124" spans="1:34">
      <c r="A1124" s="20"/>
      <c r="B1124" s="20"/>
      <c r="C1124" s="20"/>
      <c r="D1124" s="20"/>
      <c r="E1124" s="20"/>
      <c r="G1124" s="2"/>
      <c r="P1124" t="e">
        <f t="shared" si="35"/>
        <v>#N/A</v>
      </c>
      <c r="Q1124" t="e">
        <f>+VLOOKUP(D1124&amp;E1124,Master!D:H,5,0)</f>
        <v>#N/A</v>
      </c>
      <c r="R1124" t="e">
        <f>+VLOOKUP(D1124&amp;E1124,Master!D:I,6,0)</f>
        <v>#N/A</v>
      </c>
      <c r="S1124" t="e">
        <f>+VLOOKUP(Q1124,Notes!$A$45:$BZ$50,MATCH(P1124,Notes!$2:$2,0),0)</f>
        <v>#N/A</v>
      </c>
      <c r="T1124" s="21" t="e">
        <f t="shared" si="34"/>
        <v>#N/A</v>
      </c>
      <c r="AD1124" s="20" t="s">
        <v>650</v>
      </c>
      <c r="AE1124" s="20">
        <v>15.765048999999996</v>
      </c>
      <c r="AF1124" s="20">
        <v>15.765048999999996</v>
      </c>
      <c r="AG1124" s="20" t="s">
        <v>17</v>
      </c>
      <c r="AH1124" s="20" t="s">
        <v>204</v>
      </c>
    </row>
    <row r="1125" spans="1:34">
      <c r="A1125" s="20"/>
      <c r="B1125" s="20"/>
      <c r="C1125" s="20"/>
      <c r="D1125" s="20"/>
      <c r="E1125" s="20"/>
      <c r="G1125" s="2"/>
      <c r="P1125" t="e">
        <f t="shared" si="35"/>
        <v>#N/A</v>
      </c>
      <c r="Q1125" t="e">
        <f>+VLOOKUP(D1125&amp;E1125,Master!D:H,5,0)</f>
        <v>#N/A</v>
      </c>
      <c r="R1125" t="e">
        <f>+VLOOKUP(D1125&amp;E1125,Master!D:I,6,0)</f>
        <v>#N/A</v>
      </c>
      <c r="S1125" t="e">
        <f>+VLOOKUP(Q1125,Notes!$A$45:$BZ$50,MATCH(P1125,Notes!$2:$2,0),0)</f>
        <v>#N/A</v>
      </c>
      <c r="T1125" s="21" t="e">
        <f t="shared" si="34"/>
        <v>#N/A</v>
      </c>
      <c r="AD1125" s="20" t="s">
        <v>763</v>
      </c>
      <c r="AE1125" s="20">
        <v>0.21400499999999986</v>
      </c>
      <c r="AF1125" s="20">
        <v>0.21400499999999986</v>
      </c>
      <c r="AG1125" s="20" t="s">
        <v>16</v>
      </c>
      <c r="AH1125" s="20" t="s">
        <v>205</v>
      </c>
    </row>
    <row r="1126" spans="1:34">
      <c r="A1126" s="20"/>
      <c r="B1126" s="20"/>
      <c r="C1126" s="20"/>
      <c r="D1126" s="20"/>
      <c r="E1126" s="20"/>
      <c r="G1126" s="2"/>
      <c r="P1126" t="e">
        <f t="shared" si="35"/>
        <v>#N/A</v>
      </c>
      <c r="Q1126" t="e">
        <f>+VLOOKUP(D1126&amp;E1126,Master!D:H,5,0)</f>
        <v>#N/A</v>
      </c>
      <c r="R1126" t="e">
        <f>+VLOOKUP(D1126&amp;E1126,Master!D:I,6,0)</f>
        <v>#N/A</v>
      </c>
      <c r="S1126" t="e">
        <f>+VLOOKUP(Q1126,Notes!$A$45:$BZ$50,MATCH(P1126,Notes!$2:$2,0),0)</f>
        <v>#N/A</v>
      </c>
      <c r="T1126" s="21" t="e">
        <f t="shared" si="34"/>
        <v>#N/A</v>
      </c>
      <c r="AD1126" s="20" t="s">
        <v>761</v>
      </c>
      <c r="AE1126" s="20">
        <v>0.25396199999999997</v>
      </c>
      <c r="AF1126" s="20">
        <v>0.25396199999999997</v>
      </c>
      <c r="AG1126" s="20" t="s">
        <v>16</v>
      </c>
      <c r="AH1126" s="20" t="s">
        <v>204</v>
      </c>
    </row>
    <row r="1127" spans="1:34">
      <c r="A1127" s="20"/>
      <c r="B1127" s="20"/>
      <c r="C1127" s="20"/>
      <c r="D1127" s="20"/>
      <c r="E1127" s="20"/>
      <c r="G1127" s="2"/>
      <c r="P1127" t="e">
        <f t="shared" si="35"/>
        <v>#N/A</v>
      </c>
      <c r="Q1127" t="e">
        <f>+VLOOKUP(D1127&amp;E1127,Master!D:H,5,0)</f>
        <v>#N/A</v>
      </c>
      <c r="R1127" t="e">
        <f>+VLOOKUP(D1127&amp;E1127,Master!D:I,6,0)</f>
        <v>#N/A</v>
      </c>
      <c r="S1127" t="e">
        <f>+VLOOKUP(Q1127,Notes!$A$45:$BZ$50,MATCH(P1127,Notes!$2:$2,0),0)</f>
        <v>#N/A</v>
      </c>
      <c r="T1127" s="21" t="e">
        <f t="shared" si="34"/>
        <v>#N/A</v>
      </c>
      <c r="AD1127" s="20" t="s">
        <v>681</v>
      </c>
      <c r="AE1127" s="20">
        <v>15.026921000000005</v>
      </c>
      <c r="AF1127" s="20">
        <v>15.026921000000005</v>
      </c>
      <c r="AG1127" s="20" t="s">
        <v>190</v>
      </c>
      <c r="AH1127" s="20" t="s">
        <v>204</v>
      </c>
    </row>
    <row r="1128" spans="1:34">
      <c r="A1128" s="20"/>
      <c r="B1128" s="20"/>
      <c r="C1128" s="20"/>
      <c r="D1128" s="20"/>
      <c r="E1128" s="20"/>
      <c r="G1128" s="2"/>
      <c r="P1128" t="e">
        <f t="shared" si="35"/>
        <v>#N/A</v>
      </c>
      <c r="Q1128" t="e">
        <f>+VLOOKUP(D1128&amp;E1128,Master!D:H,5,0)</f>
        <v>#N/A</v>
      </c>
      <c r="R1128" t="e">
        <f>+VLOOKUP(D1128&amp;E1128,Master!D:I,6,0)</f>
        <v>#N/A</v>
      </c>
      <c r="S1128" t="e">
        <f>+VLOOKUP(Q1128,Notes!$A$45:$BZ$50,MATCH(P1128,Notes!$2:$2,0),0)</f>
        <v>#N/A</v>
      </c>
      <c r="T1128" s="21" t="e">
        <f t="shared" si="34"/>
        <v>#N/A</v>
      </c>
      <c r="AD1128" s="20" t="s">
        <v>683</v>
      </c>
      <c r="AE1128" s="20">
        <v>14.618611999999994</v>
      </c>
      <c r="AF1128" s="20">
        <v>14.618611999999994</v>
      </c>
      <c r="AG1128" s="20" t="s">
        <v>190</v>
      </c>
      <c r="AH1128" s="20" t="s">
        <v>205</v>
      </c>
    </row>
    <row r="1129" spans="1:34">
      <c r="A1129" s="20"/>
      <c r="B1129" s="20"/>
      <c r="C1129" s="20"/>
      <c r="D1129" s="20"/>
      <c r="E1129" s="20"/>
      <c r="G1129" s="2"/>
      <c r="P1129" t="e">
        <f t="shared" si="35"/>
        <v>#N/A</v>
      </c>
      <c r="Q1129" t="e">
        <f>+VLOOKUP(D1129&amp;E1129,Master!D:H,5,0)</f>
        <v>#N/A</v>
      </c>
      <c r="R1129" t="e">
        <f>+VLOOKUP(D1129&amp;E1129,Master!D:I,6,0)</f>
        <v>#N/A</v>
      </c>
      <c r="S1129" t="e">
        <f>+VLOOKUP(Q1129,Notes!$A$45:$BZ$50,MATCH(P1129,Notes!$2:$2,0),0)</f>
        <v>#N/A</v>
      </c>
      <c r="T1129" s="21" t="e">
        <f t="shared" si="34"/>
        <v>#N/A</v>
      </c>
      <c r="AD1129" s="20" t="s">
        <v>676</v>
      </c>
      <c r="AE1129" s="20">
        <v>12.854486999999999</v>
      </c>
      <c r="AF1129" s="20">
        <v>12.854486999999999</v>
      </c>
      <c r="AG1129" s="20" t="s">
        <v>88</v>
      </c>
      <c r="AH1129" s="20" t="s">
        <v>196</v>
      </c>
    </row>
    <row r="1130" spans="1:34">
      <c r="A1130" s="20"/>
      <c r="B1130" s="20"/>
      <c r="C1130" s="20"/>
      <c r="D1130" s="20"/>
      <c r="E1130" s="20"/>
      <c r="G1130" s="2"/>
      <c r="P1130" t="e">
        <f t="shared" si="35"/>
        <v>#N/A</v>
      </c>
      <c r="Q1130" t="e">
        <f>+VLOOKUP(D1130&amp;E1130,Master!D:H,5,0)</f>
        <v>#N/A</v>
      </c>
      <c r="R1130" t="e">
        <f>+VLOOKUP(D1130&amp;E1130,Master!D:I,6,0)</f>
        <v>#N/A</v>
      </c>
      <c r="S1130" t="e">
        <f>+VLOOKUP(Q1130,Notes!$A$45:$BZ$50,MATCH(P1130,Notes!$2:$2,0),0)</f>
        <v>#N/A</v>
      </c>
      <c r="T1130" s="21" t="e">
        <f t="shared" si="34"/>
        <v>#N/A</v>
      </c>
      <c r="AD1130" s="20" t="s">
        <v>616</v>
      </c>
      <c r="AE1130" s="20">
        <v>0.9</v>
      </c>
      <c r="AF1130" s="20">
        <v>0.9</v>
      </c>
      <c r="AG1130" s="20" t="s">
        <v>2</v>
      </c>
      <c r="AH1130" s="20" t="s">
        <v>200</v>
      </c>
    </row>
    <row r="1131" spans="1:34">
      <c r="A1131" s="20"/>
      <c r="B1131" s="20"/>
      <c r="C1131" s="20"/>
      <c r="D1131" s="20"/>
      <c r="E1131" s="20"/>
      <c r="G1131" s="2"/>
      <c r="P1131" t="e">
        <f t="shared" si="35"/>
        <v>#N/A</v>
      </c>
      <c r="Q1131" t="e">
        <f>+VLOOKUP(D1131&amp;E1131,Master!D:H,5,0)</f>
        <v>#N/A</v>
      </c>
      <c r="R1131" t="e">
        <f>+VLOOKUP(D1131&amp;E1131,Master!D:I,6,0)</f>
        <v>#N/A</v>
      </c>
      <c r="S1131" t="e">
        <f>+VLOOKUP(Q1131,Notes!$A$45:$BZ$50,MATCH(P1131,Notes!$2:$2,0),0)</f>
        <v>#N/A</v>
      </c>
      <c r="T1131" s="21" t="e">
        <f t="shared" si="34"/>
        <v>#N/A</v>
      </c>
      <c r="AD1131" s="20" t="s">
        <v>615</v>
      </c>
      <c r="AE1131" s="20">
        <v>0.9</v>
      </c>
      <c r="AF1131" s="20">
        <v>0.9</v>
      </c>
      <c r="AG1131" s="20" t="s">
        <v>2</v>
      </c>
      <c r="AH1131" s="20" t="s">
        <v>196</v>
      </c>
    </row>
    <row r="1132" spans="1:34">
      <c r="A1132" s="20"/>
      <c r="B1132" s="20"/>
      <c r="C1132" s="20"/>
      <c r="D1132" s="20"/>
      <c r="E1132" s="20"/>
      <c r="G1132" s="2"/>
      <c r="P1132" t="e">
        <f t="shared" si="35"/>
        <v>#N/A</v>
      </c>
      <c r="Q1132" t="e">
        <f>+VLOOKUP(D1132&amp;E1132,Master!D:H,5,0)</f>
        <v>#N/A</v>
      </c>
      <c r="R1132" t="e">
        <f>+VLOOKUP(D1132&amp;E1132,Master!D:I,6,0)</f>
        <v>#N/A</v>
      </c>
      <c r="S1132" t="e">
        <f>+VLOOKUP(Q1132,Notes!$A$45:$BZ$50,MATCH(P1132,Notes!$2:$2,0),0)</f>
        <v>#N/A</v>
      </c>
      <c r="T1132" s="21" t="e">
        <f t="shared" si="34"/>
        <v>#N/A</v>
      </c>
      <c r="AD1132" s="20" t="s">
        <v>628</v>
      </c>
      <c r="AE1132" s="20">
        <v>0.47029199999999999</v>
      </c>
      <c r="AF1132" s="20">
        <v>0.47029199999999999</v>
      </c>
      <c r="AG1132" s="20" t="s">
        <v>11</v>
      </c>
      <c r="AH1132" s="20" t="s">
        <v>206</v>
      </c>
    </row>
    <row r="1133" spans="1:34">
      <c r="A1133" s="20"/>
      <c r="B1133" s="20"/>
      <c r="C1133" s="20"/>
      <c r="D1133" s="20"/>
      <c r="E1133" s="20"/>
      <c r="G1133" s="2"/>
      <c r="P1133" t="e">
        <f t="shared" si="35"/>
        <v>#N/A</v>
      </c>
      <c r="Q1133" t="e">
        <f>+VLOOKUP(D1133&amp;E1133,Master!D:H,5,0)</f>
        <v>#N/A</v>
      </c>
      <c r="R1133" t="e">
        <f>+VLOOKUP(D1133&amp;E1133,Master!D:I,6,0)</f>
        <v>#N/A</v>
      </c>
      <c r="S1133" t="e">
        <f>+VLOOKUP(Q1133,Notes!$A$45:$BZ$50,MATCH(P1133,Notes!$2:$2,0),0)</f>
        <v>#N/A</v>
      </c>
      <c r="T1133" s="21" t="e">
        <f t="shared" si="34"/>
        <v>#N/A</v>
      </c>
      <c r="AD1133" s="20" t="s">
        <v>630</v>
      </c>
      <c r="AE1133" s="20">
        <v>0.47029199999999999</v>
      </c>
      <c r="AF1133" s="20">
        <v>0.47029199999999999</v>
      </c>
      <c r="AG1133" s="20" t="s">
        <v>11</v>
      </c>
      <c r="AH1133" s="20" t="s">
        <v>207</v>
      </c>
    </row>
    <row r="1134" spans="1:34">
      <c r="A1134" s="20"/>
      <c r="B1134" s="20"/>
      <c r="C1134" s="20"/>
      <c r="D1134" s="20"/>
      <c r="E1134" s="20"/>
      <c r="G1134" s="2"/>
      <c r="P1134" t="e">
        <f t="shared" si="35"/>
        <v>#N/A</v>
      </c>
      <c r="Q1134" t="e">
        <f>+VLOOKUP(D1134&amp;E1134,Master!D:H,5,0)</f>
        <v>#N/A</v>
      </c>
      <c r="R1134" t="e">
        <f>+VLOOKUP(D1134&amp;E1134,Master!D:I,6,0)</f>
        <v>#N/A</v>
      </c>
      <c r="S1134" t="e">
        <f>+VLOOKUP(Q1134,Notes!$A$45:$BZ$50,MATCH(P1134,Notes!$2:$2,0),0)</f>
        <v>#N/A</v>
      </c>
      <c r="T1134" s="21" t="e">
        <f t="shared" si="34"/>
        <v>#N/A</v>
      </c>
      <c r="AD1134" s="20" t="s">
        <v>643</v>
      </c>
      <c r="AE1134" s="20">
        <v>17.683600000000002</v>
      </c>
      <c r="AF1134" s="20">
        <v>17.683600000000002</v>
      </c>
      <c r="AG1134" s="20" t="s">
        <v>15</v>
      </c>
      <c r="AH1134" s="20" t="s">
        <v>196</v>
      </c>
    </row>
    <row r="1135" spans="1:34">
      <c r="A1135" s="20"/>
      <c r="B1135" s="20"/>
      <c r="C1135" s="20"/>
      <c r="D1135" s="20"/>
      <c r="E1135" s="20"/>
      <c r="G1135" s="2"/>
      <c r="P1135" t="e">
        <f t="shared" si="35"/>
        <v>#N/A</v>
      </c>
      <c r="Q1135" t="e">
        <f>+VLOOKUP(D1135&amp;E1135,Master!D:H,5,0)</f>
        <v>#N/A</v>
      </c>
      <c r="R1135" t="e">
        <f>+VLOOKUP(D1135&amp;E1135,Master!D:I,6,0)</f>
        <v>#N/A</v>
      </c>
      <c r="S1135" t="e">
        <f>+VLOOKUP(Q1135,Notes!$A$45:$BZ$50,MATCH(P1135,Notes!$2:$2,0),0)</f>
        <v>#N/A</v>
      </c>
      <c r="T1135" s="21" t="e">
        <f t="shared" si="34"/>
        <v>#N/A</v>
      </c>
      <c r="AD1135" s="20" t="s">
        <v>646</v>
      </c>
      <c r="AE1135" s="20">
        <v>14.088000000000001</v>
      </c>
      <c r="AF1135" s="20">
        <v>14.088000000000001</v>
      </c>
      <c r="AG1135" s="20" t="s">
        <v>15</v>
      </c>
      <c r="AH1135" s="20" t="s">
        <v>200</v>
      </c>
    </row>
    <row r="1136" spans="1:34">
      <c r="A1136" s="20"/>
      <c r="B1136" s="20"/>
      <c r="C1136" s="20"/>
      <c r="D1136" s="20"/>
      <c r="E1136" s="20"/>
      <c r="G1136" s="2"/>
      <c r="P1136" t="e">
        <f t="shared" si="35"/>
        <v>#N/A</v>
      </c>
      <c r="Q1136" t="e">
        <f>+VLOOKUP(D1136&amp;E1136,Master!D:H,5,0)</f>
        <v>#N/A</v>
      </c>
      <c r="R1136" t="e">
        <f>+VLOOKUP(D1136&amp;E1136,Master!D:I,6,0)</f>
        <v>#N/A</v>
      </c>
      <c r="S1136" t="e">
        <f>+VLOOKUP(Q1136,Notes!$A$45:$BZ$50,MATCH(P1136,Notes!$2:$2,0),0)</f>
        <v>#N/A</v>
      </c>
      <c r="T1136" s="21" t="e">
        <f t="shared" si="34"/>
        <v>#N/A</v>
      </c>
      <c r="AD1136" s="20" t="s">
        <v>767</v>
      </c>
      <c r="AE1136" s="20">
        <v>0.1963</v>
      </c>
      <c r="AF1136" s="20">
        <v>0.1963</v>
      </c>
      <c r="AG1136" s="20" t="s">
        <v>16</v>
      </c>
      <c r="AH1136" s="20" t="s">
        <v>207</v>
      </c>
    </row>
    <row r="1137" spans="1:34">
      <c r="A1137" s="20"/>
      <c r="B1137" s="20"/>
      <c r="C1137" s="20"/>
      <c r="D1137" s="20"/>
      <c r="E1137" s="20"/>
      <c r="G1137" s="2"/>
      <c r="P1137" t="e">
        <f t="shared" si="35"/>
        <v>#N/A</v>
      </c>
      <c r="Q1137" t="e">
        <f>+VLOOKUP(D1137&amp;E1137,Master!D:H,5,0)</f>
        <v>#N/A</v>
      </c>
      <c r="R1137" t="e">
        <f>+VLOOKUP(D1137&amp;E1137,Master!D:I,6,0)</f>
        <v>#N/A</v>
      </c>
      <c r="S1137" t="e">
        <f>+VLOOKUP(Q1137,Notes!$A$45:$BZ$50,MATCH(P1137,Notes!$2:$2,0),0)</f>
        <v>#N/A</v>
      </c>
      <c r="T1137" s="21" t="e">
        <f t="shared" si="34"/>
        <v>#N/A</v>
      </c>
      <c r="AD1137" s="20" t="s">
        <v>765</v>
      </c>
      <c r="AE1137" s="20">
        <v>0.23630000000000001</v>
      </c>
      <c r="AF1137" s="20">
        <v>0.23630000000000001</v>
      </c>
      <c r="AG1137" s="20" t="s">
        <v>16</v>
      </c>
      <c r="AH1137" s="20" t="s">
        <v>206</v>
      </c>
    </row>
    <row r="1138" spans="1:34">
      <c r="A1138" s="20"/>
      <c r="B1138" s="20"/>
      <c r="C1138" s="20"/>
      <c r="D1138" s="20"/>
      <c r="E1138" s="20"/>
      <c r="G1138" s="2"/>
      <c r="P1138" t="e">
        <f t="shared" si="35"/>
        <v>#N/A</v>
      </c>
      <c r="Q1138" t="e">
        <f>+VLOOKUP(D1138&amp;E1138,Master!D:H,5,0)</f>
        <v>#N/A</v>
      </c>
      <c r="R1138" t="e">
        <f>+VLOOKUP(D1138&amp;E1138,Master!D:I,6,0)</f>
        <v>#N/A</v>
      </c>
      <c r="S1138" t="e">
        <f>+VLOOKUP(Q1138,Notes!$A$45:$BZ$50,MATCH(P1138,Notes!$2:$2,0),0)</f>
        <v>#N/A</v>
      </c>
      <c r="T1138" s="21" t="e">
        <f t="shared" si="34"/>
        <v>#N/A</v>
      </c>
      <c r="AD1138" s="20" t="s">
        <v>660</v>
      </c>
      <c r="AE1138" s="20">
        <v>0.24560000000000001</v>
      </c>
      <c r="AF1138" s="20">
        <v>0.24560000000000001</v>
      </c>
      <c r="AG1138" s="20" t="s">
        <v>40</v>
      </c>
      <c r="AH1138" s="20" t="s">
        <v>207</v>
      </c>
    </row>
    <row r="1139" spans="1:34">
      <c r="A1139" s="20"/>
      <c r="B1139" s="20"/>
      <c r="C1139" s="20"/>
      <c r="D1139" s="20"/>
      <c r="E1139" s="20"/>
      <c r="G1139" s="2"/>
      <c r="P1139" t="e">
        <f t="shared" si="35"/>
        <v>#N/A</v>
      </c>
      <c r="Q1139" t="e">
        <f>+VLOOKUP(D1139&amp;E1139,Master!D:H,5,0)</f>
        <v>#N/A</v>
      </c>
      <c r="R1139" t="e">
        <f>+VLOOKUP(D1139&amp;E1139,Master!D:I,6,0)</f>
        <v>#N/A</v>
      </c>
      <c r="S1139" t="e">
        <f>+VLOOKUP(Q1139,Notes!$A$45:$BZ$50,MATCH(P1139,Notes!$2:$2,0),0)</f>
        <v>#N/A</v>
      </c>
      <c r="T1139" s="21" t="e">
        <f t="shared" si="34"/>
        <v>#N/A</v>
      </c>
      <c r="AD1139" s="20" t="s">
        <v>656</v>
      </c>
      <c r="AE1139" s="20">
        <v>0.25159999999999999</v>
      </c>
      <c r="AF1139" s="20">
        <v>0.25159999999999999</v>
      </c>
      <c r="AG1139" s="20" t="s">
        <v>40</v>
      </c>
      <c r="AH1139" s="20" t="s">
        <v>206</v>
      </c>
    </row>
    <row r="1140" spans="1:34">
      <c r="A1140" s="20"/>
      <c r="B1140" s="20"/>
      <c r="C1140" s="20"/>
      <c r="D1140" s="20"/>
      <c r="E1140" s="20"/>
      <c r="G1140" s="2"/>
      <c r="P1140" t="e">
        <f t="shared" si="35"/>
        <v>#N/A</v>
      </c>
      <c r="Q1140" t="e">
        <f>+VLOOKUP(D1140&amp;E1140,Master!D:H,5,0)</f>
        <v>#N/A</v>
      </c>
      <c r="R1140" t="e">
        <f>+VLOOKUP(D1140&amp;E1140,Master!D:I,6,0)</f>
        <v>#N/A</v>
      </c>
      <c r="S1140" t="e">
        <f>+VLOOKUP(Q1140,Notes!$A$45:$BZ$50,MATCH(P1140,Notes!$2:$2,0),0)</f>
        <v>#N/A</v>
      </c>
      <c r="T1140" s="21" t="e">
        <f t="shared" si="34"/>
        <v>#N/A</v>
      </c>
      <c r="AD1140" s="20" t="s">
        <v>665</v>
      </c>
      <c r="AE1140" s="20">
        <v>0.19689999999999999</v>
      </c>
      <c r="AF1140" s="20">
        <v>0.19689999999999999</v>
      </c>
      <c r="AG1140" s="20" t="s">
        <v>45</v>
      </c>
      <c r="AH1140" s="20" t="s">
        <v>206</v>
      </c>
    </row>
    <row r="1141" spans="1:34">
      <c r="A1141" s="20"/>
      <c r="B1141" s="20"/>
      <c r="C1141" s="20"/>
      <c r="D1141" s="20"/>
      <c r="E1141" s="20"/>
      <c r="G1141" s="2"/>
      <c r="P1141" t="e">
        <f t="shared" si="35"/>
        <v>#N/A</v>
      </c>
      <c r="Q1141" t="e">
        <f>+VLOOKUP(D1141&amp;E1141,Master!D:H,5,0)</f>
        <v>#N/A</v>
      </c>
      <c r="R1141" t="e">
        <f>+VLOOKUP(D1141&amp;E1141,Master!D:I,6,0)</f>
        <v>#N/A</v>
      </c>
      <c r="S1141" t="e">
        <f>+VLOOKUP(Q1141,Notes!$A$45:$BZ$50,MATCH(P1141,Notes!$2:$2,0),0)</f>
        <v>#N/A</v>
      </c>
      <c r="T1141" s="21" t="e">
        <f t="shared" si="34"/>
        <v>#N/A</v>
      </c>
      <c r="AD1141" s="20" t="s">
        <v>667</v>
      </c>
      <c r="AE1141" s="20">
        <v>0.193</v>
      </c>
      <c r="AF1141" s="20">
        <v>0.193</v>
      </c>
      <c r="AG1141" s="20" t="s">
        <v>45</v>
      </c>
      <c r="AH1141" s="20" t="s">
        <v>207</v>
      </c>
    </row>
    <row r="1142" spans="1:34">
      <c r="A1142" s="20"/>
      <c r="B1142" s="20"/>
      <c r="C1142" s="20"/>
      <c r="D1142" s="20"/>
      <c r="E1142" s="20"/>
      <c r="G1142" s="2"/>
      <c r="P1142" t="e">
        <f t="shared" si="35"/>
        <v>#N/A</v>
      </c>
      <c r="Q1142" t="e">
        <f>+VLOOKUP(D1142&amp;E1142,Master!D:H,5,0)</f>
        <v>#N/A</v>
      </c>
      <c r="R1142" t="e">
        <f>+VLOOKUP(D1142&amp;E1142,Master!D:I,6,0)</f>
        <v>#N/A</v>
      </c>
      <c r="S1142" t="e">
        <f>+VLOOKUP(Q1142,Notes!$A$45:$BZ$50,MATCH(P1142,Notes!$2:$2,0),0)</f>
        <v>#N/A</v>
      </c>
      <c r="T1142" s="21" t="e">
        <f t="shared" si="34"/>
        <v>#N/A</v>
      </c>
      <c r="AD1142" s="20" t="s">
        <v>670</v>
      </c>
      <c r="AE1142" s="20">
        <v>0.18279999999999999</v>
      </c>
      <c r="AF1142" s="20">
        <v>0.18279999999999999</v>
      </c>
      <c r="AG1142" s="20" t="s">
        <v>47</v>
      </c>
      <c r="AH1142" s="20" t="s">
        <v>206</v>
      </c>
    </row>
    <row r="1143" spans="1:34">
      <c r="A1143" s="20"/>
      <c r="B1143" s="20"/>
      <c r="C1143" s="20"/>
      <c r="D1143" s="20"/>
      <c r="E1143" s="20"/>
      <c r="G1143" s="2"/>
      <c r="P1143" t="e">
        <f t="shared" si="35"/>
        <v>#N/A</v>
      </c>
      <c r="Q1143" t="e">
        <f>+VLOOKUP(D1143&amp;E1143,Master!D:H,5,0)</f>
        <v>#N/A</v>
      </c>
      <c r="R1143" t="e">
        <f>+VLOOKUP(D1143&amp;E1143,Master!D:I,6,0)</f>
        <v>#N/A</v>
      </c>
      <c r="S1143" t="e">
        <f>+VLOOKUP(Q1143,Notes!$A$45:$BZ$50,MATCH(P1143,Notes!$2:$2,0),0)</f>
        <v>#N/A</v>
      </c>
      <c r="T1143" s="21" t="e">
        <f t="shared" si="34"/>
        <v>#N/A</v>
      </c>
      <c r="AD1143" s="20" t="s">
        <v>664</v>
      </c>
      <c r="AE1143" s="20">
        <v>0.23130000000000001</v>
      </c>
      <c r="AF1143" s="20">
        <v>0.23130000000000001</v>
      </c>
      <c r="AG1143" s="20" t="s">
        <v>45</v>
      </c>
      <c r="AH1143" s="20" t="s">
        <v>202</v>
      </c>
    </row>
    <row r="1144" spans="1:34">
      <c r="A1144" s="20"/>
      <c r="B1144" s="20"/>
      <c r="C1144" s="20"/>
      <c r="D1144" s="20"/>
      <c r="E1144" s="20"/>
      <c r="G1144" s="2"/>
      <c r="P1144" t="e">
        <f t="shared" si="35"/>
        <v>#N/A</v>
      </c>
      <c r="Q1144" t="e">
        <f>+VLOOKUP(D1144&amp;E1144,Master!D:H,5,0)</f>
        <v>#N/A</v>
      </c>
      <c r="R1144" t="e">
        <f>+VLOOKUP(D1144&amp;E1144,Master!D:I,6,0)</f>
        <v>#N/A</v>
      </c>
      <c r="S1144" t="e">
        <f>+VLOOKUP(Q1144,Notes!$A$45:$BZ$50,MATCH(P1144,Notes!$2:$2,0),0)</f>
        <v>#N/A</v>
      </c>
      <c r="T1144" s="21" t="e">
        <f t="shared" si="34"/>
        <v>#N/A</v>
      </c>
      <c r="AD1144" s="20" t="s">
        <v>666</v>
      </c>
      <c r="AE1144" s="20">
        <v>0.224</v>
      </c>
      <c r="AF1144" s="20">
        <v>0.224</v>
      </c>
      <c r="AG1144" s="20" t="s">
        <v>45</v>
      </c>
      <c r="AH1144" s="20" t="s">
        <v>203</v>
      </c>
    </row>
    <row r="1145" spans="1:34">
      <c r="A1145" s="20"/>
      <c r="B1145" s="20"/>
      <c r="C1145" s="20"/>
      <c r="D1145" s="20"/>
      <c r="E1145" s="20"/>
      <c r="G1145" s="2"/>
      <c r="P1145" t="e">
        <f t="shared" si="35"/>
        <v>#N/A</v>
      </c>
      <c r="Q1145" t="e">
        <f>+VLOOKUP(D1145&amp;E1145,Master!D:H,5,0)</f>
        <v>#N/A</v>
      </c>
      <c r="R1145" t="e">
        <f>+VLOOKUP(D1145&amp;E1145,Master!D:I,6,0)</f>
        <v>#N/A</v>
      </c>
      <c r="S1145" t="e">
        <f>+VLOOKUP(Q1145,Notes!$A$45:$BZ$50,MATCH(P1145,Notes!$2:$2,0),0)</f>
        <v>#N/A</v>
      </c>
      <c r="T1145" s="21" t="e">
        <f t="shared" si="34"/>
        <v>#N/A</v>
      </c>
      <c r="AD1145" s="20" t="s">
        <v>655</v>
      </c>
      <c r="AE1145" s="20">
        <v>0.26379999999999998</v>
      </c>
      <c r="AF1145" s="20">
        <v>0.26379999999999998</v>
      </c>
      <c r="AG1145" s="20" t="s">
        <v>40</v>
      </c>
      <c r="AH1145" s="20" t="s">
        <v>202</v>
      </c>
    </row>
    <row r="1146" spans="1:34">
      <c r="A1146" s="20"/>
      <c r="B1146" s="20"/>
      <c r="C1146" s="20"/>
      <c r="D1146" s="20"/>
      <c r="E1146" s="20"/>
      <c r="G1146" s="2"/>
      <c r="P1146" t="e">
        <f t="shared" si="35"/>
        <v>#N/A</v>
      </c>
      <c r="Q1146" t="e">
        <f>+VLOOKUP(D1146&amp;E1146,Master!D:H,5,0)</f>
        <v>#N/A</v>
      </c>
      <c r="R1146" t="e">
        <f>+VLOOKUP(D1146&amp;E1146,Master!D:I,6,0)</f>
        <v>#N/A</v>
      </c>
      <c r="S1146" t="e">
        <f>+VLOOKUP(Q1146,Notes!$A$45:$BZ$50,MATCH(P1146,Notes!$2:$2,0),0)</f>
        <v>#N/A</v>
      </c>
      <c r="T1146" s="21" t="e">
        <f t="shared" si="34"/>
        <v>#N/A</v>
      </c>
      <c r="AD1146" s="20" t="s">
        <v>659</v>
      </c>
      <c r="AE1146" s="20">
        <v>0.25059999999999999</v>
      </c>
      <c r="AF1146" s="20">
        <v>0.25059999999999999</v>
      </c>
      <c r="AG1146" s="20" t="s">
        <v>40</v>
      </c>
      <c r="AH1146" s="20" t="s">
        <v>203</v>
      </c>
    </row>
    <row r="1147" spans="1:34">
      <c r="A1147" s="20"/>
      <c r="B1147" s="20"/>
      <c r="C1147" s="20"/>
      <c r="D1147" s="20"/>
      <c r="E1147" s="20"/>
      <c r="G1147" s="2"/>
      <c r="P1147" t="e">
        <f t="shared" si="35"/>
        <v>#N/A</v>
      </c>
      <c r="Q1147" t="e">
        <f>+VLOOKUP(D1147&amp;E1147,Master!D:H,5,0)</f>
        <v>#N/A</v>
      </c>
      <c r="R1147" t="e">
        <f>+VLOOKUP(D1147&amp;E1147,Master!D:I,6,0)</f>
        <v>#N/A</v>
      </c>
      <c r="S1147" t="e">
        <f>+VLOOKUP(Q1147,Notes!$A$45:$BZ$50,MATCH(P1147,Notes!$2:$2,0),0)</f>
        <v>#N/A</v>
      </c>
      <c r="T1147" s="21" t="e">
        <f t="shared" si="34"/>
        <v>#N/A</v>
      </c>
      <c r="AD1147" s="20" t="s">
        <v>631</v>
      </c>
      <c r="AE1147" s="20">
        <v>0.32230000000000003</v>
      </c>
      <c r="AF1147" s="20">
        <v>0.32230000000000003</v>
      </c>
      <c r="AG1147" s="20" t="s">
        <v>12</v>
      </c>
      <c r="AH1147" s="20" t="s">
        <v>202</v>
      </c>
    </row>
    <row r="1148" spans="1:34">
      <c r="A1148" s="20"/>
      <c r="B1148" s="20"/>
      <c r="C1148" s="20"/>
      <c r="D1148" s="20"/>
      <c r="E1148" s="20"/>
      <c r="G1148" s="2"/>
      <c r="P1148" t="e">
        <f t="shared" si="35"/>
        <v>#N/A</v>
      </c>
      <c r="Q1148" t="e">
        <f>+VLOOKUP(D1148&amp;E1148,Master!D:H,5,0)</f>
        <v>#N/A</v>
      </c>
      <c r="R1148" t="e">
        <f>+VLOOKUP(D1148&amp;E1148,Master!D:I,6,0)</f>
        <v>#N/A</v>
      </c>
      <c r="S1148" t="e">
        <f>+VLOOKUP(Q1148,Notes!$A$45:$BZ$50,MATCH(P1148,Notes!$2:$2,0),0)</f>
        <v>#N/A</v>
      </c>
      <c r="T1148" s="21" t="e">
        <f t="shared" si="34"/>
        <v>#N/A</v>
      </c>
      <c r="AD1148" s="20" t="s">
        <v>632</v>
      </c>
      <c r="AE1148" s="20">
        <v>0.30719999999999997</v>
      </c>
      <c r="AF1148" s="20">
        <v>0.30719999999999997</v>
      </c>
      <c r="AG1148" s="20" t="s">
        <v>12</v>
      </c>
      <c r="AH1148" s="20" t="s">
        <v>203</v>
      </c>
    </row>
    <row r="1149" spans="1:34">
      <c r="A1149" s="20"/>
      <c r="B1149" s="20"/>
      <c r="C1149" s="20"/>
      <c r="D1149" s="20"/>
      <c r="E1149" s="20"/>
      <c r="G1149" s="2"/>
      <c r="P1149" t="e">
        <f t="shared" si="35"/>
        <v>#N/A</v>
      </c>
      <c r="Q1149" t="e">
        <f>+VLOOKUP(D1149&amp;E1149,Master!D:H,5,0)</f>
        <v>#N/A</v>
      </c>
      <c r="R1149" t="e">
        <f>+VLOOKUP(D1149&amp;E1149,Master!D:I,6,0)</f>
        <v>#N/A</v>
      </c>
      <c r="S1149" t="e">
        <f>+VLOOKUP(Q1149,Notes!$A$45:$BZ$50,MATCH(P1149,Notes!$2:$2,0),0)</f>
        <v>#N/A</v>
      </c>
      <c r="T1149" s="21" t="e">
        <f t="shared" si="34"/>
        <v>#N/A</v>
      </c>
      <c r="AD1149" s="20" t="s">
        <v>677</v>
      </c>
      <c r="AE1149" s="20">
        <v>0.2331</v>
      </c>
      <c r="AF1149" s="20">
        <v>0.2331</v>
      </c>
      <c r="AG1149" s="20" t="s">
        <v>166</v>
      </c>
      <c r="AH1149" s="20" t="s">
        <v>202</v>
      </c>
    </row>
    <row r="1150" spans="1:34">
      <c r="A1150" s="20"/>
      <c r="B1150" s="20"/>
      <c r="C1150" s="20"/>
      <c r="D1150" s="20"/>
      <c r="E1150" s="20"/>
      <c r="G1150" s="2"/>
      <c r="P1150" t="e">
        <f t="shared" si="35"/>
        <v>#N/A</v>
      </c>
      <c r="Q1150" t="e">
        <f>+VLOOKUP(D1150&amp;E1150,Master!D:H,5,0)</f>
        <v>#N/A</v>
      </c>
      <c r="R1150" t="e">
        <f>+VLOOKUP(D1150&amp;E1150,Master!D:I,6,0)</f>
        <v>#N/A</v>
      </c>
      <c r="S1150" t="e">
        <f>+VLOOKUP(Q1150,Notes!$A$45:$BZ$50,MATCH(P1150,Notes!$2:$2,0),0)</f>
        <v>#N/A</v>
      </c>
      <c r="T1150" s="21" t="e">
        <f t="shared" si="34"/>
        <v>#N/A</v>
      </c>
      <c r="AD1150" s="20" t="s">
        <v>679</v>
      </c>
      <c r="AE1150" s="20">
        <v>0.2243</v>
      </c>
      <c r="AF1150" s="20">
        <v>0.2243</v>
      </c>
      <c r="AG1150" s="20" t="s">
        <v>166</v>
      </c>
      <c r="AH1150" s="20" t="s">
        <v>203</v>
      </c>
    </row>
    <row r="1151" spans="1:34">
      <c r="A1151" s="20"/>
      <c r="B1151" s="20"/>
      <c r="C1151" s="20"/>
      <c r="D1151" s="20"/>
      <c r="E1151" s="20"/>
      <c r="G1151" s="2"/>
      <c r="P1151" t="e">
        <f t="shared" si="35"/>
        <v>#N/A</v>
      </c>
      <c r="Q1151" t="e">
        <f>+VLOOKUP(D1151&amp;E1151,Master!D:H,5,0)</f>
        <v>#N/A</v>
      </c>
      <c r="R1151" t="e">
        <f>+VLOOKUP(D1151&amp;E1151,Master!D:I,6,0)</f>
        <v>#N/A</v>
      </c>
      <c r="S1151" t="e">
        <f>+VLOOKUP(Q1151,Notes!$A$45:$BZ$50,MATCH(P1151,Notes!$2:$2,0),0)</f>
        <v>#N/A</v>
      </c>
      <c r="T1151" s="21" t="e">
        <f t="shared" si="34"/>
        <v>#N/A</v>
      </c>
      <c r="AD1151" s="20" t="s">
        <v>766</v>
      </c>
      <c r="AE1151" s="20">
        <v>0.24319999999999997</v>
      </c>
      <c r="AF1151" s="20">
        <v>0.24319999999999997</v>
      </c>
      <c r="AG1151" s="20" t="s">
        <v>16</v>
      </c>
      <c r="AH1151" s="20" t="s">
        <v>202</v>
      </c>
    </row>
    <row r="1152" spans="1:34">
      <c r="A1152" s="20"/>
      <c r="B1152" s="20"/>
      <c r="C1152" s="20"/>
      <c r="D1152" s="20"/>
      <c r="E1152" s="20"/>
      <c r="G1152" s="2"/>
      <c r="P1152" t="e">
        <f t="shared" si="35"/>
        <v>#N/A</v>
      </c>
      <c r="Q1152" t="e">
        <f>+VLOOKUP(D1152&amp;E1152,Master!D:H,5,0)</f>
        <v>#N/A</v>
      </c>
      <c r="R1152" t="e">
        <f>+VLOOKUP(D1152&amp;E1152,Master!D:I,6,0)</f>
        <v>#N/A</v>
      </c>
      <c r="S1152" t="e">
        <f>+VLOOKUP(Q1152,Notes!$A$45:$BZ$50,MATCH(P1152,Notes!$2:$2,0),0)</f>
        <v>#N/A</v>
      </c>
      <c r="T1152" s="21" t="e">
        <f t="shared" si="34"/>
        <v>#N/A</v>
      </c>
      <c r="AD1152" s="20" t="s">
        <v>768</v>
      </c>
      <c r="AE1152" s="20">
        <v>0.2036</v>
      </c>
      <c r="AF1152" s="20">
        <v>0.2036</v>
      </c>
      <c r="AG1152" s="20" t="s">
        <v>16</v>
      </c>
      <c r="AH1152" s="20" t="s">
        <v>203</v>
      </c>
    </row>
    <row r="1153" spans="1:34">
      <c r="A1153" s="20"/>
      <c r="B1153" s="20"/>
      <c r="C1153" s="20"/>
      <c r="D1153" s="20"/>
      <c r="E1153" s="20"/>
      <c r="G1153" s="2"/>
      <c r="P1153" t="e">
        <f t="shared" si="35"/>
        <v>#N/A</v>
      </c>
      <c r="Q1153" t="e">
        <f>+VLOOKUP(D1153&amp;E1153,Master!D:H,5,0)</f>
        <v>#N/A</v>
      </c>
      <c r="R1153" t="e">
        <f>+VLOOKUP(D1153&amp;E1153,Master!D:I,6,0)</f>
        <v>#N/A</v>
      </c>
      <c r="S1153" t="e">
        <f>+VLOOKUP(Q1153,Notes!$A$45:$BZ$50,MATCH(P1153,Notes!$2:$2,0),0)</f>
        <v>#N/A</v>
      </c>
      <c r="T1153" s="21" t="e">
        <f t="shared" si="34"/>
        <v>#N/A</v>
      </c>
      <c r="AD1153" s="20" t="s">
        <v>662</v>
      </c>
      <c r="AE1153" s="20">
        <v>0.29440899999999998</v>
      </c>
      <c r="AF1153" s="20">
        <v>0.29440899999999998</v>
      </c>
      <c r="AG1153" s="20" t="s">
        <v>41</v>
      </c>
      <c r="AH1153" s="20" t="s">
        <v>196</v>
      </c>
    </row>
    <row r="1154" spans="1:34">
      <c r="A1154" s="20"/>
      <c r="B1154" s="20"/>
      <c r="C1154" s="20"/>
      <c r="D1154" s="20"/>
      <c r="E1154" s="20"/>
      <c r="G1154" s="2"/>
      <c r="P1154" t="e">
        <f t="shared" si="35"/>
        <v>#N/A</v>
      </c>
      <c r="Q1154" t="e">
        <f>+VLOOKUP(D1154&amp;E1154,Master!D:H,5,0)</f>
        <v>#N/A</v>
      </c>
      <c r="R1154" t="e">
        <f>+VLOOKUP(D1154&amp;E1154,Master!D:I,6,0)</f>
        <v>#N/A</v>
      </c>
      <c r="S1154" t="e">
        <f>+VLOOKUP(Q1154,Notes!$A$45:$BZ$50,MATCH(P1154,Notes!$2:$2,0),0)</f>
        <v>#N/A</v>
      </c>
      <c r="T1154" s="21" t="e">
        <f t="shared" ref="T1154:T1217" si="36">+S1154-B1154</f>
        <v>#N/A</v>
      </c>
      <c r="AD1154" s="20" t="s">
        <v>663</v>
      </c>
      <c r="AE1154" s="20">
        <v>0.29440899999999998</v>
      </c>
      <c r="AF1154" s="20">
        <v>0.29440899999999998</v>
      </c>
      <c r="AG1154" s="20" t="s">
        <v>41</v>
      </c>
      <c r="AH1154" s="20" t="s">
        <v>200</v>
      </c>
    </row>
    <row r="1155" spans="1:34">
      <c r="A1155" s="20"/>
      <c r="B1155" s="20"/>
      <c r="C1155" s="20"/>
      <c r="D1155" s="20"/>
      <c r="E1155" s="20"/>
      <c r="G1155" s="2"/>
      <c r="P1155" t="e">
        <f t="shared" ref="P1155:P1218" si="37">+D1155&amp;R1155</f>
        <v>#N/A</v>
      </c>
      <c r="Q1155" t="e">
        <f>+VLOOKUP(D1155&amp;E1155,Master!D:H,5,0)</f>
        <v>#N/A</v>
      </c>
      <c r="R1155" t="e">
        <f>+VLOOKUP(D1155&amp;E1155,Master!D:I,6,0)</f>
        <v>#N/A</v>
      </c>
      <c r="S1155" t="e">
        <f>+VLOOKUP(Q1155,Notes!$A$45:$BZ$50,MATCH(P1155,Notes!$2:$2,0),0)</f>
        <v>#N/A</v>
      </c>
      <c r="T1155" s="21" t="e">
        <f t="shared" si="36"/>
        <v>#N/A</v>
      </c>
      <c r="AD1155" s="20" t="s">
        <v>618</v>
      </c>
      <c r="AE1155" s="20">
        <v>0.31229999999999997</v>
      </c>
      <c r="AF1155" s="20">
        <v>0.31229999999999997</v>
      </c>
      <c r="AG1155" s="20" t="s">
        <v>19</v>
      </c>
      <c r="AH1155" s="20" t="s">
        <v>202</v>
      </c>
    </row>
    <row r="1156" spans="1:34">
      <c r="A1156" s="20"/>
      <c r="B1156" s="20"/>
      <c r="C1156" s="20"/>
      <c r="D1156" s="20"/>
      <c r="E1156" s="20"/>
      <c r="G1156" s="2"/>
      <c r="P1156" t="e">
        <f t="shared" si="37"/>
        <v>#N/A</v>
      </c>
      <c r="Q1156" t="e">
        <f>+VLOOKUP(D1156&amp;E1156,Master!D:H,5,0)</f>
        <v>#N/A</v>
      </c>
      <c r="R1156" t="e">
        <f>+VLOOKUP(D1156&amp;E1156,Master!D:I,6,0)</f>
        <v>#N/A</v>
      </c>
      <c r="S1156" t="e">
        <f>+VLOOKUP(Q1156,Notes!$A$45:$BZ$50,MATCH(P1156,Notes!$2:$2,0),0)</f>
        <v>#N/A</v>
      </c>
      <c r="T1156" s="21" t="e">
        <f t="shared" si="36"/>
        <v>#N/A</v>
      </c>
      <c r="AD1156" s="20" t="s">
        <v>620</v>
      </c>
      <c r="AE1156" s="20">
        <v>0.28470000000000001</v>
      </c>
      <c r="AF1156" s="20">
        <v>0.28470000000000001</v>
      </c>
      <c r="AG1156" s="20" t="s">
        <v>19</v>
      </c>
      <c r="AH1156" s="20" t="s">
        <v>203</v>
      </c>
    </row>
    <row r="1157" spans="1:34">
      <c r="A1157" s="20"/>
      <c r="B1157" s="20"/>
      <c r="C1157" s="20"/>
      <c r="D1157" s="20"/>
      <c r="E1157" s="20"/>
      <c r="G1157" s="2"/>
      <c r="P1157" t="e">
        <f t="shared" si="37"/>
        <v>#N/A</v>
      </c>
      <c r="Q1157" t="e">
        <f>+VLOOKUP(D1157&amp;E1157,Master!D:H,5,0)</f>
        <v>#N/A</v>
      </c>
      <c r="R1157" t="e">
        <f>+VLOOKUP(D1157&amp;E1157,Master!D:I,6,0)</f>
        <v>#N/A</v>
      </c>
      <c r="S1157" t="e">
        <f>+VLOOKUP(Q1157,Notes!$A$45:$BZ$50,MATCH(P1157,Notes!$2:$2,0),0)</f>
        <v>#N/A</v>
      </c>
      <c r="T1157" s="21" t="e">
        <f t="shared" si="36"/>
        <v>#N/A</v>
      </c>
      <c r="AD1157" s="20" t="s">
        <v>669</v>
      </c>
      <c r="AE1157" s="20">
        <v>0.23169999999999999</v>
      </c>
      <c r="AF1157" s="20">
        <v>0.23169999999999999</v>
      </c>
      <c r="AG1157" s="20" t="s">
        <v>47</v>
      </c>
      <c r="AH1157" s="20" t="s">
        <v>202</v>
      </c>
    </row>
    <row r="1158" spans="1:34">
      <c r="A1158" s="20"/>
      <c r="B1158" s="20"/>
      <c r="C1158" s="20"/>
      <c r="D1158" s="20"/>
      <c r="E1158" s="20"/>
      <c r="G1158" s="2"/>
      <c r="P1158" t="e">
        <f t="shared" si="37"/>
        <v>#N/A</v>
      </c>
      <c r="Q1158" t="e">
        <f>+VLOOKUP(D1158&amp;E1158,Master!D:H,5,0)</f>
        <v>#N/A</v>
      </c>
      <c r="R1158" t="e">
        <f>+VLOOKUP(D1158&amp;E1158,Master!D:I,6,0)</f>
        <v>#N/A</v>
      </c>
      <c r="S1158" t="e">
        <f>+VLOOKUP(Q1158,Notes!$A$45:$BZ$50,MATCH(P1158,Notes!$2:$2,0),0)</f>
        <v>#N/A</v>
      </c>
      <c r="T1158" s="21" t="e">
        <f t="shared" si="36"/>
        <v>#N/A</v>
      </c>
      <c r="AD1158" s="20" t="s">
        <v>673</v>
      </c>
      <c r="AE1158" s="20">
        <v>0.19670000000000001</v>
      </c>
      <c r="AF1158" s="20">
        <v>0.19670000000000001</v>
      </c>
      <c r="AG1158" s="20" t="s">
        <v>47</v>
      </c>
      <c r="AH1158" s="20" t="s">
        <v>203</v>
      </c>
    </row>
    <row r="1159" spans="1:34">
      <c r="A1159" s="20"/>
      <c r="B1159" s="20"/>
      <c r="C1159" s="20"/>
      <c r="D1159" s="20"/>
      <c r="E1159" s="20"/>
      <c r="G1159" s="2"/>
      <c r="P1159" t="e">
        <f t="shared" si="37"/>
        <v>#N/A</v>
      </c>
      <c r="Q1159" t="e">
        <f>+VLOOKUP(D1159&amp;E1159,Master!D:H,5,0)</f>
        <v>#N/A</v>
      </c>
      <c r="R1159" t="e">
        <f>+VLOOKUP(D1159&amp;E1159,Master!D:I,6,0)</f>
        <v>#N/A</v>
      </c>
      <c r="S1159" t="e">
        <f>+VLOOKUP(Q1159,Notes!$A$45:$BZ$50,MATCH(P1159,Notes!$2:$2,0),0)</f>
        <v>#N/A</v>
      </c>
      <c r="T1159" s="21" t="e">
        <f t="shared" si="36"/>
        <v>#N/A</v>
      </c>
      <c r="AD1159" s="20" t="s">
        <v>627</v>
      </c>
      <c r="AE1159" s="20">
        <v>0.30362300000000003</v>
      </c>
      <c r="AF1159" s="20">
        <v>0.30362300000000003</v>
      </c>
      <c r="AG1159" s="20" t="s">
        <v>11</v>
      </c>
      <c r="AH1159" s="20" t="s">
        <v>202</v>
      </c>
    </row>
    <row r="1160" spans="1:34">
      <c r="A1160" s="20"/>
      <c r="B1160" s="20"/>
      <c r="C1160" s="20"/>
      <c r="D1160" s="20"/>
      <c r="E1160" s="20"/>
      <c r="G1160" s="2"/>
      <c r="P1160" t="e">
        <f t="shared" si="37"/>
        <v>#N/A</v>
      </c>
      <c r="Q1160" t="e">
        <f>+VLOOKUP(D1160&amp;E1160,Master!D:H,5,0)</f>
        <v>#N/A</v>
      </c>
      <c r="R1160" t="e">
        <f>+VLOOKUP(D1160&amp;E1160,Master!D:I,6,0)</f>
        <v>#N/A</v>
      </c>
      <c r="S1160" t="e">
        <f>+VLOOKUP(Q1160,Notes!$A$45:$BZ$50,MATCH(P1160,Notes!$2:$2,0),0)</f>
        <v>#N/A</v>
      </c>
      <c r="T1160" s="21" t="e">
        <f t="shared" si="36"/>
        <v>#N/A</v>
      </c>
      <c r="AD1160" s="20" t="s">
        <v>629</v>
      </c>
      <c r="AE1160" s="20">
        <v>0.30362300000000003</v>
      </c>
      <c r="AF1160" s="20">
        <v>0.30362300000000003</v>
      </c>
      <c r="AG1160" s="20" t="s">
        <v>11</v>
      </c>
      <c r="AH1160" s="20" t="s">
        <v>203</v>
      </c>
    </row>
    <row r="1161" spans="1:34">
      <c r="A1161" s="20"/>
      <c r="B1161" s="20"/>
      <c r="C1161" s="20"/>
      <c r="D1161" s="20"/>
      <c r="E1161" s="20"/>
      <c r="G1161" s="2"/>
      <c r="P1161" t="e">
        <f t="shared" si="37"/>
        <v>#N/A</v>
      </c>
      <c r="Q1161" t="e">
        <f>+VLOOKUP(D1161&amp;E1161,Master!D:H,5,0)</f>
        <v>#N/A</v>
      </c>
      <c r="R1161" t="e">
        <f>+VLOOKUP(D1161&amp;E1161,Master!D:I,6,0)</f>
        <v>#N/A</v>
      </c>
      <c r="S1161" t="e">
        <f>+VLOOKUP(Q1161,Notes!$A$45:$BZ$50,MATCH(P1161,Notes!$2:$2,0),0)</f>
        <v>#N/A</v>
      </c>
      <c r="T1161" s="21" t="e">
        <f t="shared" si="36"/>
        <v>#N/A</v>
      </c>
      <c r="AD1161" s="20" t="s">
        <v>623</v>
      </c>
      <c r="AE1161" s="20">
        <v>0.17930000000000001</v>
      </c>
      <c r="AF1161" s="20">
        <v>0.17930000000000001</v>
      </c>
      <c r="AG1161" s="20" t="s">
        <v>20</v>
      </c>
      <c r="AH1161" s="20" t="s">
        <v>202</v>
      </c>
    </row>
    <row r="1162" spans="1:34">
      <c r="A1162" s="20"/>
      <c r="B1162" s="20"/>
      <c r="C1162" s="20"/>
      <c r="D1162" s="20"/>
      <c r="E1162" s="20"/>
      <c r="G1162" s="2"/>
      <c r="P1162" t="e">
        <f t="shared" si="37"/>
        <v>#N/A</v>
      </c>
      <c r="Q1162" t="e">
        <f>+VLOOKUP(D1162&amp;E1162,Master!D:H,5,0)</f>
        <v>#N/A</v>
      </c>
      <c r="R1162" t="e">
        <f>+VLOOKUP(D1162&amp;E1162,Master!D:I,6,0)</f>
        <v>#N/A</v>
      </c>
      <c r="S1162" t="e">
        <f>+VLOOKUP(Q1162,Notes!$A$45:$BZ$50,MATCH(P1162,Notes!$2:$2,0),0)</f>
        <v>#N/A</v>
      </c>
      <c r="T1162" s="21" t="e">
        <f t="shared" si="36"/>
        <v>#N/A</v>
      </c>
      <c r="AD1162" s="20" t="s">
        <v>626</v>
      </c>
      <c r="AE1162" s="20">
        <v>0.16719999999999999</v>
      </c>
      <c r="AF1162" s="20">
        <v>0.16719999999999999</v>
      </c>
      <c r="AG1162" s="20" t="s">
        <v>20</v>
      </c>
      <c r="AH1162" s="20" t="s">
        <v>203</v>
      </c>
    </row>
    <row r="1163" spans="1:34">
      <c r="A1163" s="20"/>
      <c r="B1163" s="20"/>
      <c r="C1163" s="20"/>
      <c r="D1163" s="20"/>
      <c r="E1163" s="20"/>
      <c r="G1163" s="2"/>
      <c r="P1163" t="e">
        <f t="shared" si="37"/>
        <v>#N/A</v>
      </c>
      <c r="Q1163" t="e">
        <f>+VLOOKUP(D1163&amp;E1163,Master!D:H,5,0)</f>
        <v>#N/A</v>
      </c>
      <c r="R1163" t="e">
        <f>+VLOOKUP(D1163&amp;E1163,Master!D:I,6,0)</f>
        <v>#N/A</v>
      </c>
      <c r="S1163" t="e">
        <f>+VLOOKUP(Q1163,Notes!$A$45:$BZ$50,MATCH(P1163,Notes!$2:$2,0),0)</f>
        <v>#N/A</v>
      </c>
      <c r="T1163" s="21" t="e">
        <f t="shared" si="36"/>
        <v>#N/A</v>
      </c>
      <c r="AD1163" s="20" t="s">
        <v>633</v>
      </c>
      <c r="AE1163" s="20">
        <v>0.29120000000000001</v>
      </c>
      <c r="AF1163" s="20">
        <v>0.29120000000000001</v>
      </c>
      <c r="AG1163" s="20" t="s">
        <v>13</v>
      </c>
      <c r="AH1163" s="20" t="s">
        <v>202</v>
      </c>
    </row>
    <row r="1164" spans="1:34">
      <c r="A1164" s="20"/>
      <c r="B1164" s="20"/>
      <c r="C1164" s="20"/>
      <c r="D1164" s="20"/>
      <c r="E1164" s="20"/>
      <c r="G1164" s="2"/>
      <c r="P1164" t="e">
        <f t="shared" si="37"/>
        <v>#N/A</v>
      </c>
      <c r="Q1164" t="e">
        <f>+VLOOKUP(D1164&amp;E1164,Master!D:H,5,0)</f>
        <v>#N/A</v>
      </c>
      <c r="R1164" t="e">
        <f>+VLOOKUP(D1164&amp;E1164,Master!D:I,6,0)</f>
        <v>#N/A</v>
      </c>
      <c r="S1164" t="e">
        <f>+VLOOKUP(Q1164,Notes!$A$45:$BZ$50,MATCH(P1164,Notes!$2:$2,0),0)</f>
        <v>#N/A</v>
      </c>
      <c r="T1164" s="21" t="e">
        <f t="shared" si="36"/>
        <v>#N/A</v>
      </c>
      <c r="AD1164" s="20" t="s">
        <v>635</v>
      </c>
      <c r="AE1164" s="20">
        <v>0.2616</v>
      </c>
      <c r="AF1164" s="20">
        <v>0.2616</v>
      </c>
      <c r="AG1164" s="20" t="s">
        <v>13</v>
      </c>
      <c r="AH1164" s="20" t="s">
        <v>203</v>
      </c>
    </row>
    <row r="1165" spans="1:34">
      <c r="A1165" s="20"/>
      <c r="B1165" s="20"/>
      <c r="C1165" s="20"/>
      <c r="D1165" s="20"/>
      <c r="E1165" s="20"/>
      <c r="G1165" s="2"/>
      <c r="P1165" t="e">
        <f t="shared" si="37"/>
        <v>#N/A</v>
      </c>
      <c r="Q1165" t="e">
        <f>+VLOOKUP(D1165&amp;E1165,Master!D:H,5,0)</f>
        <v>#N/A</v>
      </c>
      <c r="R1165" t="e">
        <f>+VLOOKUP(D1165&amp;E1165,Master!D:I,6,0)</f>
        <v>#N/A</v>
      </c>
      <c r="S1165" t="e">
        <f>+VLOOKUP(Q1165,Notes!$A$45:$BZ$50,MATCH(P1165,Notes!$2:$2,0),0)</f>
        <v>#N/A</v>
      </c>
      <c r="T1165" s="21" t="e">
        <f t="shared" si="36"/>
        <v>#N/A</v>
      </c>
      <c r="AD1165" s="20" t="s">
        <v>638</v>
      </c>
      <c r="AE1165" s="20">
        <v>25.211600000000001</v>
      </c>
      <c r="AF1165" s="20">
        <v>25.211600000000001</v>
      </c>
      <c r="AG1165" s="20" t="s">
        <v>14</v>
      </c>
      <c r="AH1165" s="20" t="s">
        <v>202</v>
      </c>
    </row>
    <row r="1166" spans="1:34">
      <c r="A1166" s="20"/>
      <c r="B1166" s="20"/>
      <c r="C1166" s="20"/>
      <c r="D1166" s="20"/>
      <c r="E1166" s="20"/>
      <c r="G1166" s="2"/>
      <c r="P1166" t="e">
        <f t="shared" si="37"/>
        <v>#N/A</v>
      </c>
      <c r="Q1166" t="e">
        <f>+VLOOKUP(D1166&amp;E1166,Master!D:H,5,0)</f>
        <v>#N/A</v>
      </c>
      <c r="R1166" t="e">
        <f>+VLOOKUP(D1166&amp;E1166,Master!D:I,6,0)</f>
        <v>#N/A</v>
      </c>
      <c r="S1166" t="e">
        <f>+VLOOKUP(Q1166,Notes!$A$45:$BZ$50,MATCH(P1166,Notes!$2:$2,0),0)</f>
        <v>#N/A</v>
      </c>
      <c r="T1166" s="21" t="e">
        <f t="shared" si="36"/>
        <v>#N/A</v>
      </c>
      <c r="AD1166" s="20" t="s">
        <v>699</v>
      </c>
      <c r="AE1166" s="20">
        <v>21.691000000000003</v>
      </c>
      <c r="AF1166" s="20">
        <v>21.691000000000003</v>
      </c>
      <c r="AG1166" s="20" t="s">
        <v>14</v>
      </c>
      <c r="AH1166" s="20" t="s">
        <v>213</v>
      </c>
    </row>
    <row r="1167" spans="1:34">
      <c r="A1167" s="20"/>
      <c r="B1167" s="20"/>
      <c r="C1167" s="20"/>
      <c r="D1167" s="20"/>
      <c r="E1167" s="20"/>
      <c r="G1167" s="2"/>
      <c r="P1167" t="e">
        <f t="shared" si="37"/>
        <v>#N/A</v>
      </c>
      <c r="Q1167" t="e">
        <f>+VLOOKUP(D1167&amp;E1167,Master!D:H,5,0)</f>
        <v>#N/A</v>
      </c>
      <c r="R1167" t="e">
        <f>+VLOOKUP(D1167&amp;E1167,Master!D:I,6,0)</f>
        <v>#N/A</v>
      </c>
      <c r="S1167" t="e">
        <f>+VLOOKUP(Q1167,Notes!$A$45:$BZ$50,MATCH(P1167,Notes!$2:$2,0),0)</f>
        <v>#N/A</v>
      </c>
      <c r="T1167" s="21" t="e">
        <f t="shared" si="36"/>
        <v>#N/A</v>
      </c>
      <c r="AD1167" s="20" t="s">
        <v>644</v>
      </c>
      <c r="AE1167" s="20">
        <v>18.727899999999998</v>
      </c>
      <c r="AF1167" s="20">
        <v>18.727899999999998</v>
      </c>
      <c r="AG1167" s="20" t="s">
        <v>15</v>
      </c>
      <c r="AH1167" s="20" t="s">
        <v>202</v>
      </c>
    </row>
    <row r="1168" spans="1:34">
      <c r="A1168" s="20"/>
      <c r="B1168" s="20"/>
      <c r="C1168" s="20"/>
      <c r="D1168" s="20"/>
      <c r="E1168" s="20"/>
      <c r="G1168" s="2"/>
      <c r="P1168" t="e">
        <f t="shared" si="37"/>
        <v>#N/A</v>
      </c>
      <c r="Q1168" t="e">
        <f>+VLOOKUP(D1168&amp;E1168,Master!D:H,5,0)</f>
        <v>#N/A</v>
      </c>
      <c r="R1168" t="e">
        <f>+VLOOKUP(D1168&amp;E1168,Master!D:I,6,0)</f>
        <v>#N/A</v>
      </c>
      <c r="S1168" t="e">
        <f>+VLOOKUP(Q1168,Notes!$A$45:$BZ$50,MATCH(P1168,Notes!$2:$2,0),0)</f>
        <v>#N/A</v>
      </c>
      <c r="T1168" s="21" t="e">
        <f t="shared" si="36"/>
        <v>#N/A</v>
      </c>
      <c r="AD1168" s="20" t="s">
        <v>648</v>
      </c>
      <c r="AE1168" s="20">
        <v>15.1645</v>
      </c>
      <c r="AF1168" s="20">
        <v>15.1645</v>
      </c>
      <c r="AG1168" s="20" t="s">
        <v>15</v>
      </c>
      <c r="AH1168" s="20" t="s">
        <v>203</v>
      </c>
    </row>
    <row r="1169" spans="1:34">
      <c r="A1169" s="20"/>
      <c r="B1169" s="20"/>
      <c r="C1169" s="20"/>
      <c r="D1169" s="20"/>
      <c r="E1169" s="20"/>
      <c r="G1169" s="2"/>
      <c r="P1169" t="e">
        <f t="shared" si="37"/>
        <v>#N/A</v>
      </c>
      <c r="Q1169" t="e">
        <f>+VLOOKUP(D1169&amp;E1169,Master!D:H,5,0)</f>
        <v>#N/A</v>
      </c>
      <c r="R1169" t="e">
        <f>+VLOOKUP(D1169&amp;E1169,Master!D:I,6,0)</f>
        <v>#N/A</v>
      </c>
      <c r="S1169" t="e">
        <f>+VLOOKUP(Q1169,Notes!$A$45:$BZ$50,MATCH(P1169,Notes!$2:$2,0),0)</f>
        <v>#N/A</v>
      </c>
      <c r="T1169" s="21" t="e">
        <f t="shared" si="36"/>
        <v>#N/A</v>
      </c>
      <c r="AD1169" s="20" t="s">
        <v>678</v>
      </c>
      <c r="AE1169" s="20">
        <v>0.21950000000000003</v>
      </c>
      <c r="AF1169" s="20">
        <v>0.21950000000000003</v>
      </c>
      <c r="AG1169" s="20" t="s">
        <v>166</v>
      </c>
      <c r="AH1169" s="20" t="s">
        <v>206</v>
      </c>
    </row>
    <row r="1170" spans="1:34">
      <c r="A1170" s="20"/>
      <c r="B1170" s="20"/>
      <c r="C1170" s="20"/>
      <c r="D1170" s="20"/>
      <c r="E1170" s="20"/>
      <c r="G1170" s="2"/>
      <c r="P1170" t="e">
        <f t="shared" si="37"/>
        <v>#N/A</v>
      </c>
      <c r="Q1170" t="e">
        <f>+VLOOKUP(D1170&amp;E1170,Master!D:H,5,0)</f>
        <v>#N/A</v>
      </c>
      <c r="R1170" t="e">
        <f>+VLOOKUP(D1170&amp;E1170,Master!D:I,6,0)</f>
        <v>#N/A</v>
      </c>
      <c r="S1170" t="e">
        <f>+VLOOKUP(Q1170,Notes!$A$45:$BZ$50,MATCH(P1170,Notes!$2:$2,0),0)</f>
        <v>#N/A</v>
      </c>
      <c r="T1170" s="21" t="e">
        <f t="shared" si="36"/>
        <v>#N/A</v>
      </c>
      <c r="AD1170" s="20" t="s">
        <v>680</v>
      </c>
      <c r="AE1170" s="20">
        <v>0.19550000000000001</v>
      </c>
      <c r="AF1170" s="20">
        <v>0.19550000000000001</v>
      </c>
      <c r="AG1170" s="20" t="s">
        <v>166</v>
      </c>
      <c r="AH1170" s="20" t="s">
        <v>207</v>
      </c>
    </row>
    <row r="1171" spans="1:34">
      <c r="A1171" s="20"/>
      <c r="B1171" s="20"/>
      <c r="C1171" s="20"/>
      <c r="D1171" s="20"/>
      <c r="E1171" s="20"/>
      <c r="G1171" s="2"/>
      <c r="P1171" t="e">
        <f t="shared" si="37"/>
        <v>#N/A</v>
      </c>
      <c r="Q1171" t="e">
        <f>+VLOOKUP(D1171&amp;E1171,Master!D:H,5,0)</f>
        <v>#N/A</v>
      </c>
      <c r="R1171" t="e">
        <f>+VLOOKUP(D1171&amp;E1171,Master!D:I,6,0)</f>
        <v>#N/A</v>
      </c>
      <c r="S1171" t="e">
        <f>+VLOOKUP(Q1171,Notes!$A$45:$BZ$50,MATCH(P1171,Notes!$2:$2,0),0)</f>
        <v>#N/A</v>
      </c>
      <c r="T1171" s="21" t="e">
        <f t="shared" si="36"/>
        <v>#N/A</v>
      </c>
      <c r="AD1171" s="20" t="s">
        <v>674</v>
      </c>
      <c r="AE1171" s="20">
        <v>0.1701</v>
      </c>
      <c r="AF1171" s="20">
        <v>0.1701</v>
      </c>
      <c r="AG1171" s="20" t="s">
        <v>47</v>
      </c>
      <c r="AH1171" s="20" t="s">
        <v>207</v>
      </c>
    </row>
    <row r="1172" spans="1:34">
      <c r="A1172" s="20"/>
      <c r="B1172" s="20"/>
      <c r="C1172" s="20"/>
      <c r="D1172" s="20"/>
      <c r="E1172" s="20"/>
      <c r="G1172" s="2"/>
      <c r="P1172" t="e">
        <f t="shared" si="37"/>
        <v>#N/A</v>
      </c>
      <c r="Q1172" t="e">
        <f>+VLOOKUP(D1172&amp;E1172,Master!D:H,5,0)</f>
        <v>#N/A</v>
      </c>
      <c r="R1172" t="e">
        <f>+VLOOKUP(D1172&amp;E1172,Master!D:I,6,0)</f>
        <v>#N/A</v>
      </c>
      <c r="S1172" t="e">
        <f>+VLOOKUP(Q1172,Notes!$A$45:$BZ$50,MATCH(P1172,Notes!$2:$2,0),0)</f>
        <v>#N/A</v>
      </c>
      <c r="T1172" s="21" t="e">
        <f t="shared" si="36"/>
        <v>#N/A</v>
      </c>
      <c r="AD1172" s="20" t="s">
        <v>621</v>
      </c>
      <c r="AE1172" s="20">
        <v>0.18816300000000014</v>
      </c>
      <c r="AF1172" s="20">
        <v>0.18816300000000014</v>
      </c>
      <c r="AG1172" s="20" t="s">
        <v>20</v>
      </c>
      <c r="AH1172" s="20" t="s">
        <v>204</v>
      </c>
    </row>
    <row r="1173" spans="1:34">
      <c r="A1173" s="20"/>
      <c r="B1173" s="20"/>
      <c r="C1173" s="20"/>
      <c r="D1173" s="20"/>
      <c r="E1173" s="20"/>
      <c r="G1173" s="2"/>
      <c r="P1173" t="e">
        <f t="shared" si="37"/>
        <v>#N/A</v>
      </c>
      <c r="Q1173" t="e">
        <f>+VLOOKUP(D1173&amp;E1173,Master!D:H,5,0)</f>
        <v>#N/A</v>
      </c>
      <c r="R1173" t="e">
        <f>+VLOOKUP(D1173&amp;E1173,Master!D:I,6,0)</f>
        <v>#N/A</v>
      </c>
      <c r="S1173" t="e">
        <f>+VLOOKUP(Q1173,Notes!$A$45:$BZ$50,MATCH(P1173,Notes!$2:$2,0),0)</f>
        <v>#N/A</v>
      </c>
      <c r="T1173" s="21" t="e">
        <f t="shared" si="36"/>
        <v>#N/A</v>
      </c>
      <c r="AD1173" s="20" t="s">
        <v>625</v>
      </c>
      <c r="AE1173" s="20">
        <v>0.17584399999999997</v>
      </c>
      <c r="AF1173" s="20">
        <v>0.17584399999999997</v>
      </c>
      <c r="AG1173" s="20" t="s">
        <v>20</v>
      </c>
      <c r="AH1173" s="20" t="s">
        <v>205</v>
      </c>
    </row>
    <row r="1174" spans="1:34">
      <c r="A1174" s="20"/>
      <c r="B1174" s="20"/>
      <c r="C1174" s="20"/>
      <c r="D1174" s="20"/>
      <c r="E1174" s="20"/>
      <c r="G1174" s="2"/>
      <c r="P1174" t="e">
        <f t="shared" si="37"/>
        <v>#N/A</v>
      </c>
      <c r="Q1174" t="e">
        <f>+VLOOKUP(D1174&amp;E1174,Master!D:H,5,0)</f>
        <v>#N/A</v>
      </c>
      <c r="R1174" t="e">
        <f>+VLOOKUP(D1174&amp;E1174,Master!D:I,6,0)</f>
        <v>#N/A</v>
      </c>
      <c r="S1174" t="e">
        <f>+VLOOKUP(Q1174,Notes!$A$45:$BZ$50,MATCH(P1174,Notes!$2:$2,0),0)</f>
        <v>#N/A</v>
      </c>
      <c r="T1174" s="21" t="e">
        <f t="shared" si="36"/>
        <v>#N/A</v>
      </c>
      <c r="AD1174" s="20" t="s">
        <v>654</v>
      </c>
      <c r="AE1174" s="20">
        <v>0.27030399999999993</v>
      </c>
      <c r="AF1174" s="20">
        <v>0.27030399999999993</v>
      </c>
      <c r="AG1174" s="20" t="s">
        <v>40</v>
      </c>
      <c r="AH1174" s="20" t="s">
        <v>204</v>
      </c>
    </row>
    <row r="1175" spans="1:34">
      <c r="A1175" s="20"/>
      <c r="B1175" s="20"/>
      <c r="C1175" s="20"/>
      <c r="D1175" s="20"/>
      <c r="E1175" s="20"/>
      <c r="G1175" s="2"/>
      <c r="P1175" t="e">
        <f t="shared" si="37"/>
        <v>#N/A</v>
      </c>
      <c r="Q1175" t="e">
        <f>+VLOOKUP(D1175&amp;E1175,Master!D:H,5,0)</f>
        <v>#N/A</v>
      </c>
      <c r="R1175" t="e">
        <f>+VLOOKUP(D1175&amp;E1175,Master!D:I,6,0)</f>
        <v>#N/A</v>
      </c>
      <c r="S1175" t="e">
        <f>+VLOOKUP(Q1175,Notes!$A$45:$BZ$50,MATCH(P1175,Notes!$2:$2,0),0)</f>
        <v>#N/A</v>
      </c>
      <c r="T1175" s="21" t="e">
        <f t="shared" si="36"/>
        <v>#N/A</v>
      </c>
      <c r="AD1175" s="20" t="s">
        <v>658</v>
      </c>
      <c r="AE1175" s="20">
        <v>0.26180000000000003</v>
      </c>
      <c r="AF1175" s="20">
        <v>0.26180000000000003</v>
      </c>
      <c r="AG1175" s="20" t="s">
        <v>40</v>
      </c>
      <c r="AH1175" s="20" t="s">
        <v>205</v>
      </c>
    </row>
    <row r="1176" spans="1:34">
      <c r="A1176" s="20"/>
      <c r="B1176" s="20"/>
      <c r="C1176" s="20"/>
      <c r="D1176" s="20"/>
      <c r="E1176" s="20"/>
      <c r="G1176" s="2"/>
      <c r="P1176" t="e">
        <f t="shared" si="37"/>
        <v>#N/A</v>
      </c>
      <c r="Q1176" t="e">
        <f>+VLOOKUP(D1176&amp;E1176,Master!D:H,5,0)</f>
        <v>#N/A</v>
      </c>
      <c r="R1176" t="e">
        <f>+VLOOKUP(D1176&amp;E1176,Master!D:I,6,0)</f>
        <v>#N/A</v>
      </c>
      <c r="S1176" t="e">
        <f>+VLOOKUP(Q1176,Notes!$A$45:$BZ$50,MATCH(P1176,Notes!$2:$2,0),0)</f>
        <v>#N/A</v>
      </c>
      <c r="T1176" s="21" t="e">
        <f t="shared" si="36"/>
        <v>#N/A</v>
      </c>
      <c r="AD1176" s="20" t="s">
        <v>668</v>
      </c>
      <c r="AE1176" s="20">
        <v>0.21977199999999994</v>
      </c>
      <c r="AF1176" s="20">
        <v>0.21977199999999994</v>
      </c>
      <c r="AG1176" s="20" t="s">
        <v>47</v>
      </c>
      <c r="AH1176" s="20" t="s">
        <v>204</v>
      </c>
    </row>
    <row r="1177" spans="1:34">
      <c r="A1177" s="20"/>
      <c r="B1177" s="20"/>
      <c r="C1177" s="20"/>
      <c r="D1177" s="20"/>
      <c r="E1177" s="20"/>
      <c r="G1177" s="2"/>
      <c r="P1177" t="e">
        <f t="shared" si="37"/>
        <v>#N/A</v>
      </c>
      <c r="Q1177" t="e">
        <f>+VLOOKUP(D1177&amp;E1177,Master!D:H,5,0)</f>
        <v>#N/A</v>
      </c>
      <c r="R1177" t="e">
        <f>+VLOOKUP(D1177&amp;E1177,Master!D:I,6,0)</f>
        <v>#N/A</v>
      </c>
      <c r="S1177" t="e">
        <f>+VLOOKUP(Q1177,Notes!$A$45:$BZ$50,MATCH(P1177,Notes!$2:$2,0),0)</f>
        <v>#N/A</v>
      </c>
      <c r="T1177" s="21" t="e">
        <f t="shared" si="36"/>
        <v>#N/A</v>
      </c>
      <c r="AD1177" s="20" t="s">
        <v>672</v>
      </c>
      <c r="AE1177" s="20">
        <v>0.20745500000000008</v>
      </c>
      <c r="AF1177" s="20">
        <v>0.20745500000000008</v>
      </c>
      <c r="AG1177" s="20" t="s">
        <v>47</v>
      </c>
      <c r="AH1177" s="20" t="s">
        <v>205</v>
      </c>
    </row>
    <row r="1178" spans="1:34">
      <c r="A1178" s="20"/>
      <c r="B1178" s="20"/>
      <c r="C1178" s="20"/>
      <c r="D1178" s="20"/>
      <c r="E1178" s="20"/>
      <c r="G1178" s="2"/>
      <c r="P1178" t="e">
        <f t="shared" si="37"/>
        <v>#N/A</v>
      </c>
      <c r="Q1178" t="e">
        <f>+VLOOKUP(D1178&amp;E1178,Master!D:H,5,0)</f>
        <v>#N/A</v>
      </c>
      <c r="R1178" t="e">
        <f>+VLOOKUP(D1178&amp;E1178,Master!D:I,6,0)</f>
        <v>#N/A</v>
      </c>
      <c r="S1178" t="e">
        <f>+VLOOKUP(Q1178,Notes!$A$45:$BZ$50,MATCH(P1178,Notes!$2:$2,0),0)</f>
        <v>#N/A</v>
      </c>
      <c r="T1178" s="21" t="e">
        <f t="shared" si="36"/>
        <v>#N/A</v>
      </c>
      <c r="AD1178" s="20" t="s">
        <v>647</v>
      </c>
      <c r="AE1178" s="20">
        <v>15.734137000000006</v>
      </c>
      <c r="AF1178" s="20">
        <v>15.734137000000006</v>
      </c>
      <c r="AG1178" s="20" t="s">
        <v>15</v>
      </c>
      <c r="AH1178" s="20" t="s">
        <v>205</v>
      </c>
    </row>
    <row r="1179" spans="1:34">
      <c r="A1179" s="20"/>
      <c r="B1179" s="20"/>
      <c r="C1179" s="20"/>
      <c r="D1179" s="20"/>
      <c r="E1179" s="20"/>
      <c r="G1179" s="2"/>
      <c r="P1179" t="e">
        <f t="shared" si="37"/>
        <v>#N/A</v>
      </c>
      <c r="Q1179" t="e">
        <f>+VLOOKUP(D1179&amp;E1179,Master!D:H,5,0)</f>
        <v>#N/A</v>
      </c>
      <c r="R1179" t="e">
        <f>+VLOOKUP(D1179&amp;E1179,Master!D:I,6,0)</f>
        <v>#N/A</v>
      </c>
      <c r="S1179" t="e">
        <f>+VLOOKUP(Q1179,Notes!$A$45:$BZ$50,MATCH(P1179,Notes!$2:$2,0),0)</f>
        <v>#N/A</v>
      </c>
      <c r="T1179" s="21" t="e">
        <f t="shared" si="36"/>
        <v>#N/A</v>
      </c>
      <c r="AD1179" s="20" t="s">
        <v>642</v>
      </c>
      <c r="AE1179" s="20">
        <v>19.30333700000001</v>
      </c>
      <c r="AF1179" s="20">
        <v>19.30333700000001</v>
      </c>
      <c r="AG1179" s="20" t="s">
        <v>15</v>
      </c>
      <c r="AH1179" s="20" t="s">
        <v>204</v>
      </c>
    </row>
    <row r="1180" spans="1:34">
      <c r="A1180" s="20"/>
      <c r="B1180" s="20"/>
      <c r="C1180" s="20"/>
      <c r="D1180" s="20"/>
      <c r="E1180" s="20"/>
      <c r="G1180" s="2"/>
      <c r="P1180" t="e">
        <f t="shared" si="37"/>
        <v>#N/A</v>
      </c>
      <c r="Q1180" t="e">
        <f>+VLOOKUP(D1180&amp;E1180,Master!D:H,5,0)</f>
        <v>#N/A</v>
      </c>
      <c r="R1180" t="e">
        <f>+VLOOKUP(D1180&amp;E1180,Master!D:I,6,0)</f>
        <v>#N/A</v>
      </c>
      <c r="S1180" t="e">
        <f>+VLOOKUP(Q1180,Notes!$A$45:$BZ$50,MATCH(P1180,Notes!$2:$2,0),0)</f>
        <v>#N/A</v>
      </c>
      <c r="T1180" s="21" t="e">
        <f t="shared" si="36"/>
        <v>#N/A</v>
      </c>
      <c r="AD1180" s="20" t="s">
        <v>653</v>
      </c>
      <c r="AE1180" s="20">
        <v>15.359452999999993</v>
      </c>
      <c r="AF1180" s="20">
        <v>15.359452999999993</v>
      </c>
      <c r="AG1180" s="20" t="s">
        <v>17</v>
      </c>
      <c r="AH1180" s="20" t="s">
        <v>211</v>
      </c>
    </row>
    <row r="1181" spans="1:34">
      <c r="A1181" s="20"/>
      <c r="B1181" s="20"/>
      <c r="C1181" s="20"/>
      <c r="D1181" s="20"/>
      <c r="E1181" s="20"/>
      <c r="G1181" s="2"/>
      <c r="P1181" t="e">
        <f t="shared" si="37"/>
        <v>#N/A</v>
      </c>
      <c r="Q1181" t="e">
        <f>+VLOOKUP(D1181&amp;E1181,Master!D:H,5,0)</f>
        <v>#N/A</v>
      </c>
      <c r="R1181" t="e">
        <f>+VLOOKUP(D1181&amp;E1181,Master!D:I,6,0)</f>
        <v>#N/A</v>
      </c>
      <c r="S1181" t="e">
        <f>+VLOOKUP(Q1181,Notes!$A$45:$BZ$50,MATCH(P1181,Notes!$2:$2,0),0)</f>
        <v>#N/A</v>
      </c>
      <c r="T1181" s="21" t="e">
        <f t="shared" si="36"/>
        <v>#N/A</v>
      </c>
      <c r="AD1181" s="20" t="s">
        <v>650</v>
      </c>
      <c r="AE1181" s="20">
        <v>15.765048999999996</v>
      </c>
      <c r="AF1181" s="20">
        <v>15.765048999999996</v>
      </c>
      <c r="AG1181" s="20" t="s">
        <v>17</v>
      </c>
      <c r="AH1181" s="20" t="s">
        <v>204</v>
      </c>
    </row>
    <row r="1182" spans="1:34">
      <c r="A1182" s="20"/>
      <c r="B1182" s="20"/>
      <c r="C1182" s="20"/>
      <c r="D1182" s="20"/>
      <c r="E1182" s="20"/>
      <c r="G1182" s="2"/>
      <c r="P1182" t="e">
        <f t="shared" si="37"/>
        <v>#N/A</v>
      </c>
      <c r="Q1182" t="e">
        <f>+VLOOKUP(D1182&amp;E1182,Master!D:H,5,0)</f>
        <v>#N/A</v>
      </c>
      <c r="R1182" t="e">
        <f>+VLOOKUP(D1182&amp;E1182,Master!D:I,6,0)</f>
        <v>#N/A</v>
      </c>
      <c r="S1182" t="e">
        <f>+VLOOKUP(Q1182,Notes!$A$45:$BZ$50,MATCH(P1182,Notes!$2:$2,0),0)</f>
        <v>#N/A</v>
      </c>
      <c r="T1182" s="21" t="e">
        <f t="shared" si="36"/>
        <v>#N/A</v>
      </c>
      <c r="AD1182" s="20" t="s">
        <v>763</v>
      </c>
      <c r="AE1182" s="20">
        <v>0.21400499999999986</v>
      </c>
      <c r="AF1182" s="20">
        <v>0.21400499999999986</v>
      </c>
      <c r="AG1182" s="20" t="s">
        <v>16</v>
      </c>
      <c r="AH1182" s="20" t="s">
        <v>205</v>
      </c>
    </row>
    <row r="1183" spans="1:34">
      <c r="A1183" s="20"/>
      <c r="B1183" s="20"/>
      <c r="C1183" s="20"/>
      <c r="D1183" s="20"/>
      <c r="E1183" s="20"/>
      <c r="G1183" s="2"/>
      <c r="P1183" t="e">
        <f t="shared" si="37"/>
        <v>#N/A</v>
      </c>
      <c r="Q1183" t="e">
        <f>+VLOOKUP(D1183&amp;E1183,Master!D:H,5,0)</f>
        <v>#N/A</v>
      </c>
      <c r="R1183" t="e">
        <f>+VLOOKUP(D1183&amp;E1183,Master!D:I,6,0)</f>
        <v>#N/A</v>
      </c>
      <c r="S1183" t="e">
        <f>+VLOOKUP(Q1183,Notes!$A$45:$BZ$50,MATCH(P1183,Notes!$2:$2,0),0)</f>
        <v>#N/A</v>
      </c>
      <c r="T1183" s="21" t="e">
        <f t="shared" si="36"/>
        <v>#N/A</v>
      </c>
      <c r="AD1183" s="20" t="s">
        <v>761</v>
      </c>
      <c r="AE1183" s="20">
        <v>0.25396199999999997</v>
      </c>
      <c r="AF1183" s="20">
        <v>0.25396199999999997</v>
      </c>
      <c r="AG1183" s="20" t="s">
        <v>16</v>
      </c>
      <c r="AH1183" s="20" t="s">
        <v>204</v>
      </c>
    </row>
    <row r="1184" spans="1:34">
      <c r="A1184" s="20"/>
      <c r="B1184" s="20"/>
      <c r="C1184" s="20"/>
      <c r="D1184" s="20"/>
      <c r="E1184" s="20"/>
      <c r="G1184" s="2"/>
      <c r="P1184" t="e">
        <f t="shared" si="37"/>
        <v>#N/A</v>
      </c>
      <c r="Q1184" t="e">
        <f>+VLOOKUP(D1184&amp;E1184,Master!D:H,5,0)</f>
        <v>#N/A</v>
      </c>
      <c r="R1184" t="e">
        <f>+VLOOKUP(D1184&amp;E1184,Master!D:I,6,0)</f>
        <v>#N/A</v>
      </c>
      <c r="S1184" t="e">
        <f>+VLOOKUP(Q1184,Notes!$A$45:$BZ$50,MATCH(P1184,Notes!$2:$2,0),0)</f>
        <v>#N/A</v>
      </c>
      <c r="T1184" s="21" t="e">
        <f t="shared" si="36"/>
        <v>#N/A</v>
      </c>
      <c r="AD1184" s="20" t="s">
        <v>640</v>
      </c>
      <c r="AE1184" s="20">
        <v>25.088221999999995</v>
      </c>
      <c r="AF1184" s="20">
        <v>25.088221999999995</v>
      </c>
      <c r="AG1184" s="20" t="s">
        <v>14</v>
      </c>
      <c r="AH1184" s="20" t="s">
        <v>211</v>
      </c>
    </row>
    <row r="1185" spans="1:34">
      <c r="A1185" s="20"/>
      <c r="B1185" s="20"/>
      <c r="C1185" s="20"/>
      <c r="D1185" s="20"/>
      <c r="E1185" s="20"/>
      <c r="G1185" s="2"/>
      <c r="P1185" t="e">
        <f t="shared" si="37"/>
        <v>#N/A</v>
      </c>
      <c r="Q1185" t="e">
        <f>+VLOOKUP(D1185&amp;E1185,Master!D:H,5,0)</f>
        <v>#N/A</v>
      </c>
      <c r="R1185" t="e">
        <f>+VLOOKUP(D1185&amp;E1185,Master!D:I,6,0)</f>
        <v>#N/A</v>
      </c>
      <c r="S1185" t="e">
        <f>+VLOOKUP(Q1185,Notes!$A$45:$BZ$50,MATCH(P1185,Notes!$2:$2,0),0)</f>
        <v>#N/A</v>
      </c>
      <c r="T1185" s="21" t="e">
        <f t="shared" si="36"/>
        <v>#N/A</v>
      </c>
      <c r="AD1185" s="20" t="s">
        <v>637</v>
      </c>
      <c r="AE1185" s="20">
        <v>28.274752000000007</v>
      </c>
      <c r="AF1185" s="20">
        <v>28.274752000000007</v>
      </c>
      <c r="AG1185" s="20" t="s">
        <v>14</v>
      </c>
      <c r="AH1185" s="20" t="s">
        <v>204</v>
      </c>
    </row>
    <row r="1186" spans="1:34">
      <c r="A1186" s="20"/>
      <c r="B1186" s="20"/>
      <c r="C1186" s="20"/>
      <c r="D1186" s="20"/>
      <c r="E1186" s="20"/>
      <c r="G1186" s="2"/>
      <c r="P1186" t="e">
        <f t="shared" si="37"/>
        <v>#N/A</v>
      </c>
      <c r="Q1186" t="e">
        <f>+VLOOKUP(D1186&amp;E1186,Master!D:H,5,0)</f>
        <v>#N/A</v>
      </c>
      <c r="R1186" t="e">
        <f>+VLOOKUP(D1186&amp;E1186,Master!D:I,6,0)</f>
        <v>#N/A</v>
      </c>
      <c r="S1186" t="e">
        <f>+VLOOKUP(Q1186,Notes!$A$45:$BZ$50,MATCH(P1186,Notes!$2:$2,0),0)</f>
        <v>#N/A</v>
      </c>
      <c r="T1186" s="21" t="e">
        <f t="shared" si="36"/>
        <v>#N/A</v>
      </c>
      <c r="AD1186" s="20" t="s">
        <v>681</v>
      </c>
      <c r="AE1186" s="20">
        <v>15.026921000000005</v>
      </c>
      <c r="AF1186" s="20">
        <v>15.026921000000005</v>
      </c>
      <c r="AG1186" s="20" t="s">
        <v>190</v>
      </c>
      <c r="AH1186" s="20" t="s">
        <v>204</v>
      </c>
    </row>
    <row r="1187" spans="1:34">
      <c r="A1187" s="20"/>
      <c r="B1187" s="20"/>
      <c r="C1187" s="20"/>
      <c r="D1187" s="20"/>
      <c r="E1187" s="20"/>
      <c r="G1187" s="2"/>
      <c r="P1187" t="e">
        <f t="shared" si="37"/>
        <v>#N/A</v>
      </c>
      <c r="Q1187" t="e">
        <f>+VLOOKUP(D1187&amp;E1187,Master!D:H,5,0)</f>
        <v>#N/A</v>
      </c>
      <c r="R1187" t="e">
        <f>+VLOOKUP(D1187&amp;E1187,Master!D:I,6,0)</f>
        <v>#N/A</v>
      </c>
      <c r="S1187" t="e">
        <f>+VLOOKUP(Q1187,Notes!$A$45:$BZ$50,MATCH(P1187,Notes!$2:$2,0),0)</f>
        <v>#N/A</v>
      </c>
      <c r="T1187" s="21" t="e">
        <f t="shared" si="36"/>
        <v>#N/A</v>
      </c>
      <c r="AD1187" s="20" t="s">
        <v>683</v>
      </c>
      <c r="AE1187" s="20">
        <v>14.618611999999994</v>
      </c>
      <c r="AF1187" s="20">
        <v>14.618611999999994</v>
      </c>
      <c r="AG1187" s="20" t="s">
        <v>190</v>
      </c>
      <c r="AH1187" s="20" t="s">
        <v>205</v>
      </c>
    </row>
    <row r="1188" spans="1:34">
      <c r="A1188" s="20"/>
      <c r="B1188" s="20"/>
      <c r="C1188" s="20"/>
      <c r="D1188" s="20"/>
      <c r="E1188" s="20"/>
      <c r="G1188" s="2"/>
      <c r="P1188" t="e">
        <f t="shared" si="37"/>
        <v>#N/A</v>
      </c>
      <c r="Q1188" t="e">
        <f>+VLOOKUP(D1188&amp;E1188,Master!D:H,5,0)</f>
        <v>#N/A</v>
      </c>
      <c r="R1188" t="e">
        <f>+VLOOKUP(D1188&amp;E1188,Master!D:I,6,0)</f>
        <v>#N/A</v>
      </c>
      <c r="S1188" t="e">
        <f>+VLOOKUP(Q1188,Notes!$A$45:$BZ$50,MATCH(P1188,Notes!$2:$2,0),0)</f>
        <v>#N/A</v>
      </c>
      <c r="T1188" s="21" t="e">
        <f t="shared" si="36"/>
        <v>#N/A</v>
      </c>
      <c r="AD1188" s="20" t="s">
        <v>676</v>
      </c>
      <c r="AE1188" s="20">
        <v>12.854486999999999</v>
      </c>
      <c r="AF1188" s="20">
        <v>12.854486999999999</v>
      </c>
      <c r="AG1188" s="20" t="s">
        <v>88</v>
      </c>
      <c r="AH1188" s="20" t="s">
        <v>196</v>
      </c>
    </row>
    <row r="1189" spans="1:34">
      <c r="A1189" s="20"/>
      <c r="B1189" s="20"/>
      <c r="C1189" s="20"/>
      <c r="D1189" s="20"/>
      <c r="E1189" s="20"/>
      <c r="G1189" s="2"/>
      <c r="P1189" t="e">
        <f t="shared" si="37"/>
        <v>#N/A</v>
      </c>
      <c r="Q1189" t="e">
        <f>+VLOOKUP(D1189&amp;E1189,Master!D:H,5,0)</f>
        <v>#N/A</v>
      </c>
      <c r="R1189" t="e">
        <f>+VLOOKUP(D1189&amp;E1189,Master!D:I,6,0)</f>
        <v>#N/A</v>
      </c>
      <c r="S1189" t="e">
        <f>+VLOOKUP(Q1189,Notes!$A$45:$BZ$50,MATCH(P1189,Notes!$2:$2,0),0)</f>
        <v>#N/A</v>
      </c>
      <c r="T1189" s="21" t="e">
        <f t="shared" si="36"/>
        <v>#N/A</v>
      </c>
      <c r="AD1189" s="20" t="s">
        <v>676</v>
      </c>
      <c r="AE1189" s="20">
        <v>12.854486999999999</v>
      </c>
      <c r="AF1189" s="20">
        <v>12.854486999999999</v>
      </c>
      <c r="AG1189" s="20" t="s">
        <v>88</v>
      </c>
      <c r="AH1189" s="20" t="s">
        <v>196</v>
      </c>
    </row>
    <row r="1190" spans="1:34">
      <c r="A1190" s="20"/>
      <c r="B1190" s="20"/>
      <c r="C1190" s="20"/>
      <c r="D1190" s="20"/>
      <c r="E1190" s="20"/>
      <c r="G1190" s="2"/>
      <c r="P1190" t="e">
        <f t="shared" si="37"/>
        <v>#N/A</v>
      </c>
      <c r="Q1190" t="e">
        <f>+VLOOKUP(D1190&amp;E1190,Master!D:H,5,0)</f>
        <v>#N/A</v>
      </c>
      <c r="R1190" t="e">
        <f>+VLOOKUP(D1190&amp;E1190,Master!D:I,6,0)</f>
        <v>#N/A</v>
      </c>
      <c r="S1190" t="e">
        <f>+VLOOKUP(Q1190,Notes!$A$45:$BZ$50,MATCH(P1190,Notes!$2:$2,0),0)</f>
        <v>#N/A</v>
      </c>
      <c r="T1190" s="21" t="e">
        <f t="shared" si="36"/>
        <v>#N/A</v>
      </c>
      <c r="AD1190" s="20" t="s">
        <v>621</v>
      </c>
      <c r="AE1190" s="20">
        <v>0.18816300000000014</v>
      </c>
      <c r="AF1190" s="20">
        <v>0.18816300000000014</v>
      </c>
      <c r="AG1190" s="20" t="s">
        <v>20</v>
      </c>
      <c r="AH1190" s="20" t="s">
        <v>204</v>
      </c>
    </row>
    <row r="1191" spans="1:34">
      <c r="A1191" s="20"/>
      <c r="B1191" s="20"/>
      <c r="C1191" s="20"/>
      <c r="D1191" s="20"/>
      <c r="E1191" s="20"/>
      <c r="G1191" s="2"/>
      <c r="P1191" t="e">
        <f t="shared" si="37"/>
        <v>#N/A</v>
      </c>
      <c r="Q1191" t="e">
        <f>+VLOOKUP(D1191&amp;E1191,Master!D:H,5,0)</f>
        <v>#N/A</v>
      </c>
      <c r="R1191" t="e">
        <f>+VLOOKUP(D1191&amp;E1191,Master!D:I,6,0)</f>
        <v>#N/A</v>
      </c>
      <c r="S1191" t="e">
        <f>+VLOOKUP(Q1191,Notes!$A$45:$BZ$50,MATCH(P1191,Notes!$2:$2,0),0)</f>
        <v>#N/A</v>
      </c>
      <c r="T1191" s="21" t="e">
        <f t="shared" si="36"/>
        <v>#N/A</v>
      </c>
      <c r="AD1191" s="20" t="s">
        <v>625</v>
      </c>
      <c r="AE1191" s="20">
        <v>0.17584399999999997</v>
      </c>
      <c r="AF1191" s="20">
        <v>0.17584399999999997</v>
      </c>
      <c r="AG1191" s="20" t="s">
        <v>20</v>
      </c>
      <c r="AH1191" s="20" t="s">
        <v>205</v>
      </c>
    </row>
    <row r="1192" spans="1:34">
      <c r="A1192" s="20"/>
      <c r="B1192" s="20"/>
      <c r="C1192" s="20"/>
      <c r="D1192" s="20"/>
      <c r="E1192" s="20"/>
      <c r="G1192" s="2"/>
      <c r="P1192" t="e">
        <f t="shared" si="37"/>
        <v>#N/A</v>
      </c>
      <c r="Q1192" t="e">
        <f>+VLOOKUP(D1192&amp;E1192,Master!D:H,5,0)</f>
        <v>#N/A</v>
      </c>
      <c r="R1192" t="e">
        <f>+VLOOKUP(D1192&amp;E1192,Master!D:I,6,0)</f>
        <v>#N/A</v>
      </c>
      <c r="S1192" t="e">
        <f>+VLOOKUP(Q1192,Notes!$A$45:$BZ$50,MATCH(P1192,Notes!$2:$2,0),0)</f>
        <v>#N/A</v>
      </c>
      <c r="T1192" s="21" t="e">
        <f t="shared" si="36"/>
        <v>#N/A</v>
      </c>
      <c r="AD1192" s="20" t="s">
        <v>654</v>
      </c>
      <c r="AE1192" s="20">
        <v>0.27030399999999993</v>
      </c>
      <c r="AF1192" s="20">
        <v>0.27030399999999993</v>
      </c>
      <c r="AG1192" s="20" t="s">
        <v>40</v>
      </c>
      <c r="AH1192" s="20" t="s">
        <v>204</v>
      </c>
    </row>
    <row r="1193" spans="1:34">
      <c r="A1193" s="20"/>
      <c r="B1193" s="20"/>
      <c r="C1193" s="20"/>
      <c r="D1193" s="20"/>
      <c r="E1193" s="20"/>
      <c r="G1193" s="2"/>
      <c r="P1193" t="e">
        <f t="shared" si="37"/>
        <v>#N/A</v>
      </c>
      <c r="Q1193" t="e">
        <f>+VLOOKUP(D1193&amp;E1193,Master!D:H,5,0)</f>
        <v>#N/A</v>
      </c>
      <c r="R1193" t="e">
        <f>+VLOOKUP(D1193&amp;E1193,Master!D:I,6,0)</f>
        <v>#N/A</v>
      </c>
      <c r="S1193" t="e">
        <f>+VLOOKUP(Q1193,Notes!$A$45:$BZ$50,MATCH(P1193,Notes!$2:$2,0),0)</f>
        <v>#N/A</v>
      </c>
      <c r="T1193" s="21" t="e">
        <f t="shared" si="36"/>
        <v>#N/A</v>
      </c>
      <c r="AD1193" s="20" t="s">
        <v>658</v>
      </c>
      <c r="AE1193" s="20">
        <v>0.26180000000000003</v>
      </c>
      <c r="AF1193" s="20">
        <v>0.26180000000000003</v>
      </c>
      <c r="AG1193" s="20" t="s">
        <v>40</v>
      </c>
      <c r="AH1193" s="20" t="s">
        <v>205</v>
      </c>
    </row>
    <row r="1194" spans="1:34">
      <c r="A1194" s="20"/>
      <c r="B1194" s="20"/>
      <c r="C1194" s="20"/>
      <c r="D1194" s="20"/>
      <c r="E1194" s="20"/>
      <c r="G1194" s="2"/>
      <c r="P1194" t="e">
        <f t="shared" si="37"/>
        <v>#N/A</v>
      </c>
      <c r="Q1194" t="e">
        <f>+VLOOKUP(D1194&amp;E1194,Master!D:H,5,0)</f>
        <v>#N/A</v>
      </c>
      <c r="R1194" t="e">
        <f>+VLOOKUP(D1194&amp;E1194,Master!D:I,6,0)</f>
        <v>#N/A</v>
      </c>
      <c r="S1194" t="e">
        <f>+VLOOKUP(Q1194,Notes!$A$45:$BZ$50,MATCH(P1194,Notes!$2:$2,0),0)</f>
        <v>#N/A</v>
      </c>
      <c r="T1194" s="21" t="e">
        <f t="shared" si="36"/>
        <v>#N/A</v>
      </c>
      <c r="AD1194" s="20" t="s">
        <v>668</v>
      </c>
      <c r="AE1194" s="20">
        <v>0.21977199999999994</v>
      </c>
      <c r="AF1194" s="20">
        <v>0.21977199999999994</v>
      </c>
      <c r="AG1194" s="20" t="s">
        <v>47</v>
      </c>
      <c r="AH1194" s="20" t="s">
        <v>204</v>
      </c>
    </row>
    <row r="1195" spans="1:34">
      <c r="A1195" s="20"/>
      <c r="B1195" s="20"/>
      <c r="C1195" s="20"/>
      <c r="D1195" s="20"/>
      <c r="E1195" s="20"/>
      <c r="G1195" s="2"/>
      <c r="P1195" t="e">
        <f t="shared" si="37"/>
        <v>#N/A</v>
      </c>
      <c r="Q1195" t="e">
        <f>+VLOOKUP(D1195&amp;E1195,Master!D:H,5,0)</f>
        <v>#N/A</v>
      </c>
      <c r="R1195" t="e">
        <f>+VLOOKUP(D1195&amp;E1195,Master!D:I,6,0)</f>
        <v>#N/A</v>
      </c>
      <c r="S1195" t="e">
        <f>+VLOOKUP(Q1195,Notes!$A$45:$BZ$50,MATCH(P1195,Notes!$2:$2,0),0)</f>
        <v>#N/A</v>
      </c>
      <c r="T1195" s="21" t="e">
        <f t="shared" si="36"/>
        <v>#N/A</v>
      </c>
      <c r="AD1195" s="20" t="s">
        <v>672</v>
      </c>
      <c r="AE1195" s="20">
        <v>0.20745500000000008</v>
      </c>
      <c r="AF1195" s="20">
        <v>0.20745500000000008</v>
      </c>
      <c r="AG1195" s="20" t="s">
        <v>47</v>
      </c>
      <c r="AH1195" s="20" t="s">
        <v>205</v>
      </c>
    </row>
    <row r="1196" spans="1:34">
      <c r="A1196" s="20"/>
      <c r="B1196" s="20"/>
      <c r="C1196" s="20"/>
      <c r="D1196" s="20"/>
      <c r="E1196" s="20"/>
      <c r="G1196" s="2"/>
      <c r="P1196" t="e">
        <f t="shared" si="37"/>
        <v>#N/A</v>
      </c>
      <c r="Q1196" t="e">
        <f>+VLOOKUP(D1196&amp;E1196,Master!D:H,5,0)</f>
        <v>#N/A</v>
      </c>
      <c r="R1196" t="e">
        <f>+VLOOKUP(D1196&amp;E1196,Master!D:I,6,0)</f>
        <v>#N/A</v>
      </c>
      <c r="S1196" t="e">
        <f>+VLOOKUP(Q1196,Notes!$A$45:$BZ$50,MATCH(P1196,Notes!$2:$2,0),0)</f>
        <v>#N/A</v>
      </c>
      <c r="T1196" s="21" t="e">
        <f t="shared" si="36"/>
        <v>#N/A</v>
      </c>
      <c r="AD1196" s="20" t="s">
        <v>647</v>
      </c>
      <c r="AE1196" s="20">
        <v>15.734137000000006</v>
      </c>
      <c r="AF1196" s="20">
        <v>15.734137000000006</v>
      </c>
      <c r="AG1196" s="20" t="s">
        <v>15</v>
      </c>
      <c r="AH1196" s="20" t="s">
        <v>205</v>
      </c>
    </row>
    <row r="1197" spans="1:34">
      <c r="A1197" s="20"/>
      <c r="B1197" s="20"/>
      <c r="C1197" s="20"/>
      <c r="D1197" s="20"/>
      <c r="E1197" s="20"/>
      <c r="G1197" s="2"/>
      <c r="P1197" t="e">
        <f t="shared" si="37"/>
        <v>#N/A</v>
      </c>
      <c r="Q1197" t="e">
        <f>+VLOOKUP(D1197&amp;E1197,Master!D:H,5,0)</f>
        <v>#N/A</v>
      </c>
      <c r="R1197" t="e">
        <f>+VLOOKUP(D1197&amp;E1197,Master!D:I,6,0)</f>
        <v>#N/A</v>
      </c>
      <c r="S1197" t="e">
        <f>+VLOOKUP(Q1197,Notes!$A$45:$BZ$50,MATCH(P1197,Notes!$2:$2,0),0)</f>
        <v>#N/A</v>
      </c>
      <c r="T1197" s="21" t="e">
        <f t="shared" si="36"/>
        <v>#N/A</v>
      </c>
      <c r="AD1197" s="20" t="s">
        <v>642</v>
      </c>
      <c r="AE1197" s="20">
        <v>19.30333700000001</v>
      </c>
      <c r="AF1197" s="20">
        <v>19.30333700000001</v>
      </c>
      <c r="AG1197" s="20" t="s">
        <v>15</v>
      </c>
      <c r="AH1197" s="20" t="s">
        <v>204</v>
      </c>
    </row>
    <row r="1198" spans="1:34">
      <c r="A1198" s="20"/>
      <c r="B1198" s="20"/>
      <c r="C1198" s="20"/>
      <c r="D1198" s="20"/>
      <c r="E1198" s="20"/>
      <c r="G1198" s="2"/>
      <c r="P1198" t="e">
        <f t="shared" si="37"/>
        <v>#N/A</v>
      </c>
      <c r="Q1198" t="e">
        <f>+VLOOKUP(D1198&amp;E1198,Master!D:H,5,0)</f>
        <v>#N/A</v>
      </c>
      <c r="R1198" t="e">
        <f>+VLOOKUP(D1198&amp;E1198,Master!D:I,6,0)</f>
        <v>#N/A</v>
      </c>
      <c r="S1198" t="e">
        <f>+VLOOKUP(Q1198,Notes!$A$45:$BZ$50,MATCH(P1198,Notes!$2:$2,0),0)</f>
        <v>#N/A</v>
      </c>
      <c r="T1198" s="21" t="e">
        <f t="shared" si="36"/>
        <v>#N/A</v>
      </c>
      <c r="AD1198" s="20" t="s">
        <v>653</v>
      </c>
      <c r="AE1198" s="20">
        <v>15.359452999999993</v>
      </c>
      <c r="AF1198" s="20">
        <v>15.359452999999993</v>
      </c>
      <c r="AG1198" s="20" t="s">
        <v>17</v>
      </c>
      <c r="AH1198" s="20" t="s">
        <v>211</v>
      </c>
    </row>
    <row r="1199" spans="1:34">
      <c r="A1199" s="20"/>
      <c r="B1199" s="20"/>
      <c r="C1199" s="20"/>
      <c r="D1199" s="20"/>
      <c r="E1199" s="20"/>
      <c r="G1199" s="2"/>
      <c r="P1199" t="e">
        <f t="shared" si="37"/>
        <v>#N/A</v>
      </c>
      <c r="Q1199" t="e">
        <f>+VLOOKUP(D1199&amp;E1199,Master!D:H,5,0)</f>
        <v>#N/A</v>
      </c>
      <c r="R1199" t="e">
        <f>+VLOOKUP(D1199&amp;E1199,Master!D:I,6,0)</f>
        <v>#N/A</v>
      </c>
      <c r="S1199" t="e">
        <f>+VLOOKUP(Q1199,Notes!$A$45:$BZ$50,MATCH(P1199,Notes!$2:$2,0),0)</f>
        <v>#N/A</v>
      </c>
      <c r="T1199" s="21" t="e">
        <f t="shared" si="36"/>
        <v>#N/A</v>
      </c>
      <c r="AD1199" s="20" t="s">
        <v>650</v>
      </c>
      <c r="AE1199" s="20">
        <v>15.765048999999996</v>
      </c>
      <c r="AF1199" s="20">
        <v>15.765048999999996</v>
      </c>
      <c r="AG1199" s="20" t="s">
        <v>17</v>
      </c>
      <c r="AH1199" s="20" t="s">
        <v>204</v>
      </c>
    </row>
    <row r="1200" spans="1:34">
      <c r="A1200" s="20"/>
      <c r="B1200" s="20"/>
      <c r="C1200" s="20"/>
      <c r="D1200" s="20"/>
      <c r="E1200" s="20"/>
      <c r="G1200" s="2"/>
      <c r="P1200" t="e">
        <f t="shared" si="37"/>
        <v>#N/A</v>
      </c>
      <c r="Q1200" t="e">
        <f>+VLOOKUP(D1200&amp;E1200,Master!D:H,5,0)</f>
        <v>#N/A</v>
      </c>
      <c r="R1200" t="e">
        <f>+VLOOKUP(D1200&amp;E1200,Master!D:I,6,0)</f>
        <v>#N/A</v>
      </c>
      <c r="S1200" t="e">
        <f>+VLOOKUP(Q1200,Notes!$A$45:$BZ$50,MATCH(P1200,Notes!$2:$2,0),0)</f>
        <v>#N/A</v>
      </c>
      <c r="T1200" s="21" t="e">
        <f t="shared" si="36"/>
        <v>#N/A</v>
      </c>
      <c r="AD1200" s="20" t="s">
        <v>763</v>
      </c>
      <c r="AE1200" s="20">
        <v>0.21400499999999986</v>
      </c>
      <c r="AF1200" s="20">
        <v>0.21400499999999986</v>
      </c>
      <c r="AG1200" s="20" t="s">
        <v>16</v>
      </c>
      <c r="AH1200" s="20" t="s">
        <v>205</v>
      </c>
    </row>
    <row r="1201" spans="1:34">
      <c r="A1201" s="20"/>
      <c r="B1201" s="20"/>
      <c r="C1201" s="20"/>
      <c r="D1201" s="20"/>
      <c r="E1201" s="20"/>
      <c r="G1201" s="2"/>
      <c r="P1201" t="e">
        <f t="shared" si="37"/>
        <v>#N/A</v>
      </c>
      <c r="Q1201" t="e">
        <f>+VLOOKUP(D1201&amp;E1201,Master!D:H,5,0)</f>
        <v>#N/A</v>
      </c>
      <c r="R1201" t="e">
        <f>+VLOOKUP(D1201&amp;E1201,Master!D:I,6,0)</f>
        <v>#N/A</v>
      </c>
      <c r="S1201" t="e">
        <f>+VLOOKUP(Q1201,Notes!$A$45:$BZ$50,MATCH(P1201,Notes!$2:$2,0),0)</f>
        <v>#N/A</v>
      </c>
      <c r="T1201" s="21" t="e">
        <f t="shared" si="36"/>
        <v>#N/A</v>
      </c>
      <c r="AD1201" s="20" t="s">
        <v>761</v>
      </c>
      <c r="AE1201" s="20">
        <v>0.25396199999999997</v>
      </c>
      <c r="AF1201" s="20">
        <v>0.25396199999999997</v>
      </c>
      <c r="AG1201" s="20" t="s">
        <v>16</v>
      </c>
      <c r="AH1201" s="20" t="s">
        <v>204</v>
      </c>
    </row>
    <row r="1202" spans="1:34">
      <c r="A1202" s="20"/>
      <c r="B1202" s="20"/>
      <c r="C1202" s="20"/>
      <c r="D1202" s="20"/>
      <c r="E1202" s="20"/>
      <c r="G1202" s="2"/>
      <c r="P1202" t="e">
        <f t="shared" si="37"/>
        <v>#N/A</v>
      </c>
      <c r="Q1202" t="e">
        <f>+VLOOKUP(D1202&amp;E1202,Master!D:H,5,0)</f>
        <v>#N/A</v>
      </c>
      <c r="R1202" t="e">
        <f>+VLOOKUP(D1202&amp;E1202,Master!D:I,6,0)</f>
        <v>#N/A</v>
      </c>
      <c r="S1202" t="e">
        <f>+VLOOKUP(Q1202,Notes!$A$45:$BZ$50,MATCH(P1202,Notes!$2:$2,0),0)</f>
        <v>#N/A</v>
      </c>
      <c r="T1202" s="21" t="e">
        <f t="shared" si="36"/>
        <v>#N/A</v>
      </c>
      <c r="AD1202" s="20" t="s">
        <v>640</v>
      </c>
      <c r="AE1202" s="20">
        <v>25.088221999999995</v>
      </c>
      <c r="AF1202" s="20">
        <v>25.088221999999995</v>
      </c>
      <c r="AG1202" s="20" t="s">
        <v>14</v>
      </c>
      <c r="AH1202" s="20" t="s">
        <v>211</v>
      </c>
    </row>
    <row r="1203" spans="1:34">
      <c r="A1203" s="20"/>
      <c r="B1203" s="20"/>
      <c r="C1203" s="20"/>
      <c r="D1203" s="20"/>
      <c r="E1203" s="20"/>
      <c r="G1203" s="2"/>
      <c r="P1203" t="e">
        <f t="shared" si="37"/>
        <v>#N/A</v>
      </c>
      <c r="Q1203" t="e">
        <f>+VLOOKUP(D1203&amp;E1203,Master!D:H,5,0)</f>
        <v>#N/A</v>
      </c>
      <c r="R1203" t="e">
        <f>+VLOOKUP(D1203&amp;E1203,Master!D:I,6,0)</f>
        <v>#N/A</v>
      </c>
      <c r="S1203" t="e">
        <f>+VLOOKUP(Q1203,Notes!$A$45:$BZ$50,MATCH(P1203,Notes!$2:$2,0),0)</f>
        <v>#N/A</v>
      </c>
      <c r="T1203" s="21" t="e">
        <f t="shared" si="36"/>
        <v>#N/A</v>
      </c>
      <c r="AD1203" s="20" t="s">
        <v>637</v>
      </c>
      <c r="AE1203" s="20">
        <v>28.274752000000007</v>
      </c>
      <c r="AF1203" s="20">
        <v>28.274752000000007</v>
      </c>
      <c r="AG1203" s="20" t="s">
        <v>14</v>
      </c>
      <c r="AH1203" s="20" t="s">
        <v>204</v>
      </c>
    </row>
    <row r="1204" spans="1:34">
      <c r="A1204" s="20"/>
      <c r="B1204" s="20"/>
      <c r="C1204" s="20"/>
      <c r="D1204" s="20"/>
      <c r="E1204" s="20"/>
      <c r="G1204" s="2"/>
      <c r="P1204" t="e">
        <f t="shared" si="37"/>
        <v>#N/A</v>
      </c>
      <c r="Q1204" t="e">
        <f>+VLOOKUP(D1204&amp;E1204,Master!D:H,5,0)</f>
        <v>#N/A</v>
      </c>
      <c r="R1204" t="e">
        <f>+VLOOKUP(D1204&amp;E1204,Master!D:I,6,0)</f>
        <v>#N/A</v>
      </c>
      <c r="S1204" t="e">
        <f>+VLOOKUP(Q1204,Notes!$A$45:$BZ$50,MATCH(P1204,Notes!$2:$2,0),0)</f>
        <v>#N/A</v>
      </c>
      <c r="T1204" s="21" t="e">
        <f t="shared" si="36"/>
        <v>#N/A</v>
      </c>
      <c r="AD1204" s="20" t="s">
        <v>649</v>
      </c>
      <c r="AE1204" s="20">
        <v>15.443956999999999</v>
      </c>
      <c r="AF1204" s="20">
        <v>15.443956999999999</v>
      </c>
      <c r="AG1204" s="20" t="s">
        <v>15</v>
      </c>
      <c r="AH1204" s="20" t="s">
        <v>209</v>
      </c>
    </row>
    <row r="1205" spans="1:34">
      <c r="A1205" s="20"/>
      <c r="B1205" s="20"/>
      <c r="C1205" s="20"/>
      <c r="D1205" s="20"/>
      <c r="E1205" s="20"/>
      <c r="G1205" s="2"/>
      <c r="P1205" t="e">
        <f t="shared" si="37"/>
        <v>#N/A</v>
      </c>
      <c r="Q1205" t="e">
        <f>+VLOOKUP(D1205&amp;E1205,Master!D:H,5,0)</f>
        <v>#N/A</v>
      </c>
      <c r="R1205" t="e">
        <f>+VLOOKUP(D1205&amp;E1205,Master!D:I,6,0)</f>
        <v>#N/A</v>
      </c>
      <c r="S1205" t="e">
        <f>+VLOOKUP(Q1205,Notes!$A$45:$BZ$50,MATCH(P1205,Notes!$2:$2,0),0)</f>
        <v>#N/A</v>
      </c>
      <c r="T1205" s="21" t="e">
        <f t="shared" si="36"/>
        <v>#N/A</v>
      </c>
      <c r="AD1205" s="20" t="s">
        <v>645</v>
      </c>
      <c r="AE1205" s="20">
        <v>19.012426999999999</v>
      </c>
      <c r="AF1205" s="20">
        <v>19.012426999999999</v>
      </c>
      <c r="AG1205" s="20" t="s">
        <v>15</v>
      </c>
      <c r="AH1205" s="20" t="s">
        <v>208</v>
      </c>
    </row>
    <row r="1206" spans="1:34">
      <c r="A1206" s="20"/>
      <c r="B1206" s="20"/>
      <c r="C1206" s="20"/>
      <c r="D1206" s="20"/>
      <c r="E1206" s="20"/>
      <c r="G1206" s="2"/>
      <c r="P1206" t="e">
        <f t="shared" si="37"/>
        <v>#N/A</v>
      </c>
      <c r="Q1206" t="e">
        <f>+VLOOKUP(D1206&amp;E1206,Master!D:H,5,0)</f>
        <v>#N/A</v>
      </c>
      <c r="R1206" t="e">
        <f>+VLOOKUP(D1206&amp;E1206,Master!D:I,6,0)</f>
        <v>#N/A</v>
      </c>
      <c r="S1206" t="e">
        <f>+VLOOKUP(Q1206,Notes!$A$45:$BZ$50,MATCH(P1206,Notes!$2:$2,0),0)</f>
        <v>#N/A</v>
      </c>
      <c r="T1206" s="21" t="e">
        <f t="shared" si="36"/>
        <v>#N/A</v>
      </c>
      <c r="AD1206" s="20" t="s">
        <v>657</v>
      </c>
      <c r="AE1206" s="20">
        <v>0.27028100000000005</v>
      </c>
      <c r="AF1206" s="20">
        <v>0.27028100000000005</v>
      </c>
      <c r="AG1206" s="20" t="s">
        <v>40</v>
      </c>
      <c r="AH1206" s="20" t="s">
        <v>208</v>
      </c>
    </row>
    <row r="1207" spans="1:34">
      <c r="A1207" s="20"/>
      <c r="B1207" s="20"/>
      <c r="C1207" s="20"/>
      <c r="D1207" s="20"/>
      <c r="E1207" s="20"/>
      <c r="G1207" s="2"/>
      <c r="P1207" t="e">
        <f t="shared" si="37"/>
        <v>#N/A</v>
      </c>
      <c r="Q1207" t="e">
        <f>+VLOOKUP(D1207&amp;E1207,Master!D:H,5,0)</f>
        <v>#N/A</v>
      </c>
      <c r="R1207" t="e">
        <f>+VLOOKUP(D1207&amp;E1207,Master!D:I,6,0)</f>
        <v>#N/A</v>
      </c>
      <c r="S1207" t="e">
        <f>+VLOOKUP(Q1207,Notes!$A$45:$BZ$50,MATCH(P1207,Notes!$2:$2,0),0)</f>
        <v>#N/A</v>
      </c>
      <c r="T1207" s="21" t="e">
        <f t="shared" si="36"/>
        <v>#N/A</v>
      </c>
      <c r="AD1207" s="20" t="s">
        <v>661</v>
      </c>
      <c r="AE1207" s="20">
        <v>0.26152199999999998</v>
      </c>
      <c r="AF1207" s="20">
        <v>0.26152199999999998</v>
      </c>
      <c r="AG1207" s="20" t="s">
        <v>40</v>
      </c>
      <c r="AH1207" s="20" t="s">
        <v>209</v>
      </c>
    </row>
    <row r="1208" spans="1:34">
      <c r="A1208" s="20"/>
      <c r="B1208" s="20"/>
      <c r="C1208" s="20"/>
      <c r="D1208" s="20"/>
      <c r="E1208" s="20"/>
      <c r="G1208" s="2"/>
      <c r="P1208" t="e">
        <f t="shared" si="37"/>
        <v>#N/A</v>
      </c>
      <c r="Q1208" t="e">
        <f>+VLOOKUP(D1208&amp;E1208,Master!D:H,5,0)</f>
        <v>#N/A</v>
      </c>
      <c r="R1208" t="e">
        <f>+VLOOKUP(D1208&amp;E1208,Master!D:I,6,0)</f>
        <v>#N/A</v>
      </c>
      <c r="S1208" t="e">
        <f>+VLOOKUP(Q1208,Notes!$A$45:$BZ$50,MATCH(P1208,Notes!$2:$2,0),0)</f>
        <v>#N/A</v>
      </c>
      <c r="T1208" s="21" t="e">
        <f t="shared" si="36"/>
        <v>#N/A</v>
      </c>
      <c r="AD1208" s="20" t="s">
        <v>671</v>
      </c>
      <c r="AE1208" s="20">
        <v>0.21431500000000001</v>
      </c>
      <c r="AF1208" s="20">
        <v>0.21431500000000001</v>
      </c>
      <c r="AG1208" s="20" t="s">
        <v>47</v>
      </c>
      <c r="AH1208" s="20" t="s">
        <v>208</v>
      </c>
    </row>
    <row r="1209" spans="1:34">
      <c r="A1209" s="20"/>
      <c r="B1209" s="20"/>
      <c r="C1209" s="20"/>
      <c r="D1209" s="20"/>
      <c r="E1209" s="20"/>
      <c r="G1209" s="2"/>
      <c r="P1209" t="e">
        <f t="shared" si="37"/>
        <v>#N/A</v>
      </c>
      <c r="Q1209" t="e">
        <f>+VLOOKUP(D1209&amp;E1209,Master!D:H,5,0)</f>
        <v>#N/A</v>
      </c>
      <c r="R1209" t="e">
        <f>+VLOOKUP(D1209&amp;E1209,Master!D:I,6,0)</f>
        <v>#N/A</v>
      </c>
      <c r="S1209" t="e">
        <f>+VLOOKUP(Q1209,Notes!$A$45:$BZ$50,MATCH(P1209,Notes!$2:$2,0),0)</f>
        <v>#N/A</v>
      </c>
      <c r="T1209" s="21" t="e">
        <f t="shared" si="36"/>
        <v>#N/A</v>
      </c>
      <c r="AD1209" s="20" t="s">
        <v>675</v>
      </c>
      <c r="AE1209" s="20">
        <v>0.20093800000000001</v>
      </c>
      <c r="AF1209" s="20">
        <v>0.20093800000000001</v>
      </c>
      <c r="AG1209" s="20" t="s">
        <v>47</v>
      </c>
      <c r="AH1209" s="20" t="s">
        <v>209</v>
      </c>
    </row>
    <row r="1210" spans="1:34">
      <c r="A1210" s="20"/>
      <c r="B1210" s="20"/>
      <c r="C1210" s="20"/>
      <c r="D1210" s="20"/>
      <c r="E1210" s="20"/>
      <c r="G1210" s="2"/>
      <c r="P1210" t="e">
        <f t="shared" si="37"/>
        <v>#N/A</v>
      </c>
      <c r="Q1210" t="e">
        <f>+VLOOKUP(D1210&amp;E1210,Master!D:H,5,0)</f>
        <v>#N/A</v>
      </c>
      <c r="R1210" t="e">
        <f>+VLOOKUP(D1210&amp;E1210,Master!D:I,6,0)</f>
        <v>#N/A</v>
      </c>
      <c r="S1210" t="e">
        <f>+VLOOKUP(Q1210,Notes!$A$45:$BZ$50,MATCH(P1210,Notes!$2:$2,0),0)</f>
        <v>#N/A</v>
      </c>
      <c r="T1210" s="21" t="e">
        <f t="shared" si="36"/>
        <v>#N/A</v>
      </c>
      <c r="AD1210" s="20" t="s">
        <v>764</v>
      </c>
      <c r="AE1210" s="20">
        <v>0.21088700000000002</v>
      </c>
      <c r="AF1210" s="20">
        <v>0.21088700000000002</v>
      </c>
      <c r="AG1210" s="20" t="s">
        <v>16</v>
      </c>
      <c r="AH1210" s="20" t="s">
        <v>209</v>
      </c>
    </row>
    <row r="1211" spans="1:34">
      <c r="A1211" s="20"/>
      <c r="B1211" s="20"/>
      <c r="C1211" s="20"/>
      <c r="D1211" s="20"/>
      <c r="E1211" s="20"/>
      <c r="G1211" s="2"/>
      <c r="P1211" t="e">
        <f t="shared" si="37"/>
        <v>#N/A</v>
      </c>
      <c r="Q1211" t="e">
        <f>+VLOOKUP(D1211&amp;E1211,Master!D:H,5,0)</f>
        <v>#N/A</v>
      </c>
      <c r="R1211" t="e">
        <f>+VLOOKUP(D1211&amp;E1211,Master!D:I,6,0)</f>
        <v>#N/A</v>
      </c>
      <c r="S1211" t="e">
        <f>+VLOOKUP(Q1211,Notes!$A$45:$BZ$50,MATCH(P1211,Notes!$2:$2,0),0)</f>
        <v>#N/A</v>
      </c>
      <c r="T1211" s="21" t="e">
        <f t="shared" si="36"/>
        <v>#N/A</v>
      </c>
      <c r="AD1211" s="20" t="s">
        <v>762</v>
      </c>
      <c r="AE1211" s="20">
        <v>0.25118299999999999</v>
      </c>
      <c r="AF1211" s="20">
        <v>0.25118299999999999</v>
      </c>
      <c r="AG1211" s="20" t="s">
        <v>16</v>
      </c>
      <c r="AH1211" s="20" t="s">
        <v>208</v>
      </c>
    </row>
    <row r="1212" spans="1:34">
      <c r="A1212" s="20"/>
      <c r="B1212" s="20"/>
      <c r="C1212" s="20"/>
      <c r="D1212" s="20"/>
      <c r="E1212" s="20"/>
      <c r="G1212" s="2"/>
      <c r="P1212" t="e">
        <f t="shared" si="37"/>
        <v>#N/A</v>
      </c>
      <c r="Q1212" t="e">
        <f>+VLOOKUP(D1212&amp;E1212,Master!D:H,5,0)</f>
        <v>#N/A</v>
      </c>
      <c r="R1212" t="e">
        <f>+VLOOKUP(D1212&amp;E1212,Master!D:I,6,0)</f>
        <v>#N/A</v>
      </c>
      <c r="S1212" t="e">
        <f>+VLOOKUP(Q1212,Notes!$A$45:$BZ$50,MATCH(P1212,Notes!$2:$2,0),0)</f>
        <v>#N/A</v>
      </c>
      <c r="T1212" s="21" t="e">
        <f t="shared" si="36"/>
        <v>#N/A</v>
      </c>
      <c r="AD1212" s="20" t="s">
        <v>652</v>
      </c>
      <c r="AE1212" s="20">
        <v>15.424535000000001</v>
      </c>
      <c r="AF1212" s="20">
        <v>15.424535000000001</v>
      </c>
      <c r="AG1212" s="20" t="s">
        <v>17</v>
      </c>
      <c r="AH1212" s="20" t="s">
        <v>210</v>
      </c>
    </row>
    <row r="1213" spans="1:34">
      <c r="A1213" s="20"/>
      <c r="B1213" s="20"/>
      <c r="C1213" s="20"/>
      <c r="D1213" s="20"/>
      <c r="E1213" s="20"/>
      <c r="G1213" s="2"/>
      <c r="P1213" t="e">
        <f t="shared" si="37"/>
        <v>#N/A</v>
      </c>
      <c r="Q1213" t="e">
        <f>+VLOOKUP(D1213&amp;E1213,Master!D:H,5,0)</f>
        <v>#N/A</v>
      </c>
      <c r="R1213" t="e">
        <f>+VLOOKUP(D1213&amp;E1213,Master!D:I,6,0)</f>
        <v>#N/A</v>
      </c>
      <c r="S1213" t="e">
        <f>+VLOOKUP(Q1213,Notes!$A$45:$BZ$50,MATCH(P1213,Notes!$2:$2,0),0)</f>
        <v>#N/A</v>
      </c>
      <c r="T1213" s="21" t="e">
        <f t="shared" si="36"/>
        <v>#N/A</v>
      </c>
      <c r="AD1213" s="20" t="s">
        <v>651</v>
      </c>
      <c r="AE1213" s="20">
        <v>15.827437999999999</v>
      </c>
      <c r="AF1213" s="20">
        <v>15.827437999999999</v>
      </c>
      <c r="AG1213" s="20" t="s">
        <v>17</v>
      </c>
      <c r="AH1213" s="20" t="s">
        <v>196</v>
      </c>
    </row>
    <row r="1214" spans="1:34">
      <c r="A1214" s="20"/>
      <c r="B1214" s="20"/>
      <c r="C1214" s="20"/>
      <c r="D1214" s="20"/>
      <c r="E1214" s="20"/>
      <c r="G1214" s="2"/>
      <c r="P1214" t="e">
        <f t="shared" si="37"/>
        <v>#N/A</v>
      </c>
      <c r="Q1214" t="e">
        <f>+VLOOKUP(D1214&amp;E1214,Master!D:H,5,0)</f>
        <v>#N/A</v>
      </c>
      <c r="R1214" t="e">
        <f>+VLOOKUP(D1214&amp;E1214,Master!D:I,6,0)</f>
        <v>#N/A</v>
      </c>
      <c r="S1214" t="e">
        <f>+VLOOKUP(Q1214,Notes!$A$45:$BZ$50,MATCH(P1214,Notes!$2:$2,0),0)</f>
        <v>#N/A</v>
      </c>
      <c r="T1214" s="21" t="e">
        <f t="shared" si="36"/>
        <v>#N/A</v>
      </c>
      <c r="AD1214" s="20" t="s">
        <v>636</v>
      </c>
      <c r="AE1214" s="20">
        <v>0.24638599999999999</v>
      </c>
      <c r="AF1214" s="20">
        <v>0.24638599999999999</v>
      </c>
      <c r="AG1214" s="20" t="s">
        <v>13</v>
      </c>
      <c r="AH1214" s="20" t="s">
        <v>209</v>
      </c>
    </row>
    <row r="1215" spans="1:34">
      <c r="A1215" s="20"/>
      <c r="B1215" s="20"/>
      <c r="C1215" s="20"/>
      <c r="D1215" s="20"/>
      <c r="E1215" s="20"/>
      <c r="G1215" s="2"/>
      <c r="P1215" t="e">
        <f t="shared" si="37"/>
        <v>#N/A</v>
      </c>
      <c r="Q1215" t="e">
        <f>+VLOOKUP(D1215&amp;E1215,Master!D:H,5,0)</f>
        <v>#N/A</v>
      </c>
      <c r="R1215" t="e">
        <f>+VLOOKUP(D1215&amp;E1215,Master!D:I,6,0)</f>
        <v>#N/A</v>
      </c>
      <c r="S1215" t="e">
        <f>+VLOOKUP(Q1215,Notes!$A$45:$BZ$50,MATCH(P1215,Notes!$2:$2,0),0)</f>
        <v>#N/A</v>
      </c>
      <c r="T1215" s="21" t="e">
        <f t="shared" si="36"/>
        <v>#N/A</v>
      </c>
      <c r="AD1215" s="20" t="s">
        <v>634</v>
      </c>
      <c r="AE1215" s="20">
        <v>0.26860300000000004</v>
      </c>
      <c r="AF1215" s="20">
        <v>0.26860300000000004</v>
      </c>
      <c r="AG1215" s="20" t="s">
        <v>13</v>
      </c>
      <c r="AH1215" s="20" t="s">
        <v>208</v>
      </c>
    </row>
    <row r="1216" spans="1:34">
      <c r="A1216" s="20"/>
      <c r="B1216" s="20"/>
      <c r="C1216" s="20"/>
      <c r="D1216" s="20"/>
      <c r="E1216" s="20"/>
      <c r="G1216" s="2"/>
      <c r="P1216" t="e">
        <f t="shared" si="37"/>
        <v>#N/A</v>
      </c>
      <c r="Q1216" t="e">
        <f>+VLOOKUP(D1216&amp;E1216,Master!D:H,5,0)</f>
        <v>#N/A</v>
      </c>
      <c r="R1216" t="e">
        <f>+VLOOKUP(D1216&amp;E1216,Master!D:I,6,0)</f>
        <v>#N/A</v>
      </c>
      <c r="S1216" t="e">
        <f>+VLOOKUP(Q1216,Notes!$A$45:$BZ$50,MATCH(P1216,Notes!$2:$2,0),0)</f>
        <v>#N/A</v>
      </c>
      <c r="T1216" s="21" t="e">
        <f t="shared" si="36"/>
        <v>#N/A</v>
      </c>
      <c r="AD1216" s="20" t="s">
        <v>641</v>
      </c>
      <c r="AE1216" s="20">
        <v>23.365993</v>
      </c>
      <c r="AF1216" s="20">
        <v>23.365993</v>
      </c>
      <c r="AG1216" s="20" t="s">
        <v>14</v>
      </c>
      <c r="AH1216" s="20" t="s">
        <v>214</v>
      </c>
    </row>
    <row r="1217" spans="1:34">
      <c r="A1217" s="20"/>
      <c r="B1217" s="20"/>
      <c r="C1217" s="20"/>
      <c r="D1217" s="20"/>
      <c r="E1217" s="20"/>
      <c r="G1217" s="2"/>
      <c r="P1217" t="e">
        <f t="shared" si="37"/>
        <v>#N/A</v>
      </c>
      <c r="Q1217" t="e">
        <f>+VLOOKUP(D1217&amp;E1217,Master!D:H,5,0)</f>
        <v>#N/A</v>
      </c>
      <c r="R1217" t="e">
        <f>+VLOOKUP(D1217&amp;E1217,Master!D:I,6,0)</f>
        <v>#N/A</v>
      </c>
      <c r="S1217" t="e">
        <f>+VLOOKUP(Q1217,Notes!$A$45:$BZ$50,MATCH(P1217,Notes!$2:$2,0),0)</f>
        <v>#N/A</v>
      </c>
      <c r="T1217" s="21" t="e">
        <f t="shared" si="36"/>
        <v>#N/A</v>
      </c>
      <c r="AD1217" s="20" t="s">
        <v>639</v>
      </c>
      <c r="AE1217" s="20">
        <v>26.518725000000003</v>
      </c>
      <c r="AF1217" s="20">
        <v>26.518725000000003</v>
      </c>
      <c r="AG1217" s="20" t="s">
        <v>14</v>
      </c>
      <c r="AH1217" s="20" t="s">
        <v>208</v>
      </c>
    </row>
    <row r="1218" spans="1:34">
      <c r="A1218" s="20"/>
      <c r="B1218" s="20"/>
      <c r="C1218" s="20"/>
      <c r="D1218" s="20"/>
      <c r="E1218" s="20"/>
      <c r="G1218" s="2"/>
      <c r="P1218" t="e">
        <f t="shared" si="37"/>
        <v>#N/A</v>
      </c>
      <c r="Q1218" t="e">
        <f>+VLOOKUP(D1218&amp;E1218,Master!D:H,5,0)</f>
        <v>#N/A</v>
      </c>
      <c r="R1218" t="e">
        <f>+VLOOKUP(D1218&amp;E1218,Master!D:I,6,0)</f>
        <v>#N/A</v>
      </c>
      <c r="S1218" t="e">
        <f>+VLOOKUP(Q1218,Notes!$A$45:$BZ$50,MATCH(P1218,Notes!$2:$2,0),0)</f>
        <v>#N/A</v>
      </c>
      <c r="T1218" s="21" t="e">
        <f t="shared" ref="T1218:T1281" si="38">+S1218-B1218</f>
        <v>#N/A</v>
      </c>
      <c r="AD1218" s="20" t="s">
        <v>681</v>
      </c>
      <c r="AE1218" s="20">
        <v>15.026921000000005</v>
      </c>
      <c r="AF1218" s="20">
        <v>15.026921000000005</v>
      </c>
      <c r="AG1218" s="20" t="s">
        <v>190</v>
      </c>
      <c r="AH1218" s="20" t="s">
        <v>204</v>
      </c>
    </row>
    <row r="1219" spans="1:34">
      <c r="A1219" s="20"/>
      <c r="B1219" s="20"/>
      <c r="C1219" s="20"/>
      <c r="D1219" s="20"/>
      <c r="E1219" s="20"/>
      <c r="G1219" s="2"/>
      <c r="P1219" t="e">
        <f t="shared" ref="P1219:P1282" si="39">+D1219&amp;R1219</f>
        <v>#N/A</v>
      </c>
      <c r="Q1219" t="e">
        <f>+VLOOKUP(D1219&amp;E1219,Master!D:H,5,0)</f>
        <v>#N/A</v>
      </c>
      <c r="R1219" t="e">
        <f>+VLOOKUP(D1219&amp;E1219,Master!D:I,6,0)</f>
        <v>#N/A</v>
      </c>
      <c r="S1219" t="e">
        <f>+VLOOKUP(Q1219,Notes!$A$45:$BZ$50,MATCH(P1219,Notes!$2:$2,0),0)</f>
        <v>#N/A</v>
      </c>
      <c r="T1219" s="21" t="e">
        <f t="shared" si="38"/>
        <v>#N/A</v>
      </c>
      <c r="AD1219" s="20" t="s">
        <v>682</v>
      </c>
      <c r="AE1219" s="20">
        <v>15.063449999999996</v>
      </c>
      <c r="AF1219" s="20">
        <v>15.063449999999996</v>
      </c>
      <c r="AG1219" s="20" t="s">
        <v>190</v>
      </c>
      <c r="AH1219" s="20" t="s">
        <v>208</v>
      </c>
    </row>
    <row r="1220" spans="1:34">
      <c r="A1220" s="20"/>
      <c r="B1220" s="20"/>
      <c r="C1220" s="20"/>
      <c r="D1220" s="20"/>
      <c r="E1220" s="20"/>
      <c r="G1220" s="2"/>
      <c r="P1220" t="e">
        <f t="shared" si="39"/>
        <v>#N/A</v>
      </c>
      <c r="Q1220" t="e">
        <f>+VLOOKUP(D1220&amp;E1220,Master!D:H,5,0)</f>
        <v>#N/A</v>
      </c>
      <c r="R1220" t="e">
        <f>+VLOOKUP(D1220&amp;E1220,Master!D:I,6,0)</f>
        <v>#N/A</v>
      </c>
      <c r="S1220" t="e">
        <f>+VLOOKUP(Q1220,Notes!$A$45:$BZ$50,MATCH(P1220,Notes!$2:$2,0),0)</f>
        <v>#N/A</v>
      </c>
      <c r="T1220" s="21" t="e">
        <f t="shared" si="38"/>
        <v>#N/A</v>
      </c>
      <c r="AD1220" s="20" t="s">
        <v>683</v>
      </c>
      <c r="AE1220" s="20">
        <v>14.618611999999994</v>
      </c>
      <c r="AF1220" s="20">
        <v>14.618611999999994</v>
      </c>
      <c r="AG1220" s="20" t="s">
        <v>190</v>
      </c>
      <c r="AH1220" s="20" t="s">
        <v>205</v>
      </c>
    </row>
    <row r="1221" spans="1:34">
      <c r="A1221" s="20"/>
      <c r="B1221" s="20"/>
      <c r="C1221" s="20"/>
      <c r="D1221" s="20"/>
      <c r="E1221" s="20"/>
      <c r="G1221" s="2"/>
      <c r="P1221" t="e">
        <f t="shared" si="39"/>
        <v>#N/A</v>
      </c>
      <c r="Q1221" t="e">
        <f>+VLOOKUP(D1221&amp;E1221,Master!D:H,5,0)</f>
        <v>#N/A</v>
      </c>
      <c r="R1221" t="e">
        <f>+VLOOKUP(D1221&amp;E1221,Master!D:I,6,0)</f>
        <v>#N/A</v>
      </c>
      <c r="S1221" t="e">
        <f>+VLOOKUP(Q1221,Notes!$A$45:$BZ$50,MATCH(P1221,Notes!$2:$2,0),0)</f>
        <v>#N/A</v>
      </c>
      <c r="T1221" s="21" t="e">
        <f t="shared" si="38"/>
        <v>#N/A</v>
      </c>
      <c r="AD1221" s="20" t="s">
        <v>684</v>
      </c>
      <c r="AE1221" s="20">
        <v>14.634362000000001</v>
      </c>
      <c r="AF1221" s="20">
        <v>14.634362000000001</v>
      </c>
      <c r="AG1221" s="20" t="s">
        <v>190</v>
      </c>
      <c r="AH1221" s="20" t="s">
        <v>209</v>
      </c>
    </row>
    <row r="1222" spans="1:34">
      <c r="A1222" s="20"/>
      <c r="B1222" s="20"/>
      <c r="C1222" s="20"/>
      <c r="D1222" s="20"/>
      <c r="E1222" s="20"/>
      <c r="G1222" s="2"/>
      <c r="P1222" t="e">
        <f t="shared" si="39"/>
        <v>#N/A</v>
      </c>
      <c r="Q1222" t="e">
        <f>+VLOOKUP(D1222&amp;E1222,Master!D:H,5,0)</f>
        <v>#N/A</v>
      </c>
      <c r="R1222" t="e">
        <f>+VLOOKUP(D1222&amp;E1222,Master!D:I,6,0)</f>
        <v>#N/A</v>
      </c>
      <c r="S1222" t="e">
        <f>+VLOOKUP(Q1222,Notes!$A$45:$BZ$50,MATCH(P1222,Notes!$2:$2,0),0)</f>
        <v>#N/A</v>
      </c>
      <c r="T1222" s="21" t="e">
        <f t="shared" si="38"/>
        <v>#N/A</v>
      </c>
      <c r="AD1222" s="20" t="s">
        <v>676</v>
      </c>
      <c r="AE1222" s="20">
        <v>12.854486999999999</v>
      </c>
      <c r="AF1222" s="20">
        <v>12.854486999999999</v>
      </c>
      <c r="AG1222" s="20" t="s">
        <v>88</v>
      </c>
      <c r="AH1222" s="20" t="s">
        <v>196</v>
      </c>
    </row>
    <row r="1223" spans="1:34">
      <c r="A1223" s="20"/>
      <c r="B1223" s="20"/>
      <c r="C1223" s="20"/>
      <c r="D1223" s="20"/>
      <c r="E1223" s="20"/>
      <c r="G1223" s="2"/>
      <c r="P1223" t="e">
        <f t="shared" si="39"/>
        <v>#N/A</v>
      </c>
      <c r="Q1223" t="e">
        <f>+VLOOKUP(D1223&amp;E1223,Master!D:H,5,0)</f>
        <v>#N/A</v>
      </c>
      <c r="R1223" t="e">
        <f>+VLOOKUP(D1223&amp;E1223,Master!D:I,6,0)</f>
        <v>#N/A</v>
      </c>
      <c r="S1223" t="e">
        <f>+VLOOKUP(Q1223,Notes!$A$45:$BZ$50,MATCH(P1223,Notes!$2:$2,0),0)</f>
        <v>#N/A</v>
      </c>
      <c r="T1223" s="21" t="e">
        <f t="shared" si="38"/>
        <v>#N/A</v>
      </c>
      <c r="AD1223" s="20" t="s">
        <v>637</v>
      </c>
      <c r="AE1223" s="20">
        <v>28.274752000000007</v>
      </c>
      <c r="AF1223" s="20">
        <v>28.274752000000007</v>
      </c>
      <c r="AG1223" s="20" t="s">
        <v>14</v>
      </c>
      <c r="AH1223" s="20" t="s">
        <v>204</v>
      </c>
    </row>
    <row r="1224" spans="1:34">
      <c r="A1224" s="20"/>
      <c r="B1224" s="20"/>
      <c r="C1224" s="20"/>
      <c r="D1224" s="20"/>
      <c r="E1224" s="20"/>
      <c r="G1224" s="2"/>
      <c r="P1224" t="e">
        <f t="shared" si="39"/>
        <v>#N/A</v>
      </c>
      <c r="Q1224" t="e">
        <f>+VLOOKUP(D1224&amp;E1224,Master!D:H,5,0)</f>
        <v>#N/A</v>
      </c>
      <c r="R1224" t="e">
        <f>+VLOOKUP(D1224&amp;E1224,Master!D:I,6,0)</f>
        <v>#N/A</v>
      </c>
      <c r="S1224" t="e">
        <f>+VLOOKUP(Q1224,Notes!$A$45:$BZ$50,MATCH(P1224,Notes!$2:$2,0),0)</f>
        <v>#N/A</v>
      </c>
      <c r="T1224" s="21" t="e">
        <f t="shared" si="38"/>
        <v>#N/A</v>
      </c>
      <c r="AD1224" s="20" t="s">
        <v>681</v>
      </c>
      <c r="AE1224" s="20">
        <v>15.026921000000005</v>
      </c>
      <c r="AF1224" s="20">
        <v>15.026921000000005</v>
      </c>
      <c r="AG1224" s="20" t="s">
        <v>190</v>
      </c>
      <c r="AH1224" s="20" t="s">
        <v>204</v>
      </c>
    </row>
    <row r="1225" spans="1:34">
      <c r="A1225" s="20"/>
      <c r="B1225" s="20"/>
      <c r="C1225" s="20"/>
      <c r="D1225" s="20"/>
      <c r="E1225" s="20"/>
      <c r="G1225" s="2"/>
      <c r="P1225" t="e">
        <f t="shared" si="39"/>
        <v>#N/A</v>
      </c>
      <c r="Q1225" t="e">
        <f>+VLOOKUP(D1225&amp;E1225,Master!D:H,5,0)</f>
        <v>#N/A</v>
      </c>
      <c r="R1225" t="e">
        <f>+VLOOKUP(D1225&amp;E1225,Master!D:I,6,0)</f>
        <v>#N/A</v>
      </c>
      <c r="S1225" t="e">
        <f>+VLOOKUP(Q1225,Notes!$A$45:$BZ$50,MATCH(P1225,Notes!$2:$2,0),0)</f>
        <v>#N/A</v>
      </c>
      <c r="T1225" s="21" t="e">
        <f t="shared" si="38"/>
        <v>#N/A</v>
      </c>
      <c r="AD1225" s="20" t="s">
        <v>683</v>
      </c>
      <c r="AE1225" s="20">
        <v>14.618611999999994</v>
      </c>
      <c r="AF1225" s="20">
        <v>14.618611999999994</v>
      </c>
      <c r="AG1225" s="20" t="s">
        <v>190</v>
      </c>
      <c r="AH1225" s="20" t="s">
        <v>205</v>
      </c>
    </row>
    <row r="1226" spans="1:34">
      <c r="A1226" s="20"/>
      <c r="B1226" s="20"/>
      <c r="C1226" s="20"/>
      <c r="D1226" s="20"/>
      <c r="E1226" s="20"/>
      <c r="G1226" s="2"/>
      <c r="P1226" t="e">
        <f t="shared" si="39"/>
        <v>#N/A</v>
      </c>
      <c r="Q1226" t="e">
        <f>+VLOOKUP(D1226&amp;E1226,Master!D:H,5,0)</f>
        <v>#N/A</v>
      </c>
      <c r="R1226" t="e">
        <f>+VLOOKUP(D1226&amp;E1226,Master!D:I,6,0)</f>
        <v>#N/A</v>
      </c>
      <c r="S1226" t="e">
        <f>+VLOOKUP(Q1226,Notes!$A$45:$BZ$50,MATCH(P1226,Notes!$2:$2,0),0)</f>
        <v>#N/A</v>
      </c>
      <c r="T1226" s="21" t="e">
        <f t="shared" si="38"/>
        <v>#N/A</v>
      </c>
      <c r="AD1226" s="20" t="s">
        <v>621</v>
      </c>
      <c r="AE1226" s="20">
        <v>0.18816300000000014</v>
      </c>
      <c r="AF1226" s="20">
        <v>0.18816300000000014</v>
      </c>
      <c r="AG1226" s="20" t="s">
        <v>20</v>
      </c>
      <c r="AH1226" s="20" t="s">
        <v>204</v>
      </c>
    </row>
    <row r="1227" spans="1:34">
      <c r="A1227" s="20"/>
      <c r="B1227" s="20"/>
      <c r="C1227" s="20"/>
      <c r="D1227" s="20"/>
      <c r="E1227" s="20"/>
      <c r="G1227" s="2"/>
      <c r="P1227" t="e">
        <f t="shared" si="39"/>
        <v>#N/A</v>
      </c>
      <c r="Q1227" t="e">
        <f>+VLOOKUP(D1227&amp;E1227,Master!D:H,5,0)</f>
        <v>#N/A</v>
      </c>
      <c r="R1227" t="e">
        <f>+VLOOKUP(D1227&amp;E1227,Master!D:I,6,0)</f>
        <v>#N/A</v>
      </c>
      <c r="S1227" t="e">
        <f>+VLOOKUP(Q1227,Notes!$A$45:$BZ$50,MATCH(P1227,Notes!$2:$2,0),0)</f>
        <v>#N/A</v>
      </c>
      <c r="T1227" s="21" t="e">
        <f t="shared" si="38"/>
        <v>#N/A</v>
      </c>
      <c r="AD1227" s="20" t="s">
        <v>625</v>
      </c>
      <c r="AE1227" s="20">
        <v>0.17584399999999997</v>
      </c>
      <c r="AF1227" s="20">
        <v>0.17584399999999997</v>
      </c>
      <c r="AG1227" s="20" t="s">
        <v>20</v>
      </c>
      <c r="AH1227" s="20" t="s">
        <v>205</v>
      </c>
    </row>
    <row r="1228" spans="1:34">
      <c r="A1228" s="20"/>
      <c r="B1228" s="20"/>
      <c r="C1228" s="20"/>
      <c r="D1228" s="20"/>
      <c r="E1228" s="20"/>
      <c r="G1228" s="2"/>
      <c r="P1228" t="e">
        <f t="shared" si="39"/>
        <v>#N/A</v>
      </c>
      <c r="Q1228" t="e">
        <f>+VLOOKUP(D1228&amp;E1228,Master!D:H,5,0)</f>
        <v>#N/A</v>
      </c>
      <c r="R1228" t="e">
        <f>+VLOOKUP(D1228&amp;E1228,Master!D:I,6,0)</f>
        <v>#N/A</v>
      </c>
      <c r="S1228" t="e">
        <f>+VLOOKUP(Q1228,Notes!$A$45:$BZ$50,MATCH(P1228,Notes!$2:$2,0),0)</f>
        <v>#N/A</v>
      </c>
      <c r="T1228" s="21" t="e">
        <f t="shared" si="38"/>
        <v>#N/A</v>
      </c>
      <c r="AD1228" s="20" t="s">
        <v>654</v>
      </c>
      <c r="AE1228" s="20">
        <v>0.27030399999999993</v>
      </c>
      <c r="AF1228" s="20">
        <v>0.27030399999999993</v>
      </c>
      <c r="AG1228" s="20" t="s">
        <v>40</v>
      </c>
      <c r="AH1228" s="20" t="s">
        <v>204</v>
      </c>
    </row>
    <row r="1229" spans="1:34">
      <c r="A1229" s="20"/>
      <c r="B1229" s="20"/>
      <c r="C1229" s="20"/>
      <c r="D1229" s="20"/>
      <c r="E1229" s="20"/>
      <c r="G1229" s="2"/>
      <c r="P1229" t="e">
        <f t="shared" si="39"/>
        <v>#N/A</v>
      </c>
      <c r="Q1229" t="e">
        <f>+VLOOKUP(D1229&amp;E1229,Master!D:H,5,0)</f>
        <v>#N/A</v>
      </c>
      <c r="R1229" t="e">
        <f>+VLOOKUP(D1229&amp;E1229,Master!D:I,6,0)</f>
        <v>#N/A</v>
      </c>
      <c r="S1229" t="e">
        <f>+VLOOKUP(Q1229,Notes!$A$45:$BZ$50,MATCH(P1229,Notes!$2:$2,0),0)</f>
        <v>#N/A</v>
      </c>
      <c r="T1229" s="21" t="e">
        <f t="shared" si="38"/>
        <v>#N/A</v>
      </c>
      <c r="AD1229" s="20" t="s">
        <v>658</v>
      </c>
      <c r="AE1229" s="20">
        <v>0.26180000000000003</v>
      </c>
      <c r="AF1229" s="20">
        <v>0.26180000000000003</v>
      </c>
      <c r="AG1229" s="20" t="s">
        <v>40</v>
      </c>
      <c r="AH1229" s="20" t="s">
        <v>205</v>
      </c>
    </row>
    <row r="1230" spans="1:34">
      <c r="A1230" s="20"/>
      <c r="B1230" s="20"/>
      <c r="C1230" s="20"/>
      <c r="D1230" s="20"/>
      <c r="E1230" s="20"/>
      <c r="G1230" s="2"/>
      <c r="P1230" t="e">
        <f t="shared" si="39"/>
        <v>#N/A</v>
      </c>
      <c r="Q1230" t="e">
        <f>+VLOOKUP(D1230&amp;E1230,Master!D:H,5,0)</f>
        <v>#N/A</v>
      </c>
      <c r="R1230" t="e">
        <f>+VLOOKUP(D1230&amp;E1230,Master!D:I,6,0)</f>
        <v>#N/A</v>
      </c>
      <c r="S1230" t="e">
        <f>+VLOOKUP(Q1230,Notes!$A$45:$BZ$50,MATCH(P1230,Notes!$2:$2,0),0)</f>
        <v>#N/A</v>
      </c>
      <c r="T1230" s="21" t="e">
        <f t="shared" si="38"/>
        <v>#N/A</v>
      </c>
      <c r="AD1230" s="20" t="s">
        <v>668</v>
      </c>
      <c r="AE1230" s="20">
        <v>0.21977199999999994</v>
      </c>
      <c r="AF1230" s="20">
        <v>0.21977199999999994</v>
      </c>
      <c r="AG1230" s="20" t="s">
        <v>47</v>
      </c>
      <c r="AH1230" s="20" t="s">
        <v>204</v>
      </c>
    </row>
    <row r="1231" spans="1:34">
      <c r="A1231" s="20"/>
      <c r="B1231" s="20"/>
      <c r="C1231" s="20"/>
      <c r="D1231" s="20"/>
      <c r="E1231" s="20"/>
      <c r="G1231" s="2"/>
      <c r="P1231" t="e">
        <f t="shared" si="39"/>
        <v>#N/A</v>
      </c>
      <c r="Q1231" t="e">
        <f>+VLOOKUP(D1231&amp;E1231,Master!D:H,5,0)</f>
        <v>#N/A</v>
      </c>
      <c r="R1231" t="e">
        <f>+VLOOKUP(D1231&amp;E1231,Master!D:I,6,0)</f>
        <v>#N/A</v>
      </c>
      <c r="S1231" t="e">
        <f>+VLOOKUP(Q1231,Notes!$A$45:$BZ$50,MATCH(P1231,Notes!$2:$2,0),0)</f>
        <v>#N/A</v>
      </c>
      <c r="T1231" s="21" t="e">
        <f t="shared" si="38"/>
        <v>#N/A</v>
      </c>
      <c r="AD1231" s="20" t="s">
        <v>672</v>
      </c>
      <c r="AE1231" s="20">
        <v>0.20745500000000008</v>
      </c>
      <c r="AF1231" s="20">
        <v>0.20745500000000008</v>
      </c>
      <c r="AG1231" s="20" t="s">
        <v>47</v>
      </c>
      <c r="AH1231" s="20" t="s">
        <v>205</v>
      </c>
    </row>
    <row r="1232" spans="1:34">
      <c r="A1232" s="20"/>
      <c r="B1232" s="20"/>
      <c r="C1232" s="20"/>
      <c r="D1232" s="20"/>
      <c r="E1232" s="20"/>
      <c r="G1232" s="2"/>
      <c r="P1232" t="e">
        <f t="shared" si="39"/>
        <v>#N/A</v>
      </c>
      <c r="Q1232" t="e">
        <f>+VLOOKUP(D1232&amp;E1232,Master!D:H,5,0)</f>
        <v>#N/A</v>
      </c>
      <c r="R1232" t="e">
        <f>+VLOOKUP(D1232&amp;E1232,Master!D:I,6,0)</f>
        <v>#N/A</v>
      </c>
      <c r="S1232" t="e">
        <f>+VLOOKUP(Q1232,Notes!$A$45:$BZ$50,MATCH(P1232,Notes!$2:$2,0),0)</f>
        <v>#N/A</v>
      </c>
      <c r="T1232" s="21" t="e">
        <f t="shared" si="38"/>
        <v>#N/A</v>
      </c>
      <c r="AD1232" s="20" t="s">
        <v>647</v>
      </c>
      <c r="AE1232" s="20">
        <v>15.734137000000006</v>
      </c>
      <c r="AF1232" s="20">
        <v>15.734137000000006</v>
      </c>
      <c r="AG1232" s="20" t="s">
        <v>15</v>
      </c>
      <c r="AH1232" s="20" t="s">
        <v>205</v>
      </c>
    </row>
    <row r="1233" spans="1:34">
      <c r="A1233" s="20"/>
      <c r="B1233" s="20"/>
      <c r="C1233" s="20"/>
      <c r="D1233" s="20"/>
      <c r="E1233" s="20"/>
      <c r="G1233" s="2"/>
      <c r="P1233" t="e">
        <f t="shared" si="39"/>
        <v>#N/A</v>
      </c>
      <c r="Q1233" t="e">
        <f>+VLOOKUP(D1233&amp;E1233,Master!D:H,5,0)</f>
        <v>#N/A</v>
      </c>
      <c r="R1233" t="e">
        <f>+VLOOKUP(D1233&amp;E1233,Master!D:I,6,0)</f>
        <v>#N/A</v>
      </c>
      <c r="S1233" t="e">
        <f>+VLOOKUP(Q1233,Notes!$A$45:$BZ$50,MATCH(P1233,Notes!$2:$2,0),0)</f>
        <v>#N/A</v>
      </c>
      <c r="T1233" s="21" t="e">
        <f t="shared" si="38"/>
        <v>#N/A</v>
      </c>
      <c r="AD1233" s="20" t="s">
        <v>642</v>
      </c>
      <c r="AE1233" s="20">
        <v>19.30333700000001</v>
      </c>
      <c r="AF1233" s="20">
        <v>19.30333700000001</v>
      </c>
      <c r="AG1233" s="20" t="s">
        <v>15</v>
      </c>
      <c r="AH1233" s="20" t="s">
        <v>204</v>
      </c>
    </row>
    <row r="1234" spans="1:34">
      <c r="A1234" s="20"/>
      <c r="B1234" s="20"/>
      <c r="C1234" s="20"/>
      <c r="D1234" s="20"/>
      <c r="E1234" s="20"/>
      <c r="G1234" s="2"/>
      <c r="P1234" t="e">
        <f t="shared" si="39"/>
        <v>#N/A</v>
      </c>
      <c r="Q1234" t="e">
        <f>+VLOOKUP(D1234&amp;E1234,Master!D:H,5,0)</f>
        <v>#N/A</v>
      </c>
      <c r="R1234" t="e">
        <f>+VLOOKUP(D1234&amp;E1234,Master!D:I,6,0)</f>
        <v>#N/A</v>
      </c>
      <c r="S1234" t="e">
        <f>+VLOOKUP(Q1234,Notes!$A$45:$BZ$50,MATCH(P1234,Notes!$2:$2,0),0)</f>
        <v>#N/A</v>
      </c>
      <c r="T1234" s="21" t="e">
        <f t="shared" si="38"/>
        <v>#N/A</v>
      </c>
      <c r="AD1234" s="20" t="s">
        <v>653</v>
      </c>
      <c r="AE1234" s="20">
        <v>15.359452999999993</v>
      </c>
      <c r="AF1234" s="20">
        <v>15.359452999999993</v>
      </c>
      <c r="AG1234" s="20" t="s">
        <v>17</v>
      </c>
      <c r="AH1234" s="20" t="s">
        <v>211</v>
      </c>
    </row>
    <row r="1235" spans="1:34">
      <c r="A1235" s="20"/>
      <c r="B1235" s="20"/>
      <c r="C1235" s="20"/>
      <c r="D1235" s="20"/>
      <c r="E1235" s="20"/>
      <c r="G1235" s="2"/>
      <c r="P1235" t="e">
        <f t="shared" si="39"/>
        <v>#N/A</v>
      </c>
      <c r="Q1235" t="e">
        <f>+VLOOKUP(D1235&amp;E1235,Master!D:H,5,0)</f>
        <v>#N/A</v>
      </c>
      <c r="R1235" t="e">
        <f>+VLOOKUP(D1235&amp;E1235,Master!D:I,6,0)</f>
        <v>#N/A</v>
      </c>
      <c r="S1235" t="e">
        <f>+VLOOKUP(Q1235,Notes!$A$45:$BZ$50,MATCH(P1235,Notes!$2:$2,0),0)</f>
        <v>#N/A</v>
      </c>
      <c r="T1235" s="21" t="e">
        <f t="shared" si="38"/>
        <v>#N/A</v>
      </c>
      <c r="AD1235" s="20" t="s">
        <v>650</v>
      </c>
      <c r="AE1235" s="20">
        <v>15.765048999999996</v>
      </c>
      <c r="AF1235" s="20">
        <v>15.765048999999996</v>
      </c>
      <c r="AG1235" s="20" t="s">
        <v>17</v>
      </c>
      <c r="AH1235" s="20" t="s">
        <v>204</v>
      </c>
    </row>
    <row r="1236" spans="1:34">
      <c r="A1236" s="20"/>
      <c r="B1236" s="20"/>
      <c r="C1236" s="20"/>
      <c r="D1236" s="20"/>
      <c r="E1236" s="20"/>
      <c r="G1236" s="2"/>
      <c r="P1236" t="e">
        <f t="shared" si="39"/>
        <v>#N/A</v>
      </c>
      <c r="Q1236" t="e">
        <f>+VLOOKUP(D1236&amp;E1236,Master!D:H,5,0)</f>
        <v>#N/A</v>
      </c>
      <c r="R1236" t="e">
        <f>+VLOOKUP(D1236&amp;E1236,Master!D:I,6,0)</f>
        <v>#N/A</v>
      </c>
      <c r="S1236" t="e">
        <f>+VLOOKUP(Q1236,Notes!$A$45:$BZ$50,MATCH(P1236,Notes!$2:$2,0),0)</f>
        <v>#N/A</v>
      </c>
      <c r="T1236" s="21" t="e">
        <f t="shared" si="38"/>
        <v>#N/A</v>
      </c>
      <c r="AD1236" s="20" t="s">
        <v>763</v>
      </c>
      <c r="AE1236" s="20">
        <v>0.21400499999999986</v>
      </c>
      <c r="AF1236" s="20">
        <v>0.21400499999999986</v>
      </c>
      <c r="AG1236" s="20" t="s">
        <v>16</v>
      </c>
      <c r="AH1236" s="20" t="s">
        <v>205</v>
      </c>
    </row>
    <row r="1237" spans="1:34">
      <c r="A1237" s="20"/>
      <c r="B1237" s="20"/>
      <c r="C1237" s="20"/>
      <c r="D1237" s="20"/>
      <c r="E1237" s="20"/>
      <c r="G1237" s="2"/>
      <c r="P1237" t="e">
        <f t="shared" si="39"/>
        <v>#N/A</v>
      </c>
      <c r="Q1237" t="e">
        <f>+VLOOKUP(D1237&amp;E1237,Master!D:H,5,0)</f>
        <v>#N/A</v>
      </c>
      <c r="R1237" t="e">
        <f>+VLOOKUP(D1237&amp;E1237,Master!D:I,6,0)</f>
        <v>#N/A</v>
      </c>
      <c r="S1237" t="e">
        <f>+VLOOKUP(Q1237,Notes!$A$45:$BZ$50,MATCH(P1237,Notes!$2:$2,0),0)</f>
        <v>#N/A</v>
      </c>
      <c r="T1237" s="21" t="e">
        <f t="shared" si="38"/>
        <v>#N/A</v>
      </c>
      <c r="AD1237" s="20" t="s">
        <v>761</v>
      </c>
      <c r="AE1237" s="20">
        <v>0.25396199999999997</v>
      </c>
      <c r="AF1237" s="20">
        <v>0.25396199999999997</v>
      </c>
      <c r="AG1237" s="20" t="s">
        <v>16</v>
      </c>
      <c r="AH1237" s="20" t="s">
        <v>204</v>
      </c>
    </row>
    <row r="1238" spans="1:34">
      <c r="A1238" s="20"/>
      <c r="B1238" s="20"/>
      <c r="C1238" s="20"/>
      <c r="D1238" s="20"/>
      <c r="E1238" s="20"/>
      <c r="G1238" s="2"/>
      <c r="P1238" t="e">
        <f t="shared" si="39"/>
        <v>#N/A</v>
      </c>
      <c r="Q1238" t="e">
        <f>+VLOOKUP(D1238&amp;E1238,Master!D:H,5,0)</f>
        <v>#N/A</v>
      </c>
      <c r="R1238" t="e">
        <f>+VLOOKUP(D1238&amp;E1238,Master!D:I,6,0)</f>
        <v>#N/A</v>
      </c>
      <c r="S1238" t="e">
        <f>+VLOOKUP(Q1238,Notes!$A$45:$BZ$50,MATCH(P1238,Notes!$2:$2,0),0)</f>
        <v>#N/A</v>
      </c>
      <c r="T1238" s="21" t="e">
        <f t="shared" si="38"/>
        <v>#N/A</v>
      </c>
      <c r="AD1238" s="20" t="s">
        <v>640</v>
      </c>
      <c r="AE1238" s="20">
        <v>25.088221999999995</v>
      </c>
      <c r="AF1238" s="20">
        <v>25.088221999999995</v>
      </c>
      <c r="AG1238" s="20" t="s">
        <v>14</v>
      </c>
      <c r="AH1238" s="20" t="s">
        <v>211</v>
      </c>
    </row>
    <row r="1239" spans="1:34">
      <c r="A1239" s="20"/>
      <c r="B1239" s="20"/>
      <c r="C1239" s="20"/>
      <c r="D1239" s="20"/>
      <c r="E1239" s="20"/>
      <c r="G1239" s="2"/>
      <c r="P1239" t="e">
        <f t="shared" si="39"/>
        <v>#N/A</v>
      </c>
      <c r="Q1239" t="e">
        <f>+VLOOKUP(D1239&amp;E1239,Master!D:H,5,0)</f>
        <v>#N/A</v>
      </c>
      <c r="R1239" t="e">
        <f>+VLOOKUP(D1239&amp;E1239,Master!D:I,6,0)</f>
        <v>#N/A</v>
      </c>
      <c r="S1239" t="e">
        <f>+VLOOKUP(Q1239,Notes!$A$45:$BZ$50,MATCH(P1239,Notes!$2:$2,0),0)</f>
        <v>#N/A</v>
      </c>
      <c r="T1239" s="21" t="e">
        <f t="shared" si="38"/>
        <v>#N/A</v>
      </c>
      <c r="AD1239" s="20" t="s">
        <v>653</v>
      </c>
      <c r="AE1239" s="20">
        <v>15.359452999999993</v>
      </c>
      <c r="AF1239" s="20">
        <v>15.359452999999993</v>
      </c>
      <c r="AG1239" s="20" t="s">
        <v>17</v>
      </c>
      <c r="AH1239" s="20" t="s">
        <v>211</v>
      </c>
    </row>
    <row r="1240" spans="1:34">
      <c r="A1240" s="20"/>
      <c r="B1240" s="20"/>
      <c r="C1240" s="20"/>
      <c r="D1240" s="20"/>
      <c r="E1240" s="20"/>
      <c r="G1240" s="2"/>
      <c r="P1240" t="e">
        <f t="shared" si="39"/>
        <v>#N/A</v>
      </c>
      <c r="Q1240" t="e">
        <f>+VLOOKUP(D1240&amp;E1240,Master!D:H,5,0)</f>
        <v>#N/A</v>
      </c>
      <c r="R1240" t="e">
        <f>+VLOOKUP(D1240&amp;E1240,Master!D:I,6,0)</f>
        <v>#N/A</v>
      </c>
      <c r="S1240" t="e">
        <f>+VLOOKUP(Q1240,Notes!$A$45:$BZ$50,MATCH(P1240,Notes!$2:$2,0),0)</f>
        <v>#N/A</v>
      </c>
      <c r="T1240" s="21" t="e">
        <f t="shared" si="38"/>
        <v>#N/A</v>
      </c>
      <c r="AD1240" s="20" t="s">
        <v>650</v>
      </c>
      <c r="AE1240" s="20">
        <v>15.765048999999996</v>
      </c>
      <c r="AF1240" s="20">
        <v>15.765048999999996</v>
      </c>
      <c r="AG1240" s="20" t="s">
        <v>17</v>
      </c>
      <c r="AH1240" s="20" t="s">
        <v>204</v>
      </c>
    </row>
    <row r="1241" spans="1:34">
      <c r="A1241" s="20"/>
      <c r="B1241" s="20"/>
      <c r="C1241" s="20"/>
      <c r="D1241" s="20"/>
      <c r="E1241" s="20"/>
      <c r="G1241" s="2"/>
      <c r="P1241" t="e">
        <f t="shared" si="39"/>
        <v>#N/A</v>
      </c>
      <c r="Q1241" t="e">
        <f>+VLOOKUP(D1241&amp;E1241,Master!D:H,5,0)</f>
        <v>#N/A</v>
      </c>
      <c r="R1241" t="e">
        <f>+VLOOKUP(D1241&amp;E1241,Master!D:I,6,0)</f>
        <v>#N/A</v>
      </c>
      <c r="S1241" t="e">
        <f>+VLOOKUP(Q1241,Notes!$A$45:$BZ$50,MATCH(P1241,Notes!$2:$2,0),0)</f>
        <v>#N/A</v>
      </c>
      <c r="T1241" s="21" t="e">
        <f t="shared" si="38"/>
        <v>#N/A</v>
      </c>
      <c r="AD1241" s="20" t="s">
        <v>681</v>
      </c>
      <c r="AE1241" s="20">
        <v>15.026921000000005</v>
      </c>
      <c r="AF1241" s="20">
        <v>15.026921000000005</v>
      </c>
      <c r="AG1241" s="20" t="s">
        <v>190</v>
      </c>
      <c r="AH1241" s="20" t="s">
        <v>204</v>
      </c>
    </row>
    <row r="1242" spans="1:34">
      <c r="A1242" s="20"/>
      <c r="B1242" s="20"/>
      <c r="C1242" s="20"/>
      <c r="D1242" s="20"/>
      <c r="E1242" s="20"/>
      <c r="G1242" s="2"/>
      <c r="P1242" t="e">
        <f t="shared" si="39"/>
        <v>#N/A</v>
      </c>
      <c r="Q1242" t="e">
        <f>+VLOOKUP(D1242&amp;E1242,Master!D:H,5,0)</f>
        <v>#N/A</v>
      </c>
      <c r="R1242" t="e">
        <f>+VLOOKUP(D1242&amp;E1242,Master!D:I,6,0)</f>
        <v>#N/A</v>
      </c>
      <c r="S1242" t="e">
        <f>+VLOOKUP(Q1242,Notes!$A$45:$BZ$50,MATCH(P1242,Notes!$2:$2,0),0)</f>
        <v>#N/A</v>
      </c>
      <c r="T1242" s="21" t="e">
        <f t="shared" si="38"/>
        <v>#N/A</v>
      </c>
      <c r="AD1242" s="20" t="s">
        <v>683</v>
      </c>
      <c r="AE1242" s="20">
        <v>14.618611999999994</v>
      </c>
      <c r="AF1242" s="20">
        <v>14.618611999999994</v>
      </c>
      <c r="AG1242" s="20" t="s">
        <v>190</v>
      </c>
      <c r="AH1242" s="20" t="s">
        <v>205</v>
      </c>
    </row>
    <row r="1243" spans="1:34">
      <c r="A1243" s="20"/>
      <c r="B1243" s="20"/>
      <c r="C1243" s="20"/>
      <c r="D1243" s="20"/>
      <c r="E1243" s="20"/>
      <c r="G1243" s="2"/>
      <c r="P1243" t="e">
        <f t="shared" si="39"/>
        <v>#N/A</v>
      </c>
      <c r="Q1243" t="e">
        <f>+VLOOKUP(D1243&amp;E1243,Master!D:H,5,0)</f>
        <v>#N/A</v>
      </c>
      <c r="R1243" t="e">
        <f>+VLOOKUP(D1243&amp;E1243,Master!D:I,6,0)</f>
        <v>#N/A</v>
      </c>
      <c r="S1243" t="e">
        <f>+VLOOKUP(Q1243,Notes!$A$45:$BZ$50,MATCH(P1243,Notes!$2:$2,0),0)</f>
        <v>#N/A</v>
      </c>
      <c r="T1243" s="21" t="e">
        <f t="shared" si="38"/>
        <v>#N/A</v>
      </c>
      <c r="AD1243" s="20" t="s">
        <v>676</v>
      </c>
      <c r="AE1243" s="20">
        <v>12.854486999999999</v>
      </c>
      <c r="AF1243" s="20">
        <v>12.854486999999999</v>
      </c>
      <c r="AG1243" s="20" t="s">
        <v>88</v>
      </c>
      <c r="AH1243" s="20" t="s">
        <v>196</v>
      </c>
    </row>
    <row r="1244" spans="1:34">
      <c r="A1244" s="20"/>
      <c r="B1244" s="20"/>
      <c r="C1244" s="20"/>
      <c r="D1244" s="20"/>
      <c r="E1244" s="20"/>
      <c r="G1244" s="2"/>
      <c r="P1244" t="e">
        <f t="shared" si="39"/>
        <v>#N/A</v>
      </c>
      <c r="Q1244" t="e">
        <f>+VLOOKUP(D1244&amp;E1244,Master!D:H,5,0)</f>
        <v>#N/A</v>
      </c>
      <c r="R1244" t="e">
        <f>+VLOOKUP(D1244&amp;E1244,Master!D:I,6,0)</f>
        <v>#N/A</v>
      </c>
      <c r="S1244" t="e">
        <f>+VLOOKUP(Q1244,Notes!$A$45:$BZ$50,MATCH(P1244,Notes!$2:$2,0),0)</f>
        <v>#N/A</v>
      </c>
      <c r="T1244" s="21" t="e">
        <f t="shared" si="38"/>
        <v>#N/A</v>
      </c>
      <c r="AD1244" s="20" t="s">
        <v>676</v>
      </c>
      <c r="AE1244" s="20">
        <v>12.854486999999999</v>
      </c>
      <c r="AF1244" s="20">
        <v>12.854486999999999</v>
      </c>
      <c r="AG1244" s="20" t="s">
        <v>88</v>
      </c>
      <c r="AH1244" s="20" t="s">
        <v>196</v>
      </c>
    </row>
    <row r="1245" spans="1:34">
      <c r="A1245" s="20"/>
      <c r="B1245" s="20"/>
      <c r="C1245" s="20"/>
      <c r="D1245" s="20"/>
      <c r="E1245" s="20"/>
      <c r="G1245" s="2"/>
      <c r="P1245" t="e">
        <f t="shared" si="39"/>
        <v>#N/A</v>
      </c>
      <c r="Q1245" t="e">
        <f>+VLOOKUP(D1245&amp;E1245,Master!D:H,5,0)</f>
        <v>#N/A</v>
      </c>
      <c r="R1245" t="e">
        <f>+VLOOKUP(D1245&amp;E1245,Master!D:I,6,0)</f>
        <v>#N/A</v>
      </c>
      <c r="S1245" t="e">
        <f>+VLOOKUP(Q1245,Notes!$A$45:$BZ$50,MATCH(P1245,Notes!$2:$2,0),0)</f>
        <v>#N/A</v>
      </c>
      <c r="T1245" s="21" t="e">
        <f t="shared" si="38"/>
        <v>#N/A</v>
      </c>
      <c r="AD1245" s="20" t="s">
        <v>621</v>
      </c>
      <c r="AE1245" s="20">
        <v>0.18816300000000014</v>
      </c>
      <c r="AF1245" s="20">
        <v>0.18816300000000014</v>
      </c>
      <c r="AG1245" s="20" t="s">
        <v>20</v>
      </c>
      <c r="AH1245" s="20" t="s">
        <v>204</v>
      </c>
    </row>
    <row r="1246" spans="1:34">
      <c r="A1246" s="20"/>
      <c r="B1246" s="20"/>
      <c r="C1246" s="20"/>
      <c r="D1246" s="20"/>
      <c r="E1246" s="20"/>
      <c r="G1246" s="2"/>
      <c r="P1246" t="e">
        <f t="shared" si="39"/>
        <v>#N/A</v>
      </c>
      <c r="Q1246" t="e">
        <f>+VLOOKUP(D1246&amp;E1246,Master!D:H,5,0)</f>
        <v>#N/A</v>
      </c>
      <c r="R1246" t="e">
        <f>+VLOOKUP(D1246&amp;E1246,Master!D:I,6,0)</f>
        <v>#N/A</v>
      </c>
      <c r="S1246" t="e">
        <f>+VLOOKUP(Q1246,Notes!$A$45:$BZ$50,MATCH(P1246,Notes!$2:$2,0),0)</f>
        <v>#N/A</v>
      </c>
      <c r="T1246" s="21" t="e">
        <f t="shared" si="38"/>
        <v>#N/A</v>
      </c>
      <c r="AD1246" s="20" t="s">
        <v>625</v>
      </c>
      <c r="AE1246" s="20">
        <v>0.17584399999999997</v>
      </c>
      <c r="AF1246" s="20">
        <v>0.17584399999999997</v>
      </c>
      <c r="AG1246" s="20" t="s">
        <v>20</v>
      </c>
      <c r="AH1246" s="20" t="s">
        <v>205</v>
      </c>
    </row>
    <row r="1247" spans="1:34">
      <c r="A1247" s="20"/>
      <c r="B1247" s="20"/>
      <c r="C1247" s="20"/>
      <c r="D1247" s="20"/>
      <c r="E1247" s="20"/>
      <c r="G1247" s="2"/>
      <c r="P1247" t="e">
        <f t="shared" si="39"/>
        <v>#N/A</v>
      </c>
      <c r="Q1247" t="e">
        <f>+VLOOKUP(D1247&amp;E1247,Master!D:H,5,0)</f>
        <v>#N/A</v>
      </c>
      <c r="R1247" t="e">
        <f>+VLOOKUP(D1247&amp;E1247,Master!D:I,6,0)</f>
        <v>#N/A</v>
      </c>
      <c r="S1247" t="e">
        <f>+VLOOKUP(Q1247,Notes!$A$45:$BZ$50,MATCH(P1247,Notes!$2:$2,0),0)</f>
        <v>#N/A</v>
      </c>
      <c r="T1247" s="21" t="e">
        <f t="shared" si="38"/>
        <v>#N/A</v>
      </c>
      <c r="AD1247" s="20" t="s">
        <v>654</v>
      </c>
      <c r="AE1247" s="20">
        <v>0.27030399999999993</v>
      </c>
      <c r="AF1247" s="20">
        <v>0.27030399999999993</v>
      </c>
      <c r="AG1247" s="20" t="s">
        <v>40</v>
      </c>
      <c r="AH1247" s="20" t="s">
        <v>204</v>
      </c>
    </row>
    <row r="1248" spans="1:34">
      <c r="A1248" s="20"/>
      <c r="B1248" s="20"/>
      <c r="C1248" s="20"/>
      <c r="D1248" s="20"/>
      <c r="E1248" s="20"/>
      <c r="G1248" s="2"/>
      <c r="P1248" t="e">
        <f t="shared" si="39"/>
        <v>#N/A</v>
      </c>
      <c r="Q1248" t="e">
        <f>+VLOOKUP(D1248&amp;E1248,Master!D:H,5,0)</f>
        <v>#N/A</v>
      </c>
      <c r="R1248" t="e">
        <f>+VLOOKUP(D1248&amp;E1248,Master!D:I,6,0)</f>
        <v>#N/A</v>
      </c>
      <c r="S1248" t="e">
        <f>+VLOOKUP(Q1248,Notes!$A$45:$BZ$50,MATCH(P1248,Notes!$2:$2,0),0)</f>
        <v>#N/A</v>
      </c>
      <c r="T1248" s="21" t="e">
        <f t="shared" si="38"/>
        <v>#N/A</v>
      </c>
      <c r="AD1248" s="20" t="s">
        <v>658</v>
      </c>
      <c r="AE1248" s="20">
        <v>0.26180000000000003</v>
      </c>
      <c r="AF1248" s="20">
        <v>0.26180000000000003</v>
      </c>
      <c r="AG1248" s="20" t="s">
        <v>40</v>
      </c>
      <c r="AH1248" s="20" t="s">
        <v>205</v>
      </c>
    </row>
    <row r="1249" spans="1:34">
      <c r="A1249" s="20"/>
      <c r="B1249" s="20"/>
      <c r="C1249" s="20"/>
      <c r="D1249" s="20"/>
      <c r="E1249" s="20"/>
      <c r="G1249" s="2"/>
      <c r="P1249" t="e">
        <f t="shared" si="39"/>
        <v>#N/A</v>
      </c>
      <c r="Q1249" t="e">
        <f>+VLOOKUP(D1249&amp;E1249,Master!D:H,5,0)</f>
        <v>#N/A</v>
      </c>
      <c r="R1249" t="e">
        <f>+VLOOKUP(D1249&amp;E1249,Master!D:I,6,0)</f>
        <v>#N/A</v>
      </c>
      <c r="S1249" t="e">
        <f>+VLOOKUP(Q1249,Notes!$A$45:$BZ$50,MATCH(P1249,Notes!$2:$2,0),0)</f>
        <v>#N/A</v>
      </c>
      <c r="T1249" s="21" t="e">
        <f t="shared" si="38"/>
        <v>#N/A</v>
      </c>
      <c r="AD1249" s="20" t="s">
        <v>668</v>
      </c>
      <c r="AE1249" s="20">
        <v>0.21977199999999994</v>
      </c>
      <c r="AF1249" s="20">
        <v>0.21977199999999994</v>
      </c>
      <c r="AG1249" s="20" t="s">
        <v>47</v>
      </c>
      <c r="AH1249" s="20" t="s">
        <v>204</v>
      </c>
    </row>
    <row r="1250" spans="1:34">
      <c r="A1250" s="20"/>
      <c r="B1250" s="20"/>
      <c r="C1250" s="20"/>
      <c r="D1250" s="20"/>
      <c r="E1250" s="20"/>
      <c r="G1250" s="2"/>
      <c r="P1250" t="e">
        <f t="shared" si="39"/>
        <v>#N/A</v>
      </c>
      <c r="Q1250" t="e">
        <f>+VLOOKUP(D1250&amp;E1250,Master!D:H,5,0)</f>
        <v>#N/A</v>
      </c>
      <c r="R1250" t="e">
        <f>+VLOOKUP(D1250&amp;E1250,Master!D:I,6,0)</f>
        <v>#N/A</v>
      </c>
      <c r="S1250" t="e">
        <f>+VLOOKUP(Q1250,Notes!$A$45:$BZ$50,MATCH(P1250,Notes!$2:$2,0),0)</f>
        <v>#N/A</v>
      </c>
      <c r="T1250" s="21" t="e">
        <f t="shared" si="38"/>
        <v>#N/A</v>
      </c>
      <c r="AD1250" s="20" t="s">
        <v>672</v>
      </c>
      <c r="AE1250" s="20">
        <v>0.20745500000000008</v>
      </c>
      <c r="AF1250" s="20">
        <v>0.20745500000000008</v>
      </c>
      <c r="AG1250" s="20" t="s">
        <v>47</v>
      </c>
      <c r="AH1250" s="20" t="s">
        <v>205</v>
      </c>
    </row>
    <row r="1251" spans="1:34">
      <c r="A1251" s="20"/>
      <c r="B1251" s="20"/>
      <c r="C1251" s="20"/>
      <c r="D1251" s="20"/>
      <c r="E1251" s="20"/>
      <c r="G1251" s="2"/>
      <c r="P1251" t="e">
        <f t="shared" si="39"/>
        <v>#N/A</v>
      </c>
      <c r="Q1251" t="e">
        <f>+VLOOKUP(D1251&amp;E1251,Master!D:H,5,0)</f>
        <v>#N/A</v>
      </c>
      <c r="R1251" t="e">
        <f>+VLOOKUP(D1251&amp;E1251,Master!D:I,6,0)</f>
        <v>#N/A</v>
      </c>
      <c r="S1251" t="e">
        <f>+VLOOKUP(Q1251,Notes!$A$45:$BZ$50,MATCH(P1251,Notes!$2:$2,0),0)</f>
        <v>#N/A</v>
      </c>
      <c r="T1251" s="21" t="e">
        <f t="shared" si="38"/>
        <v>#N/A</v>
      </c>
      <c r="AD1251" s="20" t="s">
        <v>647</v>
      </c>
      <c r="AE1251" s="20">
        <v>15.734137000000006</v>
      </c>
      <c r="AF1251" s="20">
        <v>15.734137000000006</v>
      </c>
      <c r="AG1251" s="20" t="s">
        <v>15</v>
      </c>
      <c r="AH1251" s="20" t="s">
        <v>205</v>
      </c>
    </row>
    <row r="1252" spans="1:34">
      <c r="A1252" s="20"/>
      <c r="B1252" s="20"/>
      <c r="C1252" s="20"/>
      <c r="D1252" s="20"/>
      <c r="E1252" s="20"/>
      <c r="G1252" s="2"/>
      <c r="P1252" t="e">
        <f t="shared" si="39"/>
        <v>#N/A</v>
      </c>
      <c r="Q1252" t="e">
        <f>+VLOOKUP(D1252&amp;E1252,Master!D:H,5,0)</f>
        <v>#N/A</v>
      </c>
      <c r="R1252" t="e">
        <f>+VLOOKUP(D1252&amp;E1252,Master!D:I,6,0)</f>
        <v>#N/A</v>
      </c>
      <c r="S1252" t="e">
        <f>+VLOOKUP(Q1252,Notes!$A$45:$BZ$50,MATCH(P1252,Notes!$2:$2,0),0)</f>
        <v>#N/A</v>
      </c>
      <c r="T1252" s="21" t="e">
        <f t="shared" si="38"/>
        <v>#N/A</v>
      </c>
      <c r="AD1252" s="20" t="s">
        <v>642</v>
      </c>
      <c r="AE1252" s="20">
        <v>19.30333700000001</v>
      </c>
      <c r="AF1252" s="20">
        <v>19.30333700000001</v>
      </c>
      <c r="AG1252" s="20" t="s">
        <v>15</v>
      </c>
      <c r="AH1252" s="20" t="s">
        <v>204</v>
      </c>
    </row>
    <row r="1253" spans="1:34">
      <c r="A1253" s="20"/>
      <c r="B1253" s="20"/>
      <c r="C1253" s="20"/>
      <c r="D1253" s="20"/>
      <c r="E1253" s="20"/>
      <c r="G1253" s="2"/>
      <c r="P1253" t="e">
        <f t="shared" si="39"/>
        <v>#N/A</v>
      </c>
      <c r="Q1253" t="e">
        <f>+VLOOKUP(D1253&amp;E1253,Master!D:H,5,0)</f>
        <v>#N/A</v>
      </c>
      <c r="R1253" t="e">
        <f>+VLOOKUP(D1253&amp;E1253,Master!D:I,6,0)</f>
        <v>#N/A</v>
      </c>
      <c r="S1253" t="e">
        <f>+VLOOKUP(Q1253,Notes!$A$45:$BZ$50,MATCH(P1253,Notes!$2:$2,0),0)</f>
        <v>#N/A</v>
      </c>
      <c r="T1253" s="21" t="e">
        <f t="shared" si="38"/>
        <v>#N/A</v>
      </c>
      <c r="AD1253" s="20" t="s">
        <v>763</v>
      </c>
      <c r="AE1253" s="20">
        <v>0.21400499999999986</v>
      </c>
      <c r="AF1253" s="20">
        <v>0.21400499999999986</v>
      </c>
      <c r="AG1253" s="20" t="s">
        <v>16</v>
      </c>
      <c r="AH1253" s="20" t="s">
        <v>205</v>
      </c>
    </row>
    <row r="1254" spans="1:34">
      <c r="A1254" s="20"/>
      <c r="B1254" s="20"/>
      <c r="C1254" s="20"/>
      <c r="D1254" s="20"/>
      <c r="E1254" s="20"/>
      <c r="G1254" s="2"/>
      <c r="P1254" t="e">
        <f t="shared" si="39"/>
        <v>#N/A</v>
      </c>
      <c r="Q1254" t="e">
        <f>+VLOOKUP(D1254&amp;E1254,Master!D:H,5,0)</f>
        <v>#N/A</v>
      </c>
      <c r="R1254" t="e">
        <f>+VLOOKUP(D1254&amp;E1254,Master!D:I,6,0)</f>
        <v>#N/A</v>
      </c>
      <c r="S1254" t="e">
        <f>+VLOOKUP(Q1254,Notes!$A$45:$BZ$50,MATCH(P1254,Notes!$2:$2,0),0)</f>
        <v>#N/A</v>
      </c>
      <c r="T1254" s="21" t="e">
        <f t="shared" si="38"/>
        <v>#N/A</v>
      </c>
      <c r="AD1254" s="20" t="s">
        <v>761</v>
      </c>
      <c r="AE1254" s="20">
        <v>0.25396199999999997</v>
      </c>
      <c r="AF1254" s="20">
        <v>0.25396199999999997</v>
      </c>
      <c r="AG1254" s="20" t="s">
        <v>16</v>
      </c>
      <c r="AH1254" s="20" t="s">
        <v>204</v>
      </c>
    </row>
    <row r="1255" spans="1:34">
      <c r="A1255" s="20"/>
      <c r="B1255" s="20"/>
      <c r="C1255" s="20"/>
      <c r="D1255" s="20"/>
      <c r="E1255" s="20"/>
      <c r="G1255" s="2"/>
      <c r="P1255" t="e">
        <f t="shared" si="39"/>
        <v>#N/A</v>
      </c>
      <c r="Q1255" t="e">
        <f>+VLOOKUP(D1255&amp;E1255,Master!D:H,5,0)</f>
        <v>#N/A</v>
      </c>
      <c r="R1255" t="e">
        <f>+VLOOKUP(D1255&amp;E1255,Master!D:I,6,0)</f>
        <v>#N/A</v>
      </c>
      <c r="S1255" t="e">
        <f>+VLOOKUP(Q1255,Notes!$A$45:$BZ$50,MATCH(P1255,Notes!$2:$2,0),0)</f>
        <v>#N/A</v>
      </c>
      <c r="T1255" s="21" t="e">
        <f t="shared" si="38"/>
        <v>#N/A</v>
      </c>
      <c r="AD1255" s="20" t="s">
        <v>640</v>
      </c>
      <c r="AE1255" s="20">
        <v>25.088221999999995</v>
      </c>
      <c r="AF1255" s="20">
        <v>25.088221999999995</v>
      </c>
      <c r="AG1255" s="20" t="s">
        <v>14</v>
      </c>
      <c r="AH1255" s="20" t="s">
        <v>211</v>
      </c>
    </row>
    <row r="1256" spans="1:34">
      <c r="A1256" s="20"/>
      <c r="B1256" s="20"/>
      <c r="C1256" s="20"/>
      <c r="D1256" s="20"/>
      <c r="E1256" s="20"/>
      <c r="G1256" s="2"/>
      <c r="P1256" t="e">
        <f t="shared" si="39"/>
        <v>#N/A</v>
      </c>
      <c r="Q1256" t="e">
        <f>+VLOOKUP(D1256&amp;E1256,Master!D:H,5,0)</f>
        <v>#N/A</v>
      </c>
      <c r="R1256" t="e">
        <f>+VLOOKUP(D1256&amp;E1256,Master!D:I,6,0)</f>
        <v>#N/A</v>
      </c>
      <c r="S1256" t="e">
        <f>+VLOOKUP(Q1256,Notes!$A$45:$BZ$50,MATCH(P1256,Notes!$2:$2,0),0)</f>
        <v>#N/A</v>
      </c>
      <c r="T1256" s="21" t="e">
        <f t="shared" si="38"/>
        <v>#N/A</v>
      </c>
      <c r="AD1256" s="20" t="s">
        <v>637</v>
      </c>
      <c r="AE1256" s="20">
        <v>28.274752000000007</v>
      </c>
      <c r="AF1256" s="20">
        <v>28.274752000000007</v>
      </c>
      <c r="AG1256" s="20" t="s">
        <v>14</v>
      </c>
      <c r="AH1256" s="20" t="s">
        <v>204</v>
      </c>
    </row>
    <row r="1257" spans="1:34">
      <c r="A1257" s="20"/>
      <c r="B1257" s="20"/>
      <c r="C1257" s="20"/>
      <c r="D1257" s="20"/>
      <c r="E1257" s="20"/>
      <c r="G1257" s="2"/>
      <c r="P1257" t="e">
        <f t="shared" si="39"/>
        <v>#N/A</v>
      </c>
      <c r="Q1257" t="e">
        <f>+VLOOKUP(D1257&amp;E1257,Master!D:H,5,0)</f>
        <v>#N/A</v>
      </c>
      <c r="R1257" t="e">
        <f>+VLOOKUP(D1257&amp;E1257,Master!D:I,6,0)</f>
        <v>#N/A</v>
      </c>
      <c r="S1257" t="e">
        <f>+VLOOKUP(Q1257,Notes!$A$45:$BZ$50,MATCH(P1257,Notes!$2:$2,0),0)</f>
        <v>#N/A</v>
      </c>
      <c r="T1257" s="21" t="e">
        <f t="shared" si="38"/>
        <v>#N/A</v>
      </c>
      <c r="AD1257" s="20" t="s">
        <v>650</v>
      </c>
      <c r="AE1257" s="20">
        <v>15.765048999999996</v>
      </c>
      <c r="AF1257" s="20">
        <v>15.765048999999996</v>
      </c>
      <c r="AG1257" s="20" t="s">
        <v>17</v>
      </c>
      <c r="AH1257" s="20" t="s">
        <v>204</v>
      </c>
    </row>
    <row r="1258" spans="1:34">
      <c r="A1258" s="20"/>
      <c r="B1258" s="20"/>
      <c r="C1258" s="20"/>
      <c r="D1258" s="20"/>
      <c r="E1258" s="20"/>
      <c r="G1258" s="2"/>
      <c r="P1258" t="e">
        <f t="shared" si="39"/>
        <v>#N/A</v>
      </c>
      <c r="Q1258" t="e">
        <f>+VLOOKUP(D1258&amp;E1258,Master!D:H,5,0)</f>
        <v>#N/A</v>
      </c>
      <c r="R1258" t="e">
        <f>+VLOOKUP(D1258&amp;E1258,Master!D:I,6,0)</f>
        <v>#N/A</v>
      </c>
      <c r="S1258" t="e">
        <f>+VLOOKUP(Q1258,Notes!$A$45:$BZ$50,MATCH(P1258,Notes!$2:$2,0),0)</f>
        <v>#N/A</v>
      </c>
      <c r="T1258" s="21" t="e">
        <f t="shared" si="38"/>
        <v>#N/A</v>
      </c>
      <c r="AD1258" s="20" t="s">
        <v>653</v>
      </c>
      <c r="AE1258" s="20">
        <v>15.359452999999993</v>
      </c>
      <c r="AF1258" s="20">
        <v>15.359452999999993</v>
      </c>
      <c r="AG1258" s="20" t="s">
        <v>17</v>
      </c>
      <c r="AH1258" s="20" t="s">
        <v>211</v>
      </c>
    </row>
    <row r="1259" spans="1:34">
      <c r="A1259" s="20"/>
      <c r="B1259" s="20"/>
      <c r="C1259" s="20"/>
      <c r="D1259" s="20"/>
      <c r="E1259" s="20"/>
      <c r="G1259" s="2"/>
      <c r="P1259" t="e">
        <f t="shared" si="39"/>
        <v>#N/A</v>
      </c>
      <c r="Q1259" t="e">
        <f>+VLOOKUP(D1259&amp;E1259,Master!D:H,5,0)</f>
        <v>#N/A</v>
      </c>
      <c r="R1259" t="e">
        <f>+VLOOKUP(D1259&amp;E1259,Master!D:I,6,0)</f>
        <v>#N/A</v>
      </c>
      <c r="S1259" t="e">
        <f>+VLOOKUP(Q1259,Notes!$A$45:$BZ$50,MATCH(P1259,Notes!$2:$2,0),0)</f>
        <v>#N/A</v>
      </c>
      <c r="T1259" s="21" t="e">
        <f t="shared" si="38"/>
        <v>#N/A</v>
      </c>
      <c r="AD1259" s="20" t="s">
        <v>681</v>
      </c>
      <c r="AE1259" s="20">
        <v>15.026921000000005</v>
      </c>
      <c r="AF1259" s="20">
        <v>15.026921000000005</v>
      </c>
      <c r="AG1259" s="20" t="s">
        <v>190</v>
      </c>
      <c r="AH1259" s="20" t="s">
        <v>204</v>
      </c>
    </row>
    <row r="1260" spans="1:34">
      <c r="A1260" s="20"/>
      <c r="B1260" s="20"/>
      <c r="C1260" s="20"/>
      <c r="D1260" s="20"/>
      <c r="E1260" s="20"/>
      <c r="G1260" s="2"/>
      <c r="P1260" t="e">
        <f t="shared" si="39"/>
        <v>#N/A</v>
      </c>
      <c r="Q1260" t="e">
        <f>+VLOOKUP(D1260&amp;E1260,Master!D:H,5,0)</f>
        <v>#N/A</v>
      </c>
      <c r="R1260" t="e">
        <f>+VLOOKUP(D1260&amp;E1260,Master!D:I,6,0)</f>
        <v>#N/A</v>
      </c>
      <c r="S1260" t="e">
        <f>+VLOOKUP(Q1260,Notes!$A$45:$BZ$50,MATCH(P1260,Notes!$2:$2,0),0)</f>
        <v>#N/A</v>
      </c>
      <c r="T1260" s="21" t="e">
        <f t="shared" si="38"/>
        <v>#N/A</v>
      </c>
      <c r="AD1260" s="20" t="s">
        <v>683</v>
      </c>
      <c r="AE1260" s="20">
        <v>14.618611999999994</v>
      </c>
      <c r="AF1260" s="20">
        <v>14.618611999999994</v>
      </c>
      <c r="AG1260" s="20" t="s">
        <v>190</v>
      </c>
      <c r="AH1260" s="20" t="s">
        <v>205</v>
      </c>
    </row>
    <row r="1261" spans="1:34">
      <c r="A1261" s="20"/>
      <c r="B1261" s="20"/>
      <c r="C1261" s="20"/>
      <c r="D1261" s="20"/>
      <c r="E1261" s="20"/>
      <c r="G1261" s="2"/>
      <c r="P1261" t="e">
        <f t="shared" si="39"/>
        <v>#N/A</v>
      </c>
      <c r="Q1261" t="e">
        <f>+VLOOKUP(D1261&amp;E1261,Master!D:H,5,0)</f>
        <v>#N/A</v>
      </c>
      <c r="R1261" t="e">
        <f>+VLOOKUP(D1261&amp;E1261,Master!D:I,6,0)</f>
        <v>#N/A</v>
      </c>
      <c r="S1261" t="e">
        <f>+VLOOKUP(Q1261,Notes!$A$45:$BZ$50,MATCH(P1261,Notes!$2:$2,0),0)</f>
        <v>#N/A</v>
      </c>
      <c r="T1261" s="21" t="e">
        <f t="shared" si="38"/>
        <v>#N/A</v>
      </c>
      <c r="AD1261" s="20" t="s">
        <v>621</v>
      </c>
      <c r="AE1261" s="20">
        <v>0.18816300000000014</v>
      </c>
      <c r="AF1261" s="20">
        <v>0.18816300000000014</v>
      </c>
      <c r="AG1261" s="20" t="s">
        <v>20</v>
      </c>
      <c r="AH1261" s="20" t="s">
        <v>204</v>
      </c>
    </row>
    <row r="1262" spans="1:34">
      <c r="A1262" s="20"/>
      <c r="B1262" s="20"/>
      <c r="C1262" s="20"/>
      <c r="D1262" s="20"/>
      <c r="E1262" s="20"/>
      <c r="G1262" s="2"/>
      <c r="P1262" t="e">
        <f t="shared" si="39"/>
        <v>#N/A</v>
      </c>
      <c r="Q1262" t="e">
        <f>+VLOOKUP(D1262&amp;E1262,Master!D:H,5,0)</f>
        <v>#N/A</v>
      </c>
      <c r="R1262" t="e">
        <f>+VLOOKUP(D1262&amp;E1262,Master!D:I,6,0)</f>
        <v>#N/A</v>
      </c>
      <c r="S1262" t="e">
        <f>+VLOOKUP(Q1262,Notes!$A$45:$BZ$50,MATCH(P1262,Notes!$2:$2,0),0)</f>
        <v>#N/A</v>
      </c>
      <c r="T1262" s="21" t="e">
        <f t="shared" si="38"/>
        <v>#N/A</v>
      </c>
      <c r="AD1262" s="20" t="s">
        <v>625</v>
      </c>
      <c r="AE1262" s="20">
        <v>0.17584399999999997</v>
      </c>
      <c r="AF1262" s="20">
        <v>0.17584399999999997</v>
      </c>
      <c r="AG1262" s="20" t="s">
        <v>20</v>
      </c>
      <c r="AH1262" s="20" t="s">
        <v>205</v>
      </c>
    </row>
    <row r="1263" spans="1:34">
      <c r="A1263" s="20"/>
      <c r="B1263" s="20"/>
      <c r="C1263" s="20"/>
      <c r="D1263" s="20"/>
      <c r="E1263" s="20"/>
      <c r="G1263" s="2"/>
      <c r="P1263" t="e">
        <f t="shared" si="39"/>
        <v>#N/A</v>
      </c>
      <c r="Q1263" t="e">
        <f>+VLOOKUP(D1263&amp;E1263,Master!D:H,5,0)</f>
        <v>#N/A</v>
      </c>
      <c r="R1263" t="e">
        <f>+VLOOKUP(D1263&amp;E1263,Master!D:I,6,0)</f>
        <v>#N/A</v>
      </c>
      <c r="S1263" t="e">
        <f>+VLOOKUP(Q1263,Notes!$A$45:$BZ$50,MATCH(P1263,Notes!$2:$2,0),0)</f>
        <v>#N/A</v>
      </c>
      <c r="T1263" s="21" t="e">
        <f t="shared" si="38"/>
        <v>#N/A</v>
      </c>
      <c r="AD1263" s="20" t="s">
        <v>637</v>
      </c>
      <c r="AE1263" s="20">
        <v>28.274752000000007</v>
      </c>
      <c r="AF1263" s="20">
        <v>28.274752000000007</v>
      </c>
      <c r="AG1263" s="20" t="s">
        <v>14</v>
      </c>
      <c r="AH1263" s="20" t="s">
        <v>204</v>
      </c>
    </row>
    <row r="1264" spans="1:34">
      <c r="A1264" s="20"/>
      <c r="B1264" s="20"/>
      <c r="C1264" s="20"/>
      <c r="D1264" s="20"/>
      <c r="E1264" s="20"/>
      <c r="G1264" s="2"/>
      <c r="P1264" t="e">
        <f t="shared" si="39"/>
        <v>#N/A</v>
      </c>
      <c r="Q1264" t="e">
        <f>+VLOOKUP(D1264&amp;E1264,Master!D:H,5,0)</f>
        <v>#N/A</v>
      </c>
      <c r="R1264" t="e">
        <f>+VLOOKUP(D1264&amp;E1264,Master!D:I,6,0)</f>
        <v>#N/A</v>
      </c>
      <c r="S1264" t="e">
        <f>+VLOOKUP(Q1264,Notes!$A$45:$BZ$50,MATCH(P1264,Notes!$2:$2,0),0)</f>
        <v>#N/A</v>
      </c>
      <c r="T1264" s="21" t="e">
        <f t="shared" si="38"/>
        <v>#N/A</v>
      </c>
      <c r="AD1264" s="20" t="s">
        <v>640</v>
      </c>
      <c r="AE1264" s="20">
        <v>25.088221999999995</v>
      </c>
      <c r="AF1264" s="20">
        <v>25.088221999999995</v>
      </c>
      <c r="AG1264" s="20" t="s">
        <v>14</v>
      </c>
      <c r="AH1264" s="20" t="s">
        <v>211</v>
      </c>
    </row>
    <row r="1265" spans="1:34">
      <c r="A1265" s="20"/>
      <c r="B1265" s="20"/>
      <c r="C1265" s="20"/>
      <c r="D1265" s="20"/>
      <c r="E1265" s="20"/>
      <c r="G1265" s="2"/>
      <c r="P1265" t="e">
        <f t="shared" si="39"/>
        <v>#N/A</v>
      </c>
      <c r="Q1265" t="e">
        <f>+VLOOKUP(D1265&amp;E1265,Master!D:H,5,0)</f>
        <v>#N/A</v>
      </c>
      <c r="R1265" t="e">
        <f>+VLOOKUP(D1265&amp;E1265,Master!D:I,6,0)</f>
        <v>#N/A</v>
      </c>
      <c r="S1265" t="e">
        <f>+VLOOKUP(Q1265,Notes!$A$45:$BZ$50,MATCH(P1265,Notes!$2:$2,0),0)</f>
        <v>#N/A</v>
      </c>
      <c r="T1265" s="21" t="e">
        <f t="shared" si="38"/>
        <v>#N/A</v>
      </c>
      <c r="AD1265" s="20" t="s">
        <v>642</v>
      </c>
      <c r="AE1265" s="20">
        <v>19.30333700000001</v>
      </c>
      <c r="AF1265" s="20">
        <v>19.30333700000001</v>
      </c>
      <c r="AG1265" s="20" t="s">
        <v>15</v>
      </c>
      <c r="AH1265" s="20" t="s">
        <v>204</v>
      </c>
    </row>
    <row r="1266" spans="1:34">
      <c r="A1266" s="20"/>
      <c r="B1266" s="20"/>
      <c r="C1266" s="20"/>
      <c r="D1266" s="20"/>
      <c r="E1266" s="20"/>
      <c r="G1266" s="2"/>
      <c r="P1266" t="e">
        <f t="shared" si="39"/>
        <v>#N/A</v>
      </c>
      <c r="Q1266" t="e">
        <f>+VLOOKUP(D1266&amp;E1266,Master!D:H,5,0)</f>
        <v>#N/A</v>
      </c>
      <c r="R1266" t="e">
        <f>+VLOOKUP(D1266&amp;E1266,Master!D:I,6,0)</f>
        <v>#N/A</v>
      </c>
      <c r="S1266" t="e">
        <f>+VLOOKUP(Q1266,Notes!$A$45:$BZ$50,MATCH(P1266,Notes!$2:$2,0),0)</f>
        <v>#N/A</v>
      </c>
      <c r="T1266" s="21" t="e">
        <f t="shared" si="38"/>
        <v>#N/A</v>
      </c>
      <c r="AD1266" s="20" t="s">
        <v>647</v>
      </c>
      <c r="AE1266" s="20">
        <v>15.734137000000006</v>
      </c>
      <c r="AF1266" s="20">
        <v>15.734137000000006</v>
      </c>
      <c r="AG1266" s="20" t="s">
        <v>15</v>
      </c>
      <c r="AH1266" s="20" t="s">
        <v>205</v>
      </c>
    </row>
    <row r="1267" spans="1:34">
      <c r="A1267" s="20"/>
      <c r="B1267" s="20"/>
      <c r="C1267" s="20"/>
      <c r="D1267" s="20"/>
      <c r="E1267" s="20"/>
      <c r="G1267" s="2"/>
      <c r="P1267" t="e">
        <f t="shared" si="39"/>
        <v>#N/A</v>
      </c>
      <c r="Q1267" t="e">
        <f>+VLOOKUP(D1267&amp;E1267,Master!D:H,5,0)</f>
        <v>#N/A</v>
      </c>
      <c r="R1267" t="e">
        <f>+VLOOKUP(D1267&amp;E1267,Master!D:I,6,0)</f>
        <v>#N/A</v>
      </c>
      <c r="S1267" t="e">
        <f>+VLOOKUP(Q1267,Notes!$A$45:$BZ$50,MATCH(P1267,Notes!$2:$2,0),0)</f>
        <v>#N/A</v>
      </c>
      <c r="T1267" s="21" t="e">
        <f t="shared" si="38"/>
        <v>#N/A</v>
      </c>
      <c r="AD1267" s="20" t="s">
        <v>761</v>
      </c>
      <c r="AE1267" s="20">
        <v>0.25396199999999997</v>
      </c>
      <c r="AF1267" s="20">
        <v>0.25396199999999997</v>
      </c>
      <c r="AG1267" s="20" t="s">
        <v>16</v>
      </c>
      <c r="AH1267" s="20" t="s">
        <v>204</v>
      </c>
    </row>
    <row r="1268" spans="1:34">
      <c r="A1268" s="20"/>
      <c r="B1268" s="20"/>
      <c r="C1268" s="20"/>
      <c r="D1268" s="20"/>
      <c r="E1268" s="20"/>
      <c r="G1268" s="2"/>
      <c r="P1268" t="e">
        <f t="shared" si="39"/>
        <v>#N/A</v>
      </c>
      <c r="Q1268" t="e">
        <f>+VLOOKUP(D1268&amp;E1268,Master!D:H,5,0)</f>
        <v>#N/A</v>
      </c>
      <c r="R1268" t="e">
        <f>+VLOOKUP(D1268&amp;E1268,Master!D:I,6,0)</f>
        <v>#N/A</v>
      </c>
      <c r="S1268" t="e">
        <f>+VLOOKUP(Q1268,Notes!$A$45:$BZ$50,MATCH(P1268,Notes!$2:$2,0),0)</f>
        <v>#N/A</v>
      </c>
      <c r="T1268" s="21" t="e">
        <f t="shared" si="38"/>
        <v>#N/A</v>
      </c>
      <c r="AD1268" s="20" t="s">
        <v>763</v>
      </c>
      <c r="AE1268" s="20">
        <v>0.21400499999999986</v>
      </c>
      <c r="AF1268" s="20">
        <v>0.21400499999999986</v>
      </c>
      <c r="AG1268" s="20" t="s">
        <v>16</v>
      </c>
      <c r="AH1268" s="20" t="s">
        <v>205</v>
      </c>
    </row>
    <row r="1269" spans="1:34">
      <c r="A1269" s="20"/>
      <c r="B1269" s="20"/>
      <c r="C1269" s="20"/>
      <c r="D1269" s="20"/>
      <c r="E1269" s="20"/>
      <c r="G1269" s="2"/>
      <c r="P1269" t="e">
        <f t="shared" si="39"/>
        <v>#N/A</v>
      </c>
      <c r="Q1269" t="e">
        <f>+VLOOKUP(D1269&amp;E1269,Master!D:H,5,0)</f>
        <v>#N/A</v>
      </c>
      <c r="R1269" t="e">
        <f>+VLOOKUP(D1269&amp;E1269,Master!D:I,6,0)</f>
        <v>#N/A</v>
      </c>
      <c r="S1269" t="e">
        <f>+VLOOKUP(Q1269,Notes!$A$45:$BZ$50,MATCH(P1269,Notes!$2:$2,0),0)</f>
        <v>#N/A</v>
      </c>
      <c r="T1269" s="21" t="e">
        <f t="shared" si="38"/>
        <v>#N/A</v>
      </c>
      <c r="AD1269" s="20" t="s">
        <v>650</v>
      </c>
      <c r="AE1269" s="20">
        <v>15.765048999999996</v>
      </c>
      <c r="AF1269" s="20">
        <v>15.765048999999996</v>
      </c>
      <c r="AG1269" s="20" t="s">
        <v>17</v>
      </c>
      <c r="AH1269" s="20" t="s">
        <v>204</v>
      </c>
    </row>
    <row r="1270" spans="1:34">
      <c r="A1270" s="20"/>
      <c r="B1270" s="20"/>
      <c r="C1270" s="20"/>
      <c r="D1270" s="20"/>
      <c r="E1270" s="20"/>
      <c r="G1270" s="2"/>
      <c r="P1270" t="e">
        <f t="shared" si="39"/>
        <v>#N/A</v>
      </c>
      <c r="Q1270" t="e">
        <f>+VLOOKUP(D1270&amp;E1270,Master!D:H,5,0)</f>
        <v>#N/A</v>
      </c>
      <c r="R1270" t="e">
        <f>+VLOOKUP(D1270&amp;E1270,Master!D:I,6,0)</f>
        <v>#N/A</v>
      </c>
      <c r="S1270" t="e">
        <f>+VLOOKUP(Q1270,Notes!$A$45:$BZ$50,MATCH(P1270,Notes!$2:$2,0),0)</f>
        <v>#N/A</v>
      </c>
      <c r="T1270" s="21" t="e">
        <f t="shared" si="38"/>
        <v>#N/A</v>
      </c>
      <c r="AD1270" s="20" t="s">
        <v>653</v>
      </c>
      <c r="AE1270" s="20">
        <v>15.359452999999993</v>
      </c>
      <c r="AF1270" s="20">
        <v>15.359452999999993</v>
      </c>
      <c r="AG1270" s="20" t="s">
        <v>17</v>
      </c>
      <c r="AH1270" s="20" t="s">
        <v>211</v>
      </c>
    </row>
    <row r="1271" spans="1:34">
      <c r="A1271" s="20"/>
      <c r="B1271" s="20"/>
      <c r="C1271" s="20"/>
      <c r="D1271" s="20"/>
      <c r="E1271" s="20"/>
      <c r="G1271" s="2"/>
      <c r="P1271" t="e">
        <f t="shared" si="39"/>
        <v>#N/A</v>
      </c>
      <c r="Q1271" t="e">
        <f>+VLOOKUP(D1271&amp;E1271,Master!D:H,5,0)</f>
        <v>#N/A</v>
      </c>
      <c r="R1271" t="e">
        <f>+VLOOKUP(D1271&amp;E1271,Master!D:I,6,0)</f>
        <v>#N/A</v>
      </c>
      <c r="S1271" t="e">
        <f>+VLOOKUP(Q1271,Notes!$A$45:$BZ$50,MATCH(P1271,Notes!$2:$2,0),0)</f>
        <v>#N/A</v>
      </c>
      <c r="T1271" s="21" t="e">
        <f t="shared" si="38"/>
        <v>#N/A</v>
      </c>
      <c r="AD1271" s="20" t="s">
        <v>654</v>
      </c>
      <c r="AE1271" s="20">
        <v>0.27030399999999993</v>
      </c>
      <c r="AF1271" s="20">
        <v>0.27030399999999993</v>
      </c>
      <c r="AG1271" s="20" t="s">
        <v>40</v>
      </c>
      <c r="AH1271" s="20" t="s">
        <v>204</v>
      </c>
    </row>
    <row r="1272" spans="1:34">
      <c r="A1272" s="20"/>
      <c r="B1272" s="20"/>
      <c r="C1272" s="20"/>
      <c r="D1272" s="20"/>
      <c r="E1272" s="20"/>
      <c r="G1272" s="2"/>
      <c r="P1272" t="e">
        <f t="shared" si="39"/>
        <v>#N/A</v>
      </c>
      <c r="Q1272" t="e">
        <f>+VLOOKUP(D1272&amp;E1272,Master!D:H,5,0)</f>
        <v>#N/A</v>
      </c>
      <c r="R1272" t="e">
        <f>+VLOOKUP(D1272&amp;E1272,Master!D:I,6,0)</f>
        <v>#N/A</v>
      </c>
      <c r="S1272" t="e">
        <f>+VLOOKUP(Q1272,Notes!$A$45:$BZ$50,MATCH(P1272,Notes!$2:$2,0),0)</f>
        <v>#N/A</v>
      </c>
      <c r="T1272" s="21" t="e">
        <f t="shared" si="38"/>
        <v>#N/A</v>
      </c>
      <c r="AD1272" s="20" t="s">
        <v>658</v>
      </c>
      <c r="AE1272" s="20">
        <v>0.26180000000000003</v>
      </c>
      <c r="AF1272" s="20">
        <v>0.26180000000000003</v>
      </c>
      <c r="AG1272" s="20" t="s">
        <v>40</v>
      </c>
      <c r="AH1272" s="20" t="s">
        <v>205</v>
      </c>
    </row>
    <row r="1273" spans="1:34">
      <c r="A1273" s="20"/>
      <c r="B1273" s="20"/>
      <c r="C1273" s="20"/>
      <c r="D1273" s="20"/>
      <c r="E1273" s="20"/>
      <c r="G1273" s="2"/>
      <c r="P1273" t="e">
        <f t="shared" si="39"/>
        <v>#N/A</v>
      </c>
      <c r="Q1273" t="e">
        <f>+VLOOKUP(D1273&amp;E1273,Master!D:H,5,0)</f>
        <v>#N/A</v>
      </c>
      <c r="R1273" t="e">
        <f>+VLOOKUP(D1273&amp;E1273,Master!D:I,6,0)</f>
        <v>#N/A</v>
      </c>
      <c r="S1273" t="e">
        <f>+VLOOKUP(Q1273,Notes!$A$45:$BZ$50,MATCH(P1273,Notes!$2:$2,0),0)</f>
        <v>#N/A</v>
      </c>
      <c r="T1273" s="21" t="e">
        <f t="shared" si="38"/>
        <v>#N/A</v>
      </c>
      <c r="AD1273" s="20" t="s">
        <v>668</v>
      </c>
      <c r="AE1273" s="20">
        <v>0.21977199999999994</v>
      </c>
      <c r="AF1273" s="20">
        <v>0.21977199999999994</v>
      </c>
      <c r="AG1273" s="20" t="s">
        <v>47</v>
      </c>
      <c r="AH1273" s="20" t="s">
        <v>204</v>
      </c>
    </row>
    <row r="1274" spans="1:34">
      <c r="A1274" s="20"/>
      <c r="B1274" s="20"/>
      <c r="C1274" s="20"/>
      <c r="D1274" s="20"/>
      <c r="E1274" s="20"/>
      <c r="G1274" s="2"/>
      <c r="P1274" t="e">
        <f t="shared" si="39"/>
        <v>#N/A</v>
      </c>
      <c r="Q1274" t="e">
        <f>+VLOOKUP(D1274&amp;E1274,Master!D:H,5,0)</f>
        <v>#N/A</v>
      </c>
      <c r="R1274" t="e">
        <f>+VLOOKUP(D1274&amp;E1274,Master!D:I,6,0)</f>
        <v>#N/A</v>
      </c>
      <c r="S1274" t="e">
        <f>+VLOOKUP(Q1274,Notes!$A$45:$BZ$50,MATCH(P1274,Notes!$2:$2,0),0)</f>
        <v>#N/A</v>
      </c>
      <c r="T1274" s="21" t="e">
        <f t="shared" si="38"/>
        <v>#N/A</v>
      </c>
      <c r="AD1274" s="20" t="s">
        <v>672</v>
      </c>
      <c r="AE1274" s="20">
        <v>0.20745500000000008</v>
      </c>
      <c r="AF1274" s="20">
        <v>0.20745500000000008</v>
      </c>
      <c r="AG1274" s="20" t="s">
        <v>47</v>
      </c>
      <c r="AH1274" s="20" t="s">
        <v>205</v>
      </c>
    </row>
    <row r="1275" spans="1:34">
      <c r="A1275" s="20"/>
      <c r="B1275" s="20"/>
      <c r="C1275" s="20"/>
      <c r="D1275" s="20"/>
      <c r="E1275" s="20"/>
      <c r="G1275" s="2"/>
      <c r="P1275" t="e">
        <f t="shared" si="39"/>
        <v>#N/A</v>
      </c>
      <c r="Q1275" t="e">
        <f>+VLOOKUP(D1275&amp;E1275,Master!D:H,5,0)</f>
        <v>#N/A</v>
      </c>
      <c r="R1275" t="e">
        <f>+VLOOKUP(D1275&amp;E1275,Master!D:I,6,0)</f>
        <v>#N/A</v>
      </c>
      <c r="S1275" t="e">
        <f>+VLOOKUP(Q1275,Notes!$A$45:$BZ$50,MATCH(P1275,Notes!$2:$2,0),0)</f>
        <v>#N/A</v>
      </c>
      <c r="T1275" s="21" t="e">
        <f t="shared" si="38"/>
        <v>#N/A</v>
      </c>
      <c r="AD1275" s="20" t="s">
        <v>681</v>
      </c>
      <c r="AE1275" s="20">
        <v>15.026921000000005</v>
      </c>
      <c r="AF1275" s="20">
        <v>15.026921000000005</v>
      </c>
      <c r="AG1275" s="20" t="s">
        <v>190</v>
      </c>
      <c r="AH1275" s="20" t="s">
        <v>204</v>
      </c>
    </row>
    <row r="1276" spans="1:34">
      <c r="A1276" s="20"/>
      <c r="B1276" s="20"/>
      <c r="C1276" s="20"/>
      <c r="D1276" s="20"/>
      <c r="E1276" s="20"/>
      <c r="G1276" s="2"/>
      <c r="P1276" t="e">
        <f t="shared" si="39"/>
        <v>#N/A</v>
      </c>
      <c r="Q1276" t="e">
        <f>+VLOOKUP(D1276&amp;E1276,Master!D:H,5,0)</f>
        <v>#N/A</v>
      </c>
      <c r="R1276" t="e">
        <f>+VLOOKUP(D1276&amp;E1276,Master!D:I,6,0)</f>
        <v>#N/A</v>
      </c>
      <c r="S1276" t="e">
        <f>+VLOOKUP(Q1276,Notes!$A$45:$BZ$50,MATCH(P1276,Notes!$2:$2,0),0)</f>
        <v>#N/A</v>
      </c>
      <c r="T1276" s="21" t="e">
        <f t="shared" si="38"/>
        <v>#N/A</v>
      </c>
      <c r="AD1276" s="20" t="s">
        <v>683</v>
      </c>
      <c r="AE1276" s="20">
        <v>14.618611999999994</v>
      </c>
      <c r="AF1276" s="20">
        <v>14.618611999999994</v>
      </c>
      <c r="AG1276" s="20" t="s">
        <v>190</v>
      </c>
      <c r="AH1276" s="20" t="s">
        <v>205</v>
      </c>
    </row>
    <row r="1277" spans="1:34">
      <c r="A1277" s="20"/>
      <c r="B1277" s="20"/>
      <c r="C1277" s="20"/>
      <c r="D1277" s="20"/>
      <c r="E1277" s="20"/>
      <c r="G1277" s="2"/>
      <c r="P1277" t="e">
        <f t="shared" si="39"/>
        <v>#N/A</v>
      </c>
      <c r="Q1277" t="e">
        <f>+VLOOKUP(D1277&amp;E1277,Master!D:H,5,0)</f>
        <v>#N/A</v>
      </c>
      <c r="R1277" t="e">
        <f>+VLOOKUP(D1277&amp;E1277,Master!D:I,6,0)</f>
        <v>#N/A</v>
      </c>
      <c r="S1277" t="e">
        <f>+VLOOKUP(Q1277,Notes!$A$45:$BZ$50,MATCH(P1277,Notes!$2:$2,0),0)</f>
        <v>#N/A</v>
      </c>
      <c r="T1277" s="21" t="e">
        <f t="shared" si="38"/>
        <v>#N/A</v>
      </c>
      <c r="AD1277" s="20" t="s">
        <v>676</v>
      </c>
      <c r="AE1277" s="20">
        <v>12.854486999999999</v>
      </c>
      <c r="AF1277" s="20">
        <v>12.854486999999999</v>
      </c>
      <c r="AG1277" s="20" t="s">
        <v>88</v>
      </c>
      <c r="AH1277" s="20" t="s">
        <v>196</v>
      </c>
    </row>
    <row r="1278" spans="1:34">
      <c r="A1278" s="20"/>
      <c r="B1278" s="20"/>
      <c r="C1278" s="20"/>
      <c r="D1278" s="20"/>
      <c r="E1278" s="20"/>
      <c r="G1278" s="2"/>
      <c r="P1278" t="e">
        <f t="shared" si="39"/>
        <v>#N/A</v>
      </c>
      <c r="Q1278" t="e">
        <f>+VLOOKUP(D1278&amp;E1278,Master!D:H,5,0)</f>
        <v>#N/A</v>
      </c>
      <c r="R1278" t="e">
        <f>+VLOOKUP(D1278&amp;E1278,Master!D:I,6,0)</f>
        <v>#N/A</v>
      </c>
      <c r="S1278" t="e">
        <f>+VLOOKUP(Q1278,Notes!$A$45:$BZ$50,MATCH(P1278,Notes!$2:$2,0),0)</f>
        <v>#N/A</v>
      </c>
      <c r="T1278" s="21" t="e">
        <f t="shared" si="38"/>
        <v>#N/A</v>
      </c>
      <c r="AD1278" s="20" t="s">
        <v>676</v>
      </c>
      <c r="AE1278" s="20">
        <v>12.854486999999999</v>
      </c>
      <c r="AF1278" s="20">
        <v>12.854486999999999</v>
      </c>
      <c r="AG1278" s="20" t="s">
        <v>88</v>
      </c>
      <c r="AH1278" s="20" t="s">
        <v>196</v>
      </c>
    </row>
    <row r="1279" spans="1:34">
      <c r="A1279" s="20"/>
      <c r="B1279" s="20"/>
      <c r="C1279" s="20"/>
      <c r="D1279" s="20"/>
      <c r="E1279" s="20"/>
      <c r="G1279" s="2"/>
      <c r="P1279" t="e">
        <f t="shared" si="39"/>
        <v>#N/A</v>
      </c>
      <c r="Q1279" t="e">
        <f>+VLOOKUP(D1279&amp;E1279,Master!D:H,5,0)</f>
        <v>#N/A</v>
      </c>
      <c r="R1279" t="e">
        <f>+VLOOKUP(D1279&amp;E1279,Master!D:I,6,0)</f>
        <v>#N/A</v>
      </c>
      <c r="S1279" t="e">
        <f>+VLOOKUP(Q1279,Notes!$A$45:$BZ$50,MATCH(P1279,Notes!$2:$2,0),0)</f>
        <v>#N/A</v>
      </c>
      <c r="T1279" s="21" t="e">
        <f t="shared" si="38"/>
        <v>#N/A</v>
      </c>
      <c r="AD1279" s="20" t="s">
        <v>621</v>
      </c>
      <c r="AE1279" s="20">
        <v>0.18816300000000014</v>
      </c>
      <c r="AF1279" s="20">
        <v>0.18816300000000014</v>
      </c>
      <c r="AG1279" s="20" t="s">
        <v>20</v>
      </c>
      <c r="AH1279" s="20" t="s">
        <v>204</v>
      </c>
    </row>
    <row r="1280" spans="1:34">
      <c r="A1280" s="20"/>
      <c r="B1280" s="20"/>
      <c r="C1280" s="20"/>
      <c r="D1280" s="20"/>
      <c r="E1280" s="20"/>
      <c r="G1280" s="2"/>
      <c r="P1280" t="e">
        <f t="shared" si="39"/>
        <v>#N/A</v>
      </c>
      <c r="Q1280" t="e">
        <f>+VLOOKUP(D1280&amp;E1280,Master!D:H,5,0)</f>
        <v>#N/A</v>
      </c>
      <c r="R1280" t="e">
        <f>+VLOOKUP(D1280&amp;E1280,Master!D:I,6,0)</f>
        <v>#N/A</v>
      </c>
      <c r="S1280" t="e">
        <f>+VLOOKUP(Q1280,Notes!$A$45:$BZ$50,MATCH(P1280,Notes!$2:$2,0),0)</f>
        <v>#N/A</v>
      </c>
      <c r="T1280" s="21" t="e">
        <f t="shared" si="38"/>
        <v>#N/A</v>
      </c>
      <c r="AD1280" s="20" t="s">
        <v>625</v>
      </c>
      <c r="AE1280" s="20">
        <v>0.17584399999999997</v>
      </c>
      <c r="AF1280" s="20">
        <v>0.17584399999999997</v>
      </c>
      <c r="AG1280" s="20" t="s">
        <v>20</v>
      </c>
      <c r="AH1280" s="20" t="s">
        <v>205</v>
      </c>
    </row>
    <row r="1281" spans="1:34">
      <c r="A1281" s="20"/>
      <c r="B1281" s="20"/>
      <c r="C1281" s="20"/>
      <c r="D1281" s="20"/>
      <c r="E1281" s="20"/>
      <c r="G1281" s="2"/>
      <c r="P1281" t="e">
        <f t="shared" si="39"/>
        <v>#N/A</v>
      </c>
      <c r="Q1281" t="e">
        <f>+VLOOKUP(D1281&amp;E1281,Master!D:H,5,0)</f>
        <v>#N/A</v>
      </c>
      <c r="R1281" t="e">
        <f>+VLOOKUP(D1281&amp;E1281,Master!D:I,6,0)</f>
        <v>#N/A</v>
      </c>
      <c r="S1281" t="e">
        <f>+VLOOKUP(Q1281,Notes!$A$45:$BZ$50,MATCH(P1281,Notes!$2:$2,0),0)</f>
        <v>#N/A</v>
      </c>
      <c r="T1281" s="21" t="e">
        <f t="shared" si="38"/>
        <v>#N/A</v>
      </c>
      <c r="AD1281" s="20" t="s">
        <v>642</v>
      </c>
      <c r="AE1281" s="20">
        <v>19.30333700000001</v>
      </c>
      <c r="AF1281" s="20">
        <v>19.30333700000001</v>
      </c>
      <c r="AG1281" s="20" t="s">
        <v>15</v>
      </c>
      <c r="AH1281" s="20" t="s">
        <v>204</v>
      </c>
    </row>
    <row r="1282" spans="1:34">
      <c r="A1282" s="20"/>
      <c r="B1282" s="20"/>
      <c r="C1282" s="20"/>
      <c r="D1282" s="20"/>
      <c r="E1282" s="20"/>
      <c r="G1282" s="2"/>
      <c r="P1282" t="e">
        <f t="shared" si="39"/>
        <v>#N/A</v>
      </c>
      <c r="Q1282" t="e">
        <f>+VLOOKUP(D1282&amp;E1282,Master!D:H,5,0)</f>
        <v>#N/A</v>
      </c>
      <c r="R1282" t="e">
        <f>+VLOOKUP(D1282&amp;E1282,Master!D:I,6,0)</f>
        <v>#N/A</v>
      </c>
      <c r="S1282" t="e">
        <f>+VLOOKUP(Q1282,Notes!$A$45:$BZ$50,MATCH(P1282,Notes!$2:$2,0),0)</f>
        <v>#N/A</v>
      </c>
      <c r="T1282" s="21" t="e">
        <f t="shared" ref="T1282:T1345" si="40">+S1282-B1282</f>
        <v>#N/A</v>
      </c>
      <c r="AD1282" s="20" t="s">
        <v>647</v>
      </c>
      <c r="AE1282" s="20">
        <v>15.734137000000006</v>
      </c>
      <c r="AF1282" s="20">
        <v>15.734137000000006</v>
      </c>
      <c r="AG1282" s="20" t="s">
        <v>15</v>
      </c>
      <c r="AH1282" s="20" t="s">
        <v>205</v>
      </c>
    </row>
    <row r="1283" spans="1:34">
      <c r="A1283" s="20"/>
      <c r="B1283" s="20"/>
      <c r="C1283" s="20"/>
      <c r="D1283" s="20"/>
      <c r="E1283" s="20"/>
      <c r="G1283" s="2"/>
      <c r="P1283" t="e">
        <f t="shared" ref="P1283:P1346" si="41">+D1283&amp;R1283</f>
        <v>#N/A</v>
      </c>
      <c r="Q1283" t="e">
        <f>+VLOOKUP(D1283&amp;E1283,Master!D:H,5,0)</f>
        <v>#N/A</v>
      </c>
      <c r="R1283" t="e">
        <f>+VLOOKUP(D1283&amp;E1283,Master!D:I,6,0)</f>
        <v>#N/A</v>
      </c>
      <c r="S1283" t="e">
        <f>+VLOOKUP(Q1283,Notes!$A$45:$BZ$50,MATCH(P1283,Notes!$2:$2,0),0)</f>
        <v>#N/A</v>
      </c>
      <c r="T1283" s="21" t="e">
        <f t="shared" si="40"/>
        <v>#N/A</v>
      </c>
      <c r="AD1283" s="20" t="s">
        <v>761</v>
      </c>
      <c r="AE1283" s="20">
        <v>0.25396199999999997</v>
      </c>
      <c r="AF1283" s="20">
        <v>0.25396199999999997</v>
      </c>
      <c r="AG1283" s="20" t="s">
        <v>16</v>
      </c>
      <c r="AH1283" s="20" t="s">
        <v>204</v>
      </c>
    </row>
    <row r="1284" spans="1:34">
      <c r="A1284" s="20"/>
      <c r="B1284" s="20"/>
      <c r="C1284" s="20"/>
      <c r="D1284" s="20"/>
      <c r="E1284" s="20"/>
      <c r="G1284" s="2"/>
      <c r="P1284" t="e">
        <f t="shared" si="41"/>
        <v>#N/A</v>
      </c>
      <c r="Q1284" t="e">
        <f>+VLOOKUP(D1284&amp;E1284,Master!D:H,5,0)</f>
        <v>#N/A</v>
      </c>
      <c r="R1284" t="e">
        <f>+VLOOKUP(D1284&amp;E1284,Master!D:I,6,0)</f>
        <v>#N/A</v>
      </c>
      <c r="S1284" t="e">
        <f>+VLOOKUP(Q1284,Notes!$A$45:$BZ$50,MATCH(P1284,Notes!$2:$2,0),0)</f>
        <v>#N/A</v>
      </c>
      <c r="T1284" s="21" t="e">
        <f t="shared" si="40"/>
        <v>#N/A</v>
      </c>
      <c r="AD1284" s="20" t="s">
        <v>763</v>
      </c>
      <c r="AE1284" s="20">
        <v>0.21400499999999986</v>
      </c>
      <c r="AF1284" s="20">
        <v>0.21400499999999986</v>
      </c>
      <c r="AG1284" s="20" t="s">
        <v>16</v>
      </c>
      <c r="AH1284" s="20" t="s">
        <v>205</v>
      </c>
    </row>
    <row r="1285" spans="1:34">
      <c r="A1285" s="20"/>
      <c r="B1285" s="20"/>
      <c r="C1285" s="20"/>
      <c r="D1285" s="20"/>
      <c r="E1285" s="20"/>
      <c r="G1285" s="2"/>
      <c r="P1285" t="e">
        <f t="shared" si="41"/>
        <v>#N/A</v>
      </c>
      <c r="Q1285" t="e">
        <f>+VLOOKUP(D1285&amp;E1285,Master!D:H,5,0)</f>
        <v>#N/A</v>
      </c>
      <c r="R1285" t="e">
        <f>+VLOOKUP(D1285&amp;E1285,Master!D:I,6,0)</f>
        <v>#N/A</v>
      </c>
      <c r="S1285" t="e">
        <f>+VLOOKUP(Q1285,Notes!$A$45:$BZ$50,MATCH(P1285,Notes!$2:$2,0),0)</f>
        <v>#N/A</v>
      </c>
      <c r="T1285" s="21" t="e">
        <f t="shared" si="40"/>
        <v>#N/A</v>
      </c>
      <c r="AD1285" s="20" t="s">
        <v>650</v>
      </c>
      <c r="AE1285" s="20">
        <v>15.765048999999996</v>
      </c>
      <c r="AF1285" s="20">
        <v>15.765048999999996</v>
      </c>
      <c r="AG1285" s="20" t="s">
        <v>17</v>
      </c>
      <c r="AH1285" s="20" t="s">
        <v>204</v>
      </c>
    </row>
    <row r="1286" spans="1:34">
      <c r="A1286" s="20"/>
      <c r="B1286" s="20"/>
      <c r="C1286" s="20"/>
      <c r="D1286" s="20"/>
      <c r="E1286" s="20"/>
      <c r="G1286" s="2"/>
      <c r="P1286" t="e">
        <f t="shared" si="41"/>
        <v>#N/A</v>
      </c>
      <c r="Q1286" t="e">
        <f>+VLOOKUP(D1286&amp;E1286,Master!D:H,5,0)</f>
        <v>#N/A</v>
      </c>
      <c r="R1286" t="e">
        <f>+VLOOKUP(D1286&amp;E1286,Master!D:I,6,0)</f>
        <v>#N/A</v>
      </c>
      <c r="S1286" t="e">
        <f>+VLOOKUP(Q1286,Notes!$A$45:$BZ$50,MATCH(P1286,Notes!$2:$2,0),0)</f>
        <v>#N/A</v>
      </c>
      <c r="T1286" s="21" t="e">
        <f t="shared" si="40"/>
        <v>#N/A</v>
      </c>
      <c r="AD1286" s="20" t="s">
        <v>653</v>
      </c>
      <c r="AE1286" s="20">
        <v>15.359452999999993</v>
      </c>
      <c r="AF1286" s="20">
        <v>15.359452999999993</v>
      </c>
      <c r="AG1286" s="20" t="s">
        <v>17</v>
      </c>
      <c r="AH1286" s="20" t="s">
        <v>211</v>
      </c>
    </row>
    <row r="1287" spans="1:34">
      <c r="A1287" s="20"/>
      <c r="B1287" s="20"/>
      <c r="C1287" s="20"/>
      <c r="D1287" s="20"/>
      <c r="E1287" s="20"/>
      <c r="G1287" s="2"/>
      <c r="P1287" t="e">
        <f t="shared" si="41"/>
        <v>#N/A</v>
      </c>
      <c r="Q1287" t="e">
        <f>+VLOOKUP(D1287&amp;E1287,Master!D:H,5,0)</f>
        <v>#N/A</v>
      </c>
      <c r="R1287" t="e">
        <f>+VLOOKUP(D1287&amp;E1287,Master!D:I,6,0)</f>
        <v>#N/A</v>
      </c>
      <c r="S1287" t="e">
        <f>+VLOOKUP(Q1287,Notes!$A$45:$BZ$50,MATCH(P1287,Notes!$2:$2,0),0)</f>
        <v>#N/A</v>
      </c>
      <c r="T1287" s="21" t="e">
        <f t="shared" si="40"/>
        <v>#N/A</v>
      </c>
      <c r="AD1287" s="20" t="s">
        <v>668</v>
      </c>
      <c r="AE1287" s="20">
        <v>0.21977199999999994</v>
      </c>
      <c r="AF1287" s="20">
        <v>0.21977199999999994</v>
      </c>
      <c r="AG1287" s="20" t="s">
        <v>47</v>
      </c>
      <c r="AH1287" s="20" t="s">
        <v>204</v>
      </c>
    </row>
    <row r="1288" spans="1:34">
      <c r="A1288" s="20"/>
      <c r="B1288" s="20"/>
      <c r="C1288" s="20"/>
      <c r="D1288" s="20"/>
      <c r="E1288" s="20"/>
      <c r="G1288" s="2"/>
      <c r="P1288" t="e">
        <f t="shared" si="41"/>
        <v>#N/A</v>
      </c>
      <c r="Q1288" t="e">
        <f>+VLOOKUP(D1288&amp;E1288,Master!D:H,5,0)</f>
        <v>#N/A</v>
      </c>
      <c r="R1288" t="e">
        <f>+VLOOKUP(D1288&amp;E1288,Master!D:I,6,0)</f>
        <v>#N/A</v>
      </c>
      <c r="S1288" t="e">
        <f>+VLOOKUP(Q1288,Notes!$A$45:$BZ$50,MATCH(P1288,Notes!$2:$2,0),0)</f>
        <v>#N/A</v>
      </c>
      <c r="T1288" s="21" t="e">
        <f t="shared" si="40"/>
        <v>#N/A</v>
      </c>
      <c r="AD1288" s="20" t="s">
        <v>672</v>
      </c>
      <c r="AE1288" s="20">
        <v>0.20745500000000008</v>
      </c>
      <c r="AF1288" s="20">
        <v>0.20745500000000008</v>
      </c>
      <c r="AG1288" s="20" t="s">
        <v>47</v>
      </c>
      <c r="AH1288" s="20" t="s">
        <v>205</v>
      </c>
    </row>
    <row r="1289" spans="1:34">
      <c r="A1289" s="20"/>
      <c r="B1289" s="20"/>
      <c r="C1289" s="20"/>
      <c r="D1289" s="20"/>
      <c r="E1289" s="20"/>
      <c r="G1289" s="2"/>
      <c r="P1289" t="e">
        <f t="shared" si="41"/>
        <v>#N/A</v>
      </c>
      <c r="Q1289" t="e">
        <f>+VLOOKUP(D1289&amp;E1289,Master!D:H,5,0)</f>
        <v>#N/A</v>
      </c>
      <c r="R1289" t="e">
        <f>+VLOOKUP(D1289&amp;E1289,Master!D:I,6,0)</f>
        <v>#N/A</v>
      </c>
      <c r="S1289" t="e">
        <f>+VLOOKUP(Q1289,Notes!$A$45:$BZ$50,MATCH(P1289,Notes!$2:$2,0),0)</f>
        <v>#N/A</v>
      </c>
      <c r="T1289" s="21" t="e">
        <f t="shared" si="40"/>
        <v>#N/A</v>
      </c>
      <c r="AD1289" s="20" t="s">
        <v>681</v>
      </c>
      <c r="AE1289" s="20">
        <v>15.026921000000005</v>
      </c>
      <c r="AF1289" s="20">
        <v>15.026921000000005</v>
      </c>
      <c r="AG1289" s="20" t="s">
        <v>190</v>
      </c>
      <c r="AH1289" s="20" t="s">
        <v>204</v>
      </c>
    </row>
    <row r="1290" spans="1:34">
      <c r="A1290" s="20"/>
      <c r="B1290" s="20"/>
      <c r="C1290" s="20"/>
      <c r="D1290" s="20"/>
      <c r="E1290" s="20"/>
      <c r="G1290" s="2"/>
      <c r="P1290" t="e">
        <f t="shared" si="41"/>
        <v>#N/A</v>
      </c>
      <c r="Q1290" t="e">
        <f>+VLOOKUP(D1290&amp;E1290,Master!D:H,5,0)</f>
        <v>#N/A</v>
      </c>
      <c r="R1290" t="e">
        <f>+VLOOKUP(D1290&amp;E1290,Master!D:I,6,0)</f>
        <v>#N/A</v>
      </c>
      <c r="S1290" t="e">
        <f>+VLOOKUP(Q1290,Notes!$A$45:$BZ$50,MATCH(P1290,Notes!$2:$2,0),0)</f>
        <v>#N/A</v>
      </c>
      <c r="T1290" s="21" t="e">
        <f t="shared" si="40"/>
        <v>#N/A</v>
      </c>
      <c r="AD1290" s="20" t="s">
        <v>683</v>
      </c>
      <c r="AE1290" s="20">
        <v>14.618611999999994</v>
      </c>
      <c r="AF1290" s="20">
        <v>14.618611999999994</v>
      </c>
      <c r="AG1290" s="20" t="s">
        <v>190</v>
      </c>
      <c r="AH1290" s="20" t="s">
        <v>205</v>
      </c>
    </row>
    <row r="1291" spans="1:34">
      <c r="A1291" s="20"/>
      <c r="B1291" s="20"/>
      <c r="C1291" s="20"/>
      <c r="D1291" s="20"/>
      <c r="E1291" s="20"/>
      <c r="G1291" s="2"/>
      <c r="P1291" t="e">
        <f t="shared" si="41"/>
        <v>#N/A</v>
      </c>
      <c r="Q1291" t="e">
        <f>+VLOOKUP(D1291&amp;E1291,Master!D:H,5,0)</f>
        <v>#N/A</v>
      </c>
      <c r="R1291" t="e">
        <f>+VLOOKUP(D1291&amp;E1291,Master!D:I,6,0)</f>
        <v>#N/A</v>
      </c>
      <c r="S1291" t="e">
        <f>+VLOOKUP(Q1291,Notes!$A$45:$BZ$50,MATCH(P1291,Notes!$2:$2,0),0)</f>
        <v>#N/A</v>
      </c>
      <c r="T1291" s="21" t="e">
        <f t="shared" si="40"/>
        <v>#N/A</v>
      </c>
      <c r="AD1291" s="20" t="s">
        <v>676</v>
      </c>
      <c r="AE1291" s="20">
        <v>12.854486999999999</v>
      </c>
      <c r="AF1291" s="20">
        <v>12.854486999999999</v>
      </c>
      <c r="AG1291" s="20" t="s">
        <v>88</v>
      </c>
      <c r="AH1291" s="20" t="s">
        <v>196</v>
      </c>
    </row>
    <row r="1292" spans="1:34">
      <c r="A1292" s="20"/>
      <c r="B1292" s="20"/>
      <c r="C1292" s="20"/>
      <c r="D1292" s="20"/>
      <c r="E1292" s="20"/>
      <c r="G1292" s="2"/>
      <c r="P1292" t="e">
        <f t="shared" si="41"/>
        <v>#N/A</v>
      </c>
      <c r="Q1292" t="e">
        <f>+VLOOKUP(D1292&amp;E1292,Master!D:H,5,0)</f>
        <v>#N/A</v>
      </c>
      <c r="R1292" t="e">
        <f>+VLOOKUP(D1292&amp;E1292,Master!D:I,6,0)</f>
        <v>#N/A</v>
      </c>
      <c r="S1292" t="e">
        <f>+VLOOKUP(Q1292,Notes!$A$45:$BZ$50,MATCH(P1292,Notes!$2:$2,0),0)</f>
        <v>#N/A</v>
      </c>
      <c r="T1292" s="21" t="e">
        <f t="shared" si="40"/>
        <v>#N/A</v>
      </c>
      <c r="AD1292" s="20" t="s">
        <v>762</v>
      </c>
      <c r="AE1292" s="20">
        <v>0.25118299999999999</v>
      </c>
      <c r="AF1292" s="20">
        <v>0.25118299999999999</v>
      </c>
      <c r="AG1292" s="20" t="s">
        <v>16</v>
      </c>
      <c r="AH1292" s="20" t="s">
        <v>208</v>
      </c>
    </row>
    <row r="1293" spans="1:34">
      <c r="A1293" s="20"/>
      <c r="B1293" s="20"/>
      <c r="C1293" s="20"/>
      <c r="D1293" s="20"/>
      <c r="E1293" s="20"/>
      <c r="G1293" s="2"/>
      <c r="P1293" t="e">
        <f t="shared" si="41"/>
        <v>#N/A</v>
      </c>
      <c r="Q1293" t="e">
        <f>+VLOOKUP(D1293&amp;E1293,Master!D:H,5,0)</f>
        <v>#N/A</v>
      </c>
      <c r="R1293" t="e">
        <f>+VLOOKUP(D1293&amp;E1293,Master!D:I,6,0)</f>
        <v>#N/A</v>
      </c>
      <c r="S1293" t="e">
        <f>+VLOOKUP(Q1293,Notes!$A$45:$BZ$50,MATCH(P1293,Notes!$2:$2,0),0)</f>
        <v>#N/A</v>
      </c>
      <c r="T1293" s="21" t="e">
        <f t="shared" si="40"/>
        <v>#N/A</v>
      </c>
      <c r="AD1293" s="20" t="s">
        <v>763</v>
      </c>
      <c r="AE1293" s="20">
        <v>0.21400499999999986</v>
      </c>
      <c r="AF1293" s="20">
        <v>0.21400499999999986</v>
      </c>
      <c r="AG1293" s="20" t="s">
        <v>16</v>
      </c>
      <c r="AH1293" s="20" t="s">
        <v>205</v>
      </c>
    </row>
    <row r="1294" spans="1:34">
      <c r="A1294" s="20"/>
      <c r="B1294" s="20"/>
      <c r="C1294" s="20"/>
      <c r="D1294" s="20"/>
      <c r="E1294" s="20"/>
      <c r="G1294" s="2"/>
      <c r="P1294" t="e">
        <f t="shared" si="41"/>
        <v>#N/A</v>
      </c>
      <c r="Q1294" t="e">
        <f>+VLOOKUP(D1294&amp;E1294,Master!D:H,5,0)</f>
        <v>#N/A</v>
      </c>
      <c r="R1294" t="e">
        <f>+VLOOKUP(D1294&amp;E1294,Master!D:I,6,0)</f>
        <v>#N/A</v>
      </c>
      <c r="S1294" t="e">
        <f>+VLOOKUP(Q1294,Notes!$A$45:$BZ$50,MATCH(P1294,Notes!$2:$2,0),0)</f>
        <v>#N/A</v>
      </c>
      <c r="T1294" s="21" t="e">
        <f t="shared" si="40"/>
        <v>#N/A</v>
      </c>
      <c r="AD1294" s="20" t="s">
        <v>764</v>
      </c>
      <c r="AE1294" s="20">
        <v>0.21088700000000002</v>
      </c>
      <c r="AF1294" s="20">
        <v>0.21088700000000002</v>
      </c>
      <c r="AG1294" s="20" t="s">
        <v>16</v>
      </c>
      <c r="AH1294" s="20" t="s">
        <v>209</v>
      </c>
    </row>
    <row r="1295" spans="1:34">
      <c r="A1295" s="20"/>
      <c r="B1295" s="20"/>
      <c r="C1295" s="20"/>
      <c r="D1295" s="20"/>
      <c r="E1295" s="20"/>
      <c r="G1295" s="2"/>
      <c r="P1295" t="e">
        <f t="shared" si="41"/>
        <v>#N/A</v>
      </c>
      <c r="Q1295" t="e">
        <f>+VLOOKUP(D1295&amp;E1295,Master!D:H,5,0)</f>
        <v>#N/A</v>
      </c>
      <c r="R1295" t="e">
        <f>+VLOOKUP(D1295&amp;E1295,Master!D:I,6,0)</f>
        <v>#N/A</v>
      </c>
      <c r="S1295" t="e">
        <f>+VLOOKUP(Q1295,Notes!$A$45:$BZ$50,MATCH(P1295,Notes!$2:$2,0),0)</f>
        <v>#N/A</v>
      </c>
      <c r="T1295" s="21" t="e">
        <f t="shared" si="40"/>
        <v>#N/A</v>
      </c>
      <c r="AD1295" s="20" t="s">
        <v>650</v>
      </c>
      <c r="AE1295" s="20">
        <v>15.765048999999996</v>
      </c>
      <c r="AF1295" s="20">
        <v>15.765048999999996</v>
      </c>
      <c r="AG1295" s="20" t="s">
        <v>17</v>
      </c>
      <c r="AH1295" s="20" t="s">
        <v>204</v>
      </c>
    </row>
    <row r="1296" spans="1:34">
      <c r="A1296" s="20"/>
      <c r="B1296" s="20"/>
      <c r="C1296" s="20"/>
      <c r="D1296" s="20"/>
      <c r="E1296" s="20"/>
      <c r="G1296" s="2"/>
      <c r="P1296" t="e">
        <f t="shared" si="41"/>
        <v>#N/A</v>
      </c>
      <c r="Q1296" t="e">
        <f>+VLOOKUP(D1296&amp;E1296,Master!D:H,5,0)</f>
        <v>#N/A</v>
      </c>
      <c r="R1296" t="e">
        <f>+VLOOKUP(D1296&amp;E1296,Master!D:I,6,0)</f>
        <v>#N/A</v>
      </c>
      <c r="S1296" t="e">
        <f>+VLOOKUP(Q1296,Notes!$A$45:$BZ$50,MATCH(P1296,Notes!$2:$2,0),0)</f>
        <v>#N/A</v>
      </c>
      <c r="T1296" s="21" t="e">
        <f t="shared" si="40"/>
        <v>#N/A</v>
      </c>
      <c r="AD1296" s="20" t="s">
        <v>651</v>
      </c>
      <c r="AE1296" s="20">
        <v>15.827437999999999</v>
      </c>
      <c r="AF1296" s="20">
        <v>15.827437999999999</v>
      </c>
      <c r="AG1296" s="20" t="s">
        <v>17</v>
      </c>
      <c r="AH1296" s="20" t="s">
        <v>196</v>
      </c>
    </row>
    <row r="1297" spans="1:34">
      <c r="A1297" s="20"/>
      <c r="B1297" s="20"/>
      <c r="C1297" s="20"/>
      <c r="D1297" s="20"/>
      <c r="E1297" s="20"/>
      <c r="G1297" s="2"/>
      <c r="P1297" t="e">
        <f t="shared" si="41"/>
        <v>#N/A</v>
      </c>
      <c r="Q1297" t="e">
        <f>+VLOOKUP(D1297&amp;E1297,Master!D:H,5,0)</f>
        <v>#N/A</v>
      </c>
      <c r="R1297" t="e">
        <f>+VLOOKUP(D1297&amp;E1297,Master!D:I,6,0)</f>
        <v>#N/A</v>
      </c>
      <c r="S1297" t="e">
        <f>+VLOOKUP(Q1297,Notes!$A$45:$BZ$50,MATCH(P1297,Notes!$2:$2,0),0)</f>
        <v>#N/A</v>
      </c>
      <c r="T1297" s="21" t="e">
        <f t="shared" si="40"/>
        <v>#N/A</v>
      </c>
      <c r="AD1297" s="20" t="s">
        <v>652</v>
      </c>
      <c r="AE1297" s="20">
        <v>15.424535000000001</v>
      </c>
      <c r="AF1297" s="20">
        <v>15.424535000000001</v>
      </c>
      <c r="AG1297" s="20" t="s">
        <v>17</v>
      </c>
      <c r="AH1297" s="20" t="s">
        <v>210</v>
      </c>
    </row>
    <row r="1298" spans="1:34">
      <c r="A1298" s="20"/>
      <c r="B1298" s="20"/>
      <c r="C1298" s="20"/>
      <c r="D1298" s="20"/>
      <c r="E1298" s="20"/>
      <c r="G1298" s="2"/>
      <c r="P1298" t="e">
        <f t="shared" si="41"/>
        <v>#N/A</v>
      </c>
      <c r="Q1298" t="e">
        <f>+VLOOKUP(D1298&amp;E1298,Master!D:H,5,0)</f>
        <v>#N/A</v>
      </c>
      <c r="R1298" t="e">
        <f>+VLOOKUP(D1298&amp;E1298,Master!D:I,6,0)</f>
        <v>#N/A</v>
      </c>
      <c r="S1298" t="e">
        <f>+VLOOKUP(Q1298,Notes!$A$45:$BZ$50,MATCH(P1298,Notes!$2:$2,0),0)</f>
        <v>#N/A</v>
      </c>
      <c r="T1298" s="21" t="e">
        <f t="shared" si="40"/>
        <v>#N/A</v>
      </c>
      <c r="AD1298" s="20" t="s">
        <v>653</v>
      </c>
      <c r="AE1298" s="20">
        <v>15.359452999999993</v>
      </c>
      <c r="AF1298" s="20">
        <v>15.359452999999993</v>
      </c>
      <c r="AG1298" s="20" t="s">
        <v>17</v>
      </c>
      <c r="AH1298" s="20" t="s">
        <v>211</v>
      </c>
    </row>
    <row r="1299" spans="1:34">
      <c r="A1299" s="20"/>
      <c r="B1299" s="20"/>
      <c r="C1299" s="20"/>
      <c r="D1299" s="20"/>
      <c r="E1299" s="20"/>
      <c r="G1299" s="2"/>
      <c r="P1299" t="e">
        <f t="shared" si="41"/>
        <v>#N/A</v>
      </c>
      <c r="Q1299" t="e">
        <f>+VLOOKUP(D1299&amp;E1299,Master!D:H,5,0)</f>
        <v>#N/A</v>
      </c>
      <c r="R1299" t="e">
        <f>+VLOOKUP(D1299&amp;E1299,Master!D:I,6,0)</f>
        <v>#N/A</v>
      </c>
      <c r="S1299" t="e">
        <f>+VLOOKUP(Q1299,Notes!$A$45:$BZ$50,MATCH(P1299,Notes!$2:$2,0),0)</f>
        <v>#N/A</v>
      </c>
      <c r="T1299" s="21" t="e">
        <f t="shared" si="40"/>
        <v>#N/A</v>
      </c>
      <c r="AD1299" s="20" t="s">
        <v>657</v>
      </c>
      <c r="AE1299" s="20">
        <v>0.27028100000000005</v>
      </c>
      <c r="AF1299" s="20">
        <v>0.27028100000000005</v>
      </c>
      <c r="AG1299" s="20" t="s">
        <v>40</v>
      </c>
      <c r="AH1299" s="20" t="s">
        <v>208</v>
      </c>
    </row>
    <row r="1300" spans="1:34">
      <c r="A1300" s="20"/>
      <c r="B1300" s="20"/>
      <c r="C1300" s="20"/>
      <c r="D1300" s="20"/>
      <c r="E1300" s="20"/>
      <c r="G1300" s="2"/>
      <c r="P1300" t="e">
        <f t="shared" si="41"/>
        <v>#N/A</v>
      </c>
      <c r="Q1300" t="e">
        <f>+VLOOKUP(D1300&amp;E1300,Master!D:H,5,0)</f>
        <v>#N/A</v>
      </c>
      <c r="R1300" t="e">
        <f>+VLOOKUP(D1300&amp;E1300,Master!D:I,6,0)</f>
        <v>#N/A</v>
      </c>
      <c r="S1300" t="e">
        <f>+VLOOKUP(Q1300,Notes!$A$45:$BZ$50,MATCH(P1300,Notes!$2:$2,0),0)</f>
        <v>#N/A</v>
      </c>
      <c r="T1300" s="21" t="e">
        <f t="shared" si="40"/>
        <v>#N/A</v>
      </c>
      <c r="AD1300" s="20" t="s">
        <v>661</v>
      </c>
      <c r="AE1300" s="20">
        <v>0.26152199999999998</v>
      </c>
      <c r="AF1300" s="20">
        <v>0.26152199999999998</v>
      </c>
      <c r="AG1300" s="20" t="s">
        <v>40</v>
      </c>
      <c r="AH1300" s="20" t="s">
        <v>209</v>
      </c>
    </row>
    <row r="1301" spans="1:34">
      <c r="A1301" s="20"/>
      <c r="B1301" s="20"/>
      <c r="C1301" s="20"/>
      <c r="D1301" s="20"/>
      <c r="E1301" s="20"/>
      <c r="G1301" s="2"/>
      <c r="P1301" t="e">
        <f t="shared" si="41"/>
        <v>#N/A</v>
      </c>
      <c r="Q1301" t="e">
        <f>+VLOOKUP(D1301&amp;E1301,Master!D:H,5,0)</f>
        <v>#N/A</v>
      </c>
      <c r="R1301" t="e">
        <f>+VLOOKUP(D1301&amp;E1301,Master!D:I,6,0)</f>
        <v>#N/A</v>
      </c>
      <c r="S1301" t="e">
        <f>+VLOOKUP(Q1301,Notes!$A$45:$BZ$50,MATCH(P1301,Notes!$2:$2,0),0)</f>
        <v>#N/A</v>
      </c>
      <c r="T1301" s="21" t="e">
        <f t="shared" si="40"/>
        <v>#N/A</v>
      </c>
      <c r="AD1301" s="20" t="s">
        <v>672</v>
      </c>
      <c r="AE1301" s="20">
        <v>0.20745500000000008</v>
      </c>
      <c r="AF1301" s="20">
        <v>0.20745500000000008</v>
      </c>
      <c r="AG1301" s="20" t="s">
        <v>47</v>
      </c>
      <c r="AH1301" s="20" t="s">
        <v>205</v>
      </c>
    </row>
    <row r="1302" spans="1:34">
      <c r="A1302" s="20"/>
      <c r="B1302" s="20"/>
      <c r="C1302" s="20"/>
      <c r="D1302" s="20"/>
      <c r="E1302" s="20"/>
      <c r="G1302" s="2"/>
      <c r="P1302" t="e">
        <f t="shared" si="41"/>
        <v>#N/A</v>
      </c>
      <c r="Q1302" t="e">
        <f>+VLOOKUP(D1302&amp;E1302,Master!D:H,5,0)</f>
        <v>#N/A</v>
      </c>
      <c r="R1302" t="e">
        <f>+VLOOKUP(D1302&amp;E1302,Master!D:I,6,0)</f>
        <v>#N/A</v>
      </c>
      <c r="S1302" t="e">
        <f>+VLOOKUP(Q1302,Notes!$A$45:$BZ$50,MATCH(P1302,Notes!$2:$2,0),0)</f>
        <v>#N/A</v>
      </c>
      <c r="T1302" s="21" t="e">
        <f t="shared" si="40"/>
        <v>#N/A</v>
      </c>
      <c r="AD1302" s="20" t="s">
        <v>675</v>
      </c>
      <c r="AE1302" s="20">
        <v>0.20093800000000001</v>
      </c>
      <c r="AF1302" s="20">
        <v>0.20093800000000001</v>
      </c>
      <c r="AG1302" s="20" t="s">
        <v>47</v>
      </c>
      <c r="AH1302" s="20" t="s">
        <v>209</v>
      </c>
    </row>
    <row r="1303" spans="1:34">
      <c r="A1303" s="20"/>
      <c r="B1303" s="20"/>
      <c r="C1303" s="20"/>
      <c r="D1303" s="20"/>
      <c r="E1303" s="20"/>
      <c r="G1303" s="2"/>
      <c r="P1303" t="e">
        <f t="shared" si="41"/>
        <v>#N/A</v>
      </c>
      <c r="Q1303" t="e">
        <f>+VLOOKUP(D1303&amp;E1303,Master!D:H,5,0)</f>
        <v>#N/A</v>
      </c>
      <c r="R1303" t="e">
        <f>+VLOOKUP(D1303&amp;E1303,Master!D:I,6,0)</f>
        <v>#N/A</v>
      </c>
      <c r="S1303" t="e">
        <f>+VLOOKUP(Q1303,Notes!$A$45:$BZ$50,MATCH(P1303,Notes!$2:$2,0),0)</f>
        <v>#N/A</v>
      </c>
      <c r="T1303" s="21" t="e">
        <f t="shared" si="40"/>
        <v>#N/A</v>
      </c>
      <c r="AD1303" s="20" t="s">
        <v>668</v>
      </c>
      <c r="AE1303" s="20">
        <v>0.21977199999999994</v>
      </c>
      <c r="AF1303" s="20">
        <v>0.21977199999999994</v>
      </c>
      <c r="AG1303" s="20" t="s">
        <v>47</v>
      </c>
      <c r="AH1303" s="20" t="s">
        <v>204</v>
      </c>
    </row>
    <row r="1304" spans="1:34">
      <c r="A1304" s="20"/>
      <c r="B1304" s="20"/>
      <c r="C1304" s="20"/>
      <c r="D1304" s="20"/>
      <c r="E1304" s="20"/>
      <c r="G1304" s="2"/>
      <c r="P1304" t="e">
        <f t="shared" si="41"/>
        <v>#N/A</v>
      </c>
      <c r="Q1304" t="e">
        <f>+VLOOKUP(D1304&amp;E1304,Master!D:H,5,0)</f>
        <v>#N/A</v>
      </c>
      <c r="R1304" t="e">
        <f>+VLOOKUP(D1304&amp;E1304,Master!D:I,6,0)</f>
        <v>#N/A</v>
      </c>
      <c r="S1304" t="e">
        <f>+VLOOKUP(Q1304,Notes!$A$45:$BZ$50,MATCH(P1304,Notes!$2:$2,0),0)</f>
        <v>#N/A</v>
      </c>
      <c r="T1304" s="21" t="e">
        <f t="shared" si="40"/>
        <v>#N/A</v>
      </c>
      <c r="AD1304" s="20" t="s">
        <v>671</v>
      </c>
      <c r="AE1304" s="20">
        <v>0.21431500000000001</v>
      </c>
      <c r="AF1304" s="20">
        <v>0.21431500000000001</v>
      </c>
      <c r="AG1304" s="20" t="s">
        <v>47</v>
      </c>
      <c r="AH1304" s="20" t="s">
        <v>208</v>
      </c>
    </row>
    <row r="1305" spans="1:34">
      <c r="A1305" s="20"/>
      <c r="B1305" s="20"/>
      <c r="C1305" s="20"/>
      <c r="D1305" s="20"/>
      <c r="E1305" s="20"/>
      <c r="G1305" s="2"/>
      <c r="P1305" t="e">
        <f t="shared" si="41"/>
        <v>#N/A</v>
      </c>
      <c r="Q1305" t="e">
        <f>+VLOOKUP(D1305&amp;E1305,Master!D:H,5,0)</f>
        <v>#N/A</v>
      </c>
      <c r="R1305" t="e">
        <f>+VLOOKUP(D1305&amp;E1305,Master!D:I,6,0)</f>
        <v>#N/A</v>
      </c>
      <c r="S1305" t="e">
        <f>+VLOOKUP(Q1305,Notes!$A$45:$BZ$50,MATCH(P1305,Notes!$2:$2,0),0)</f>
        <v>#N/A</v>
      </c>
      <c r="T1305" s="21" t="e">
        <f t="shared" si="40"/>
        <v>#N/A</v>
      </c>
      <c r="AD1305" s="20" t="s">
        <v>681</v>
      </c>
      <c r="AE1305" s="20">
        <v>15.026921000000005</v>
      </c>
      <c r="AF1305" s="20">
        <v>15.026921000000005</v>
      </c>
      <c r="AG1305" s="20" t="s">
        <v>190</v>
      </c>
      <c r="AH1305" s="20" t="s">
        <v>204</v>
      </c>
    </row>
    <row r="1306" spans="1:34">
      <c r="A1306" s="20"/>
      <c r="B1306" s="20"/>
      <c r="C1306" s="20"/>
      <c r="D1306" s="20"/>
      <c r="E1306" s="20"/>
      <c r="G1306" s="2"/>
      <c r="P1306" t="e">
        <f t="shared" si="41"/>
        <v>#N/A</v>
      </c>
      <c r="Q1306" t="e">
        <f>+VLOOKUP(D1306&amp;E1306,Master!D:H,5,0)</f>
        <v>#N/A</v>
      </c>
      <c r="R1306" t="e">
        <f>+VLOOKUP(D1306&amp;E1306,Master!D:I,6,0)</f>
        <v>#N/A</v>
      </c>
      <c r="S1306" t="e">
        <f>+VLOOKUP(Q1306,Notes!$A$45:$BZ$50,MATCH(P1306,Notes!$2:$2,0),0)</f>
        <v>#N/A</v>
      </c>
      <c r="T1306" s="21" t="e">
        <f t="shared" si="40"/>
        <v>#N/A</v>
      </c>
      <c r="AD1306" s="20" t="s">
        <v>683</v>
      </c>
      <c r="AE1306" s="20">
        <v>14.618611999999994</v>
      </c>
      <c r="AF1306" s="20">
        <v>14.618611999999994</v>
      </c>
      <c r="AG1306" s="20" t="s">
        <v>190</v>
      </c>
      <c r="AH1306" s="20" t="s">
        <v>205</v>
      </c>
    </row>
    <row r="1307" spans="1:34">
      <c r="A1307" s="20"/>
      <c r="B1307" s="20"/>
      <c r="C1307" s="20"/>
      <c r="D1307" s="20"/>
      <c r="E1307" s="20"/>
      <c r="G1307" s="2"/>
      <c r="P1307" t="e">
        <f t="shared" si="41"/>
        <v>#N/A</v>
      </c>
      <c r="Q1307" t="e">
        <f>+VLOOKUP(D1307&amp;E1307,Master!D:H,5,0)</f>
        <v>#N/A</v>
      </c>
      <c r="R1307" t="e">
        <f>+VLOOKUP(D1307&amp;E1307,Master!D:I,6,0)</f>
        <v>#N/A</v>
      </c>
      <c r="S1307" t="e">
        <f>+VLOOKUP(Q1307,Notes!$A$45:$BZ$50,MATCH(P1307,Notes!$2:$2,0),0)</f>
        <v>#N/A</v>
      </c>
      <c r="T1307" s="21" t="e">
        <f t="shared" si="40"/>
        <v>#N/A</v>
      </c>
      <c r="AD1307" s="20" t="s">
        <v>682</v>
      </c>
      <c r="AE1307" s="20">
        <v>15.063449999999996</v>
      </c>
      <c r="AF1307" s="20">
        <v>15.063449999999996</v>
      </c>
      <c r="AG1307" s="20" t="s">
        <v>190</v>
      </c>
      <c r="AH1307" s="20" t="s">
        <v>208</v>
      </c>
    </row>
    <row r="1308" spans="1:34">
      <c r="A1308" s="20"/>
      <c r="B1308" s="20"/>
      <c r="C1308" s="20"/>
      <c r="D1308" s="20"/>
      <c r="E1308" s="20"/>
      <c r="G1308" s="2"/>
      <c r="P1308" t="e">
        <f t="shared" si="41"/>
        <v>#N/A</v>
      </c>
      <c r="Q1308" t="e">
        <f>+VLOOKUP(D1308&amp;E1308,Master!D:H,5,0)</f>
        <v>#N/A</v>
      </c>
      <c r="R1308" t="e">
        <f>+VLOOKUP(D1308&amp;E1308,Master!D:I,6,0)</f>
        <v>#N/A</v>
      </c>
      <c r="S1308" t="e">
        <f>+VLOOKUP(Q1308,Notes!$A$45:$BZ$50,MATCH(P1308,Notes!$2:$2,0),0)</f>
        <v>#N/A</v>
      </c>
      <c r="T1308" s="21" t="e">
        <f t="shared" si="40"/>
        <v>#N/A</v>
      </c>
      <c r="AD1308" s="20" t="s">
        <v>684</v>
      </c>
      <c r="AE1308" s="20">
        <v>14.634362000000001</v>
      </c>
      <c r="AF1308" s="20">
        <v>14.634362000000001</v>
      </c>
      <c r="AG1308" s="20" t="s">
        <v>190</v>
      </c>
      <c r="AH1308" s="20" t="s">
        <v>209</v>
      </c>
    </row>
    <row r="1309" spans="1:34">
      <c r="A1309" s="20"/>
      <c r="B1309" s="20"/>
      <c r="C1309" s="20"/>
      <c r="D1309" s="20"/>
      <c r="E1309" s="20"/>
      <c r="G1309" s="2"/>
      <c r="P1309" t="e">
        <f t="shared" si="41"/>
        <v>#N/A</v>
      </c>
      <c r="Q1309" t="e">
        <f>+VLOOKUP(D1309&amp;E1309,Master!D:H,5,0)</f>
        <v>#N/A</v>
      </c>
      <c r="R1309" t="e">
        <f>+VLOOKUP(D1309&amp;E1309,Master!D:I,6,0)</f>
        <v>#N/A</v>
      </c>
      <c r="S1309" t="e">
        <f>+VLOOKUP(Q1309,Notes!$A$45:$BZ$50,MATCH(P1309,Notes!$2:$2,0),0)</f>
        <v>#N/A</v>
      </c>
      <c r="T1309" s="21" t="e">
        <f t="shared" si="40"/>
        <v>#N/A</v>
      </c>
      <c r="AD1309" s="20" t="s">
        <v>634</v>
      </c>
      <c r="AE1309" s="20">
        <v>0.26860300000000004</v>
      </c>
      <c r="AF1309" s="20">
        <v>0.26860300000000004</v>
      </c>
      <c r="AG1309" s="20" t="s">
        <v>13</v>
      </c>
      <c r="AH1309" s="20" t="s">
        <v>208</v>
      </c>
    </row>
    <row r="1310" spans="1:34">
      <c r="A1310" s="20"/>
      <c r="B1310" s="20"/>
      <c r="C1310" s="20"/>
      <c r="D1310" s="20"/>
      <c r="E1310" s="20"/>
      <c r="G1310" s="2"/>
      <c r="P1310" t="e">
        <f t="shared" si="41"/>
        <v>#N/A</v>
      </c>
      <c r="Q1310" t="e">
        <f>+VLOOKUP(D1310&amp;E1310,Master!D:H,5,0)</f>
        <v>#N/A</v>
      </c>
      <c r="R1310" t="e">
        <f>+VLOOKUP(D1310&amp;E1310,Master!D:I,6,0)</f>
        <v>#N/A</v>
      </c>
      <c r="S1310" t="e">
        <f>+VLOOKUP(Q1310,Notes!$A$45:$BZ$50,MATCH(P1310,Notes!$2:$2,0),0)</f>
        <v>#N/A</v>
      </c>
      <c r="T1310" s="21" t="e">
        <f t="shared" si="40"/>
        <v>#N/A</v>
      </c>
      <c r="AD1310" s="20" t="s">
        <v>636</v>
      </c>
      <c r="AE1310" s="20">
        <v>0.24638599999999999</v>
      </c>
      <c r="AF1310" s="20">
        <v>0.24638599999999999</v>
      </c>
      <c r="AG1310" s="20" t="s">
        <v>13</v>
      </c>
      <c r="AH1310" s="20" t="s">
        <v>209</v>
      </c>
    </row>
    <row r="1311" spans="1:34">
      <c r="A1311" s="20"/>
      <c r="B1311" s="20"/>
      <c r="C1311" s="20"/>
      <c r="D1311" s="20"/>
      <c r="E1311" s="20"/>
      <c r="G1311" s="2"/>
      <c r="P1311" t="e">
        <f t="shared" si="41"/>
        <v>#N/A</v>
      </c>
      <c r="Q1311" t="e">
        <f>+VLOOKUP(D1311&amp;E1311,Master!D:H,5,0)</f>
        <v>#N/A</v>
      </c>
      <c r="R1311" t="e">
        <f>+VLOOKUP(D1311&amp;E1311,Master!D:I,6,0)</f>
        <v>#N/A</v>
      </c>
      <c r="S1311" t="e">
        <f>+VLOOKUP(Q1311,Notes!$A$45:$BZ$50,MATCH(P1311,Notes!$2:$2,0),0)</f>
        <v>#N/A</v>
      </c>
      <c r="T1311" s="21" t="e">
        <f t="shared" si="40"/>
        <v>#N/A</v>
      </c>
      <c r="AD1311" s="20" t="s">
        <v>639</v>
      </c>
      <c r="AE1311" s="20">
        <v>26.518725000000003</v>
      </c>
      <c r="AF1311" s="20">
        <v>26.518725000000003</v>
      </c>
      <c r="AG1311" s="20" t="s">
        <v>14</v>
      </c>
      <c r="AH1311" s="20" t="s">
        <v>208</v>
      </c>
    </row>
    <row r="1312" spans="1:34">
      <c r="A1312" s="20"/>
      <c r="B1312" s="20"/>
      <c r="C1312" s="20"/>
      <c r="D1312" s="20"/>
      <c r="E1312" s="20"/>
      <c r="G1312" s="2"/>
      <c r="P1312" t="e">
        <f t="shared" si="41"/>
        <v>#N/A</v>
      </c>
      <c r="Q1312" t="e">
        <f>+VLOOKUP(D1312&amp;E1312,Master!D:H,5,0)</f>
        <v>#N/A</v>
      </c>
      <c r="R1312" t="e">
        <f>+VLOOKUP(D1312&amp;E1312,Master!D:I,6,0)</f>
        <v>#N/A</v>
      </c>
      <c r="S1312" t="e">
        <f>+VLOOKUP(Q1312,Notes!$A$45:$BZ$50,MATCH(P1312,Notes!$2:$2,0),0)</f>
        <v>#N/A</v>
      </c>
      <c r="T1312" s="21" t="e">
        <f t="shared" si="40"/>
        <v>#N/A</v>
      </c>
      <c r="AD1312" s="20" t="s">
        <v>641</v>
      </c>
      <c r="AE1312" s="20">
        <v>23.365993</v>
      </c>
      <c r="AF1312" s="20">
        <v>23.365993</v>
      </c>
      <c r="AG1312" s="20" t="s">
        <v>14</v>
      </c>
      <c r="AH1312" s="20" t="s">
        <v>214</v>
      </c>
    </row>
    <row r="1313" spans="1:34">
      <c r="A1313" s="20"/>
      <c r="B1313" s="20"/>
      <c r="C1313" s="20"/>
      <c r="D1313" s="20"/>
      <c r="E1313" s="20"/>
      <c r="G1313" s="2"/>
      <c r="P1313" t="e">
        <f t="shared" si="41"/>
        <v>#N/A</v>
      </c>
      <c r="Q1313" t="e">
        <f>+VLOOKUP(D1313&amp;E1313,Master!D:H,5,0)</f>
        <v>#N/A</v>
      </c>
      <c r="R1313" t="e">
        <f>+VLOOKUP(D1313&amp;E1313,Master!D:I,6,0)</f>
        <v>#N/A</v>
      </c>
      <c r="S1313" t="e">
        <f>+VLOOKUP(Q1313,Notes!$A$45:$BZ$50,MATCH(P1313,Notes!$2:$2,0),0)</f>
        <v>#N/A</v>
      </c>
      <c r="T1313" s="21" t="e">
        <f t="shared" si="40"/>
        <v>#N/A</v>
      </c>
      <c r="AD1313" s="20" t="s">
        <v>642</v>
      </c>
      <c r="AE1313" s="20">
        <v>19.30333700000001</v>
      </c>
      <c r="AF1313" s="20">
        <v>19.30333700000001</v>
      </c>
      <c r="AG1313" s="20" t="s">
        <v>15</v>
      </c>
      <c r="AH1313" s="20" t="s">
        <v>204</v>
      </c>
    </row>
    <row r="1314" spans="1:34">
      <c r="A1314" s="20"/>
      <c r="B1314" s="20"/>
      <c r="C1314" s="20"/>
      <c r="D1314" s="20"/>
      <c r="E1314" s="20"/>
      <c r="G1314" s="2"/>
      <c r="P1314" t="e">
        <f t="shared" si="41"/>
        <v>#N/A</v>
      </c>
      <c r="Q1314" t="e">
        <f>+VLOOKUP(D1314&amp;E1314,Master!D:H,5,0)</f>
        <v>#N/A</v>
      </c>
      <c r="R1314" t="e">
        <f>+VLOOKUP(D1314&amp;E1314,Master!D:I,6,0)</f>
        <v>#N/A</v>
      </c>
      <c r="S1314" t="e">
        <f>+VLOOKUP(Q1314,Notes!$A$45:$BZ$50,MATCH(P1314,Notes!$2:$2,0),0)</f>
        <v>#N/A</v>
      </c>
      <c r="T1314" s="21" t="e">
        <f t="shared" si="40"/>
        <v>#N/A</v>
      </c>
      <c r="AD1314" s="20" t="s">
        <v>645</v>
      </c>
      <c r="AE1314" s="20">
        <v>19.012426999999999</v>
      </c>
      <c r="AF1314" s="20">
        <v>19.012426999999999</v>
      </c>
      <c r="AG1314" s="20" t="s">
        <v>15</v>
      </c>
      <c r="AH1314" s="20" t="s">
        <v>208</v>
      </c>
    </row>
    <row r="1315" spans="1:34">
      <c r="A1315" s="20"/>
      <c r="B1315" s="20"/>
      <c r="C1315" s="20"/>
      <c r="D1315" s="20"/>
      <c r="E1315" s="20"/>
      <c r="G1315" s="2"/>
      <c r="P1315" t="e">
        <f t="shared" si="41"/>
        <v>#N/A</v>
      </c>
      <c r="Q1315" t="e">
        <f>+VLOOKUP(D1315&amp;E1315,Master!D:H,5,0)</f>
        <v>#N/A</v>
      </c>
      <c r="R1315" t="e">
        <f>+VLOOKUP(D1315&amp;E1315,Master!D:I,6,0)</f>
        <v>#N/A</v>
      </c>
      <c r="S1315" t="e">
        <f>+VLOOKUP(Q1315,Notes!$A$45:$BZ$50,MATCH(P1315,Notes!$2:$2,0),0)</f>
        <v>#N/A</v>
      </c>
      <c r="T1315" s="21" t="e">
        <f t="shared" si="40"/>
        <v>#N/A</v>
      </c>
      <c r="AD1315" s="20" t="s">
        <v>647</v>
      </c>
      <c r="AE1315" s="20">
        <v>15.734137000000006</v>
      </c>
      <c r="AF1315" s="20">
        <v>15.734137000000006</v>
      </c>
      <c r="AG1315" s="20" t="s">
        <v>15</v>
      </c>
      <c r="AH1315" s="20" t="s">
        <v>205</v>
      </c>
    </row>
    <row r="1316" spans="1:34">
      <c r="A1316" s="20"/>
      <c r="B1316" s="20"/>
      <c r="C1316" s="20"/>
      <c r="D1316" s="20"/>
      <c r="E1316" s="20"/>
      <c r="G1316" s="2"/>
      <c r="P1316" t="e">
        <f t="shared" si="41"/>
        <v>#N/A</v>
      </c>
      <c r="Q1316" t="e">
        <f>+VLOOKUP(D1316&amp;E1316,Master!D:H,5,0)</f>
        <v>#N/A</v>
      </c>
      <c r="R1316" t="e">
        <f>+VLOOKUP(D1316&amp;E1316,Master!D:I,6,0)</f>
        <v>#N/A</v>
      </c>
      <c r="S1316" t="e">
        <f>+VLOOKUP(Q1316,Notes!$A$45:$BZ$50,MATCH(P1316,Notes!$2:$2,0),0)</f>
        <v>#N/A</v>
      </c>
      <c r="T1316" s="21" t="e">
        <f t="shared" si="40"/>
        <v>#N/A</v>
      </c>
      <c r="AD1316" s="20" t="s">
        <v>649</v>
      </c>
      <c r="AE1316" s="20">
        <v>15.443956999999999</v>
      </c>
      <c r="AF1316" s="20">
        <v>15.443956999999999</v>
      </c>
      <c r="AG1316" s="20" t="s">
        <v>15</v>
      </c>
      <c r="AH1316" s="20" t="s">
        <v>209</v>
      </c>
    </row>
    <row r="1317" spans="1:34">
      <c r="A1317" s="20"/>
      <c r="B1317" s="20"/>
      <c r="C1317" s="20"/>
      <c r="D1317" s="20"/>
      <c r="E1317" s="20"/>
      <c r="G1317" s="2"/>
      <c r="P1317" t="e">
        <f t="shared" si="41"/>
        <v>#N/A</v>
      </c>
      <c r="Q1317" t="e">
        <f>+VLOOKUP(D1317&amp;E1317,Master!D:H,5,0)</f>
        <v>#N/A</v>
      </c>
      <c r="R1317" t="e">
        <f>+VLOOKUP(D1317&amp;E1317,Master!D:I,6,0)</f>
        <v>#N/A</v>
      </c>
      <c r="S1317" t="e">
        <f>+VLOOKUP(Q1317,Notes!$A$45:$BZ$50,MATCH(P1317,Notes!$2:$2,0),0)</f>
        <v>#N/A</v>
      </c>
      <c r="T1317" s="21" t="e">
        <f t="shared" si="40"/>
        <v>#N/A</v>
      </c>
      <c r="AD1317" s="20" t="s">
        <v>761</v>
      </c>
      <c r="AE1317" s="20">
        <v>0.25396199999999997</v>
      </c>
      <c r="AF1317" s="20">
        <v>0.25396199999999997</v>
      </c>
      <c r="AG1317" s="20" t="s">
        <v>16</v>
      </c>
      <c r="AH1317" s="20" t="s">
        <v>204</v>
      </c>
    </row>
    <row r="1318" spans="1:34">
      <c r="A1318" s="20"/>
      <c r="B1318" s="20"/>
      <c r="C1318" s="20"/>
      <c r="D1318" s="20"/>
      <c r="E1318" s="20"/>
      <c r="G1318" s="2"/>
      <c r="P1318" t="e">
        <f t="shared" si="41"/>
        <v>#N/A</v>
      </c>
      <c r="Q1318" t="e">
        <f>+VLOOKUP(D1318&amp;E1318,Master!D:H,5,0)</f>
        <v>#N/A</v>
      </c>
      <c r="R1318" t="e">
        <f>+VLOOKUP(D1318&amp;E1318,Master!D:I,6,0)</f>
        <v>#N/A</v>
      </c>
      <c r="S1318" t="e">
        <f>+VLOOKUP(Q1318,Notes!$A$45:$BZ$50,MATCH(P1318,Notes!$2:$2,0),0)</f>
        <v>#N/A</v>
      </c>
      <c r="T1318" s="21" t="e">
        <f t="shared" si="40"/>
        <v>#N/A</v>
      </c>
      <c r="AD1318" s="20" t="s">
        <v>676</v>
      </c>
      <c r="AE1318" s="20">
        <v>12.854486999999999</v>
      </c>
      <c r="AF1318" s="20">
        <v>12.854486999999999</v>
      </c>
      <c r="AG1318" s="20" t="s">
        <v>88</v>
      </c>
      <c r="AH1318" s="20" t="s">
        <v>196</v>
      </c>
    </row>
    <row r="1319" spans="1:34">
      <c r="A1319" s="20"/>
      <c r="B1319" s="20"/>
      <c r="C1319" s="20"/>
      <c r="D1319" s="20"/>
      <c r="E1319" s="20"/>
      <c r="G1319" s="2"/>
      <c r="P1319" t="e">
        <f t="shared" si="41"/>
        <v>#N/A</v>
      </c>
      <c r="Q1319" t="e">
        <f>+VLOOKUP(D1319&amp;E1319,Master!D:H,5,0)</f>
        <v>#N/A</v>
      </c>
      <c r="R1319" t="e">
        <f>+VLOOKUP(D1319&amp;E1319,Master!D:I,6,0)</f>
        <v>#N/A</v>
      </c>
      <c r="S1319" t="e">
        <f>+VLOOKUP(Q1319,Notes!$A$45:$BZ$50,MATCH(P1319,Notes!$2:$2,0),0)</f>
        <v>#N/A</v>
      </c>
      <c r="T1319" s="21" t="e">
        <f t="shared" si="40"/>
        <v>#N/A</v>
      </c>
      <c r="AD1319" s="20" t="s">
        <v>621</v>
      </c>
      <c r="AE1319" s="20">
        <v>0.18816300000000014</v>
      </c>
      <c r="AF1319" s="20">
        <v>0.18816300000000014</v>
      </c>
      <c r="AG1319" s="20" t="s">
        <v>20</v>
      </c>
      <c r="AH1319" s="20" t="s">
        <v>204</v>
      </c>
    </row>
    <row r="1320" spans="1:34">
      <c r="A1320" s="20"/>
      <c r="B1320" s="20"/>
      <c r="C1320" s="20"/>
      <c r="D1320" s="20"/>
      <c r="E1320" s="20"/>
      <c r="G1320" s="2"/>
      <c r="P1320" t="e">
        <f t="shared" si="41"/>
        <v>#N/A</v>
      </c>
      <c r="Q1320" t="e">
        <f>+VLOOKUP(D1320&amp;E1320,Master!D:H,5,0)</f>
        <v>#N/A</v>
      </c>
      <c r="R1320" t="e">
        <f>+VLOOKUP(D1320&amp;E1320,Master!D:I,6,0)</f>
        <v>#N/A</v>
      </c>
      <c r="S1320" t="e">
        <f>+VLOOKUP(Q1320,Notes!$A$45:$BZ$50,MATCH(P1320,Notes!$2:$2,0),0)</f>
        <v>#N/A</v>
      </c>
      <c r="T1320" s="21" t="e">
        <f t="shared" si="40"/>
        <v>#N/A</v>
      </c>
      <c r="AD1320" s="20" t="s">
        <v>625</v>
      </c>
      <c r="AE1320" s="20">
        <v>0.17584399999999997</v>
      </c>
      <c r="AF1320" s="20">
        <v>0.17584399999999997</v>
      </c>
      <c r="AG1320" s="20" t="s">
        <v>20</v>
      </c>
      <c r="AH1320" s="20" t="s">
        <v>205</v>
      </c>
    </row>
    <row r="1321" spans="1:34">
      <c r="A1321" s="20"/>
      <c r="B1321" s="20"/>
      <c r="C1321" s="20"/>
      <c r="D1321" s="20"/>
      <c r="E1321" s="20"/>
      <c r="G1321" s="2"/>
      <c r="P1321" t="e">
        <f t="shared" si="41"/>
        <v>#N/A</v>
      </c>
      <c r="Q1321" t="e">
        <f>+VLOOKUP(D1321&amp;E1321,Master!D:H,5,0)</f>
        <v>#N/A</v>
      </c>
      <c r="R1321" t="e">
        <f>+VLOOKUP(D1321&amp;E1321,Master!D:I,6,0)</f>
        <v>#N/A</v>
      </c>
      <c r="S1321" t="e">
        <f>+VLOOKUP(Q1321,Notes!$A$45:$BZ$50,MATCH(P1321,Notes!$2:$2,0),0)</f>
        <v>#N/A</v>
      </c>
      <c r="T1321" s="21" t="e">
        <f t="shared" si="40"/>
        <v>#N/A</v>
      </c>
      <c r="AD1321" s="20" t="s">
        <v>642</v>
      </c>
      <c r="AE1321" s="20">
        <v>19.30333700000001</v>
      </c>
      <c r="AF1321" s="20">
        <v>19.30333700000001</v>
      </c>
      <c r="AG1321" s="20" t="s">
        <v>15</v>
      </c>
      <c r="AH1321" s="20" t="s">
        <v>204</v>
      </c>
    </row>
    <row r="1322" spans="1:34">
      <c r="A1322" s="20"/>
      <c r="B1322" s="20"/>
      <c r="C1322" s="20"/>
      <c r="D1322" s="20"/>
      <c r="E1322" s="20"/>
      <c r="G1322" s="2"/>
      <c r="P1322" t="e">
        <f t="shared" si="41"/>
        <v>#N/A</v>
      </c>
      <c r="Q1322" t="e">
        <f>+VLOOKUP(D1322&amp;E1322,Master!D:H,5,0)</f>
        <v>#N/A</v>
      </c>
      <c r="R1322" t="e">
        <f>+VLOOKUP(D1322&amp;E1322,Master!D:I,6,0)</f>
        <v>#N/A</v>
      </c>
      <c r="S1322" t="e">
        <f>+VLOOKUP(Q1322,Notes!$A$45:$BZ$50,MATCH(P1322,Notes!$2:$2,0),0)</f>
        <v>#N/A</v>
      </c>
      <c r="T1322" s="21" t="e">
        <f t="shared" si="40"/>
        <v>#N/A</v>
      </c>
      <c r="AD1322" s="20" t="s">
        <v>647</v>
      </c>
      <c r="AE1322" s="20">
        <v>15.734137000000006</v>
      </c>
      <c r="AF1322" s="20">
        <v>15.734137000000006</v>
      </c>
      <c r="AG1322" s="20" t="s">
        <v>15</v>
      </c>
      <c r="AH1322" s="20" t="s">
        <v>205</v>
      </c>
    </row>
    <row r="1323" spans="1:34">
      <c r="A1323" s="20"/>
      <c r="B1323" s="20"/>
      <c r="C1323" s="20"/>
      <c r="D1323" s="20"/>
      <c r="E1323" s="20"/>
      <c r="G1323" s="2"/>
      <c r="P1323" t="e">
        <f t="shared" si="41"/>
        <v>#N/A</v>
      </c>
      <c r="Q1323" t="e">
        <f>+VLOOKUP(D1323&amp;E1323,Master!D:H,5,0)</f>
        <v>#N/A</v>
      </c>
      <c r="R1323" t="e">
        <f>+VLOOKUP(D1323&amp;E1323,Master!D:I,6,0)</f>
        <v>#N/A</v>
      </c>
      <c r="S1323" t="e">
        <f>+VLOOKUP(Q1323,Notes!$A$45:$BZ$50,MATCH(P1323,Notes!$2:$2,0),0)</f>
        <v>#N/A</v>
      </c>
      <c r="T1323" s="21" t="e">
        <f t="shared" si="40"/>
        <v>#N/A</v>
      </c>
      <c r="AD1323" s="20" t="s">
        <v>761</v>
      </c>
      <c r="AE1323" s="20">
        <v>0.25396199999999997</v>
      </c>
      <c r="AF1323" s="20">
        <v>0.25396199999999997</v>
      </c>
      <c r="AG1323" s="20" t="s">
        <v>16</v>
      </c>
      <c r="AH1323" s="20" t="s">
        <v>204</v>
      </c>
    </row>
    <row r="1324" spans="1:34">
      <c r="A1324" s="20"/>
      <c r="B1324" s="20"/>
      <c r="C1324" s="20"/>
      <c r="D1324" s="20"/>
      <c r="E1324" s="20"/>
      <c r="G1324" s="2"/>
      <c r="P1324" t="e">
        <f t="shared" si="41"/>
        <v>#N/A</v>
      </c>
      <c r="Q1324" t="e">
        <f>+VLOOKUP(D1324&amp;E1324,Master!D:H,5,0)</f>
        <v>#N/A</v>
      </c>
      <c r="R1324" t="e">
        <f>+VLOOKUP(D1324&amp;E1324,Master!D:I,6,0)</f>
        <v>#N/A</v>
      </c>
      <c r="S1324" t="e">
        <f>+VLOOKUP(Q1324,Notes!$A$45:$BZ$50,MATCH(P1324,Notes!$2:$2,0),0)</f>
        <v>#N/A</v>
      </c>
      <c r="T1324" s="21" t="e">
        <f t="shared" si="40"/>
        <v>#N/A</v>
      </c>
      <c r="AD1324" s="20" t="s">
        <v>763</v>
      </c>
      <c r="AE1324" s="20">
        <v>0.21400499999999986</v>
      </c>
      <c r="AF1324" s="20">
        <v>0.21400499999999986</v>
      </c>
      <c r="AG1324" s="20" t="s">
        <v>16</v>
      </c>
      <c r="AH1324" s="20" t="s">
        <v>205</v>
      </c>
    </row>
    <row r="1325" spans="1:34">
      <c r="A1325" s="20"/>
      <c r="B1325" s="20"/>
      <c r="C1325" s="20"/>
      <c r="D1325" s="20"/>
      <c r="E1325" s="20"/>
      <c r="G1325" s="2"/>
      <c r="P1325" t="e">
        <f t="shared" si="41"/>
        <v>#N/A</v>
      </c>
      <c r="Q1325" t="e">
        <f>+VLOOKUP(D1325&amp;E1325,Master!D:H,5,0)</f>
        <v>#N/A</v>
      </c>
      <c r="R1325" t="e">
        <f>+VLOOKUP(D1325&amp;E1325,Master!D:I,6,0)</f>
        <v>#N/A</v>
      </c>
      <c r="S1325" t="e">
        <f>+VLOOKUP(Q1325,Notes!$A$45:$BZ$50,MATCH(P1325,Notes!$2:$2,0),0)</f>
        <v>#N/A</v>
      </c>
      <c r="T1325" s="21" t="e">
        <f t="shared" si="40"/>
        <v>#N/A</v>
      </c>
      <c r="AD1325" s="20" t="s">
        <v>650</v>
      </c>
      <c r="AE1325" s="20">
        <v>15.765048999999996</v>
      </c>
      <c r="AF1325" s="20">
        <v>15.765048999999996</v>
      </c>
      <c r="AG1325" s="20" t="s">
        <v>17</v>
      </c>
      <c r="AH1325" s="20" t="s">
        <v>204</v>
      </c>
    </row>
    <row r="1326" spans="1:34">
      <c r="A1326" s="20"/>
      <c r="B1326" s="20"/>
      <c r="C1326" s="20"/>
      <c r="D1326" s="20"/>
      <c r="E1326" s="20"/>
      <c r="G1326" s="2"/>
      <c r="P1326" t="e">
        <f t="shared" si="41"/>
        <v>#N/A</v>
      </c>
      <c r="Q1326" t="e">
        <f>+VLOOKUP(D1326&amp;E1326,Master!D:H,5,0)</f>
        <v>#N/A</v>
      </c>
      <c r="R1326" t="e">
        <f>+VLOOKUP(D1326&amp;E1326,Master!D:I,6,0)</f>
        <v>#N/A</v>
      </c>
      <c r="S1326" t="e">
        <f>+VLOOKUP(Q1326,Notes!$A$45:$BZ$50,MATCH(P1326,Notes!$2:$2,0),0)</f>
        <v>#N/A</v>
      </c>
      <c r="T1326" s="21" t="e">
        <f t="shared" si="40"/>
        <v>#N/A</v>
      </c>
      <c r="AD1326" s="20" t="s">
        <v>653</v>
      </c>
      <c r="AE1326" s="20">
        <v>15.359452999999993</v>
      </c>
      <c r="AF1326" s="20">
        <v>15.359452999999993</v>
      </c>
      <c r="AG1326" s="20" t="s">
        <v>17</v>
      </c>
      <c r="AH1326" s="20" t="s">
        <v>211</v>
      </c>
    </row>
    <row r="1327" spans="1:34">
      <c r="A1327" s="20"/>
      <c r="B1327" s="20"/>
      <c r="C1327" s="20"/>
      <c r="D1327" s="20"/>
      <c r="E1327" s="20"/>
      <c r="G1327" s="2"/>
      <c r="P1327" t="e">
        <f t="shared" si="41"/>
        <v>#N/A</v>
      </c>
      <c r="Q1327" t="e">
        <f>+VLOOKUP(D1327&amp;E1327,Master!D:H,5,0)</f>
        <v>#N/A</v>
      </c>
      <c r="R1327" t="e">
        <f>+VLOOKUP(D1327&amp;E1327,Master!D:I,6,0)</f>
        <v>#N/A</v>
      </c>
      <c r="S1327" t="e">
        <f>+VLOOKUP(Q1327,Notes!$A$45:$BZ$50,MATCH(P1327,Notes!$2:$2,0),0)</f>
        <v>#N/A</v>
      </c>
      <c r="T1327" s="21" t="e">
        <f t="shared" si="40"/>
        <v>#N/A</v>
      </c>
      <c r="AD1327" s="20" t="s">
        <v>654</v>
      </c>
      <c r="AE1327" s="20">
        <v>0.27030399999999993</v>
      </c>
      <c r="AF1327" s="20">
        <v>0.27030399999999993</v>
      </c>
      <c r="AG1327" s="20" t="s">
        <v>40</v>
      </c>
      <c r="AH1327" s="20" t="s">
        <v>204</v>
      </c>
    </row>
    <row r="1328" spans="1:34">
      <c r="A1328" s="20"/>
      <c r="B1328" s="20"/>
      <c r="C1328" s="20"/>
      <c r="D1328" s="20"/>
      <c r="E1328" s="20"/>
      <c r="G1328" s="2"/>
      <c r="P1328" t="e">
        <f t="shared" si="41"/>
        <v>#N/A</v>
      </c>
      <c r="Q1328" t="e">
        <f>+VLOOKUP(D1328&amp;E1328,Master!D:H,5,0)</f>
        <v>#N/A</v>
      </c>
      <c r="R1328" t="e">
        <f>+VLOOKUP(D1328&amp;E1328,Master!D:I,6,0)</f>
        <v>#N/A</v>
      </c>
      <c r="S1328" t="e">
        <f>+VLOOKUP(Q1328,Notes!$A$45:$BZ$50,MATCH(P1328,Notes!$2:$2,0),0)</f>
        <v>#N/A</v>
      </c>
      <c r="T1328" s="21" t="e">
        <f t="shared" si="40"/>
        <v>#N/A</v>
      </c>
      <c r="AD1328" s="20" t="s">
        <v>658</v>
      </c>
      <c r="AE1328" s="20">
        <v>0.26180000000000003</v>
      </c>
      <c r="AF1328" s="20">
        <v>0.26180000000000003</v>
      </c>
      <c r="AG1328" s="20" t="s">
        <v>40</v>
      </c>
      <c r="AH1328" s="20" t="s">
        <v>205</v>
      </c>
    </row>
    <row r="1329" spans="1:34">
      <c r="A1329" s="20"/>
      <c r="B1329" s="20"/>
      <c r="C1329" s="20"/>
      <c r="D1329" s="20"/>
      <c r="E1329" s="20"/>
      <c r="G1329" s="2"/>
      <c r="P1329" t="e">
        <f t="shared" si="41"/>
        <v>#N/A</v>
      </c>
      <c r="Q1329" t="e">
        <f>+VLOOKUP(D1329&amp;E1329,Master!D:H,5,0)</f>
        <v>#N/A</v>
      </c>
      <c r="R1329" t="e">
        <f>+VLOOKUP(D1329&amp;E1329,Master!D:I,6,0)</f>
        <v>#N/A</v>
      </c>
      <c r="S1329" t="e">
        <f>+VLOOKUP(Q1329,Notes!$A$45:$BZ$50,MATCH(P1329,Notes!$2:$2,0),0)</f>
        <v>#N/A</v>
      </c>
      <c r="T1329" s="21" t="e">
        <f t="shared" si="40"/>
        <v>#N/A</v>
      </c>
      <c r="AD1329" s="20" t="s">
        <v>668</v>
      </c>
      <c r="AE1329" s="20">
        <v>0.21977199999999994</v>
      </c>
      <c r="AF1329" s="20">
        <v>0.21977199999999994</v>
      </c>
      <c r="AG1329" s="20" t="s">
        <v>47</v>
      </c>
      <c r="AH1329" s="20" t="s">
        <v>204</v>
      </c>
    </row>
    <row r="1330" spans="1:34">
      <c r="A1330" s="20"/>
      <c r="B1330" s="20"/>
      <c r="C1330" s="20"/>
      <c r="D1330" s="20"/>
      <c r="E1330" s="20"/>
      <c r="G1330" s="2"/>
      <c r="P1330" t="e">
        <f t="shared" si="41"/>
        <v>#N/A</v>
      </c>
      <c r="Q1330" t="e">
        <f>+VLOOKUP(D1330&amp;E1330,Master!D:H,5,0)</f>
        <v>#N/A</v>
      </c>
      <c r="R1330" t="e">
        <f>+VLOOKUP(D1330&amp;E1330,Master!D:I,6,0)</f>
        <v>#N/A</v>
      </c>
      <c r="S1330" t="e">
        <f>+VLOOKUP(Q1330,Notes!$A$45:$BZ$50,MATCH(P1330,Notes!$2:$2,0),0)</f>
        <v>#N/A</v>
      </c>
      <c r="T1330" s="21" t="e">
        <f t="shared" si="40"/>
        <v>#N/A</v>
      </c>
      <c r="AD1330" s="20" t="s">
        <v>672</v>
      </c>
      <c r="AE1330" s="20">
        <v>0.20745500000000008</v>
      </c>
      <c r="AF1330" s="20">
        <v>0.20745500000000008</v>
      </c>
      <c r="AG1330" s="20" t="s">
        <v>47</v>
      </c>
      <c r="AH1330" s="20" t="s">
        <v>205</v>
      </c>
    </row>
    <row r="1331" spans="1:34">
      <c r="A1331" s="20"/>
      <c r="B1331" s="20"/>
      <c r="C1331" s="20"/>
      <c r="D1331" s="20"/>
      <c r="E1331" s="20"/>
      <c r="G1331" s="2"/>
      <c r="P1331" t="e">
        <f t="shared" si="41"/>
        <v>#N/A</v>
      </c>
      <c r="Q1331" t="e">
        <f>+VLOOKUP(D1331&amp;E1331,Master!D:H,5,0)</f>
        <v>#N/A</v>
      </c>
      <c r="R1331" t="e">
        <f>+VLOOKUP(D1331&amp;E1331,Master!D:I,6,0)</f>
        <v>#N/A</v>
      </c>
      <c r="S1331" t="e">
        <f>+VLOOKUP(Q1331,Notes!$A$45:$BZ$50,MATCH(P1331,Notes!$2:$2,0),0)</f>
        <v>#N/A</v>
      </c>
      <c r="T1331" s="21" t="e">
        <f t="shared" si="40"/>
        <v>#N/A</v>
      </c>
      <c r="AD1331" s="20" t="s">
        <v>681</v>
      </c>
      <c r="AE1331" s="20">
        <v>15.026921000000005</v>
      </c>
      <c r="AF1331" s="20">
        <v>15.026921000000005</v>
      </c>
      <c r="AG1331" s="20" t="s">
        <v>190</v>
      </c>
      <c r="AH1331" s="20" t="s">
        <v>204</v>
      </c>
    </row>
    <row r="1332" spans="1:34">
      <c r="A1332" s="20"/>
      <c r="B1332" s="20"/>
      <c r="C1332" s="20"/>
      <c r="D1332" s="20"/>
      <c r="E1332" s="20"/>
      <c r="G1332" s="2"/>
      <c r="P1332" t="e">
        <f t="shared" si="41"/>
        <v>#N/A</v>
      </c>
      <c r="Q1332" t="e">
        <f>+VLOOKUP(D1332&amp;E1332,Master!D:H,5,0)</f>
        <v>#N/A</v>
      </c>
      <c r="R1332" t="e">
        <f>+VLOOKUP(D1332&amp;E1332,Master!D:I,6,0)</f>
        <v>#N/A</v>
      </c>
      <c r="S1332" t="e">
        <f>+VLOOKUP(Q1332,Notes!$A$45:$BZ$50,MATCH(P1332,Notes!$2:$2,0),0)</f>
        <v>#N/A</v>
      </c>
      <c r="T1332" s="21" t="e">
        <f t="shared" si="40"/>
        <v>#N/A</v>
      </c>
      <c r="AD1332" s="20" t="s">
        <v>683</v>
      </c>
      <c r="AE1332" s="20">
        <v>14.618611999999994</v>
      </c>
      <c r="AF1332" s="20">
        <v>14.618611999999994</v>
      </c>
      <c r="AG1332" s="20" t="s">
        <v>190</v>
      </c>
      <c r="AH1332" s="20" t="s">
        <v>205</v>
      </c>
    </row>
    <row r="1333" spans="1:34">
      <c r="A1333" s="20"/>
      <c r="B1333" s="20"/>
      <c r="C1333" s="20"/>
      <c r="D1333" s="20"/>
      <c r="E1333" s="20"/>
      <c r="G1333" s="2"/>
      <c r="P1333" t="e">
        <f t="shared" si="41"/>
        <v>#N/A</v>
      </c>
      <c r="Q1333" t="e">
        <f>+VLOOKUP(D1333&amp;E1333,Master!D:H,5,0)</f>
        <v>#N/A</v>
      </c>
      <c r="R1333" t="e">
        <f>+VLOOKUP(D1333&amp;E1333,Master!D:I,6,0)</f>
        <v>#N/A</v>
      </c>
      <c r="S1333" t="e">
        <f>+VLOOKUP(Q1333,Notes!$A$45:$BZ$50,MATCH(P1333,Notes!$2:$2,0),0)</f>
        <v>#N/A</v>
      </c>
      <c r="T1333" s="21" t="e">
        <f t="shared" si="40"/>
        <v>#N/A</v>
      </c>
      <c r="AD1333" s="20" t="s">
        <v>653</v>
      </c>
      <c r="AE1333" s="20">
        <v>15.359452999999993</v>
      </c>
      <c r="AF1333" s="20">
        <v>15.359452999999993</v>
      </c>
      <c r="AG1333" s="20" t="s">
        <v>17</v>
      </c>
      <c r="AH1333" s="20" t="s">
        <v>211</v>
      </c>
    </row>
    <row r="1334" spans="1:34">
      <c r="A1334" s="20"/>
      <c r="B1334" s="20"/>
      <c r="C1334" s="20"/>
      <c r="D1334" s="20"/>
      <c r="E1334" s="20"/>
      <c r="G1334" s="2"/>
      <c r="P1334" t="e">
        <f t="shared" si="41"/>
        <v>#N/A</v>
      </c>
      <c r="Q1334" t="e">
        <f>+VLOOKUP(D1334&amp;E1334,Master!D:H,5,0)</f>
        <v>#N/A</v>
      </c>
      <c r="R1334" t="e">
        <f>+VLOOKUP(D1334&amp;E1334,Master!D:I,6,0)</f>
        <v>#N/A</v>
      </c>
      <c r="S1334" t="e">
        <f>+VLOOKUP(Q1334,Notes!$A$45:$BZ$50,MATCH(P1334,Notes!$2:$2,0),0)</f>
        <v>#N/A</v>
      </c>
      <c r="T1334" s="21" t="e">
        <f t="shared" si="40"/>
        <v>#N/A</v>
      </c>
      <c r="AD1334" s="20" t="s">
        <v>650</v>
      </c>
      <c r="AE1334" s="20">
        <v>15.765048999999996</v>
      </c>
      <c r="AF1334" s="20">
        <v>15.765048999999996</v>
      </c>
      <c r="AG1334" s="20" t="s">
        <v>17</v>
      </c>
      <c r="AH1334" s="20" t="s">
        <v>204</v>
      </c>
    </row>
    <row r="1335" spans="1:34">
      <c r="A1335" s="20"/>
      <c r="B1335" s="20"/>
      <c r="C1335" s="20"/>
      <c r="D1335" s="20"/>
      <c r="E1335" s="20"/>
      <c r="G1335" s="2"/>
      <c r="P1335" t="e">
        <f t="shared" si="41"/>
        <v>#N/A</v>
      </c>
      <c r="Q1335" t="e">
        <f>+VLOOKUP(D1335&amp;E1335,Master!D:H,5,0)</f>
        <v>#N/A</v>
      </c>
      <c r="R1335" t="e">
        <f>+VLOOKUP(D1335&amp;E1335,Master!D:I,6,0)</f>
        <v>#N/A</v>
      </c>
      <c r="S1335" t="e">
        <f>+VLOOKUP(Q1335,Notes!$A$45:$BZ$50,MATCH(P1335,Notes!$2:$2,0),0)</f>
        <v>#N/A</v>
      </c>
      <c r="T1335" s="21" t="e">
        <f t="shared" si="40"/>
        <v>#N/A</v>
      </c>
      <c r="AD1335" s="20" t="s">
        <v>681</v>
      </c>
      <c r="AE1335" s="20">
        <v>15.026921000000005</v>
      </c>
      <c r="AF1335" s="20">
        <v>15.026921000000005</v>
      </c>
      <c r="AG1335" s="20" t="s">
        <v>190</v>
      </c>
      <c r="AH1335" s="20" t="s">
        <v>204</v>
      </c>
    </row>
    <row r="1336" spans="1:34">
      <c r="A1336" s="20"/>
      <c r="B1336" s="20"/>
      <c r="C1336" s="20"/>
      <c r="D1336" s="20"/>
      <c r="E1336" s="20"/>
      <c r="G1336" s="2"/>
      <c r="P1336" t="e">
        <f t="shared" si="41"/>
        <v>#N/A</v>
      </c>
      <c r="Q1336" t="e">
        <f>+VLOOKUP(D1336&amp;E1336,Master!D:H,5,0)</f>
        <v>#N/A</v>
      </c>
      <c r="R1336" t="e">
        <f>+VLOOKUP(D1336&amp;E1336,Master!D:I,6,0)</f>
        <v>#N/A</v>
      </c>
      <c r="S1336" t="e">
        <f>+VLOOKUP(Q1336,Notes!$A$45:$BZ$50,MATCH(P1336,Notes!$2:$2,0),0)</f>
        <v>#N/A</v>
      </c>
      <c r="T1336" s="21" t="e">
        <f t="shared" si="40"/>
        <v>#N/A</v>
      </c>
      <c r="AD1336" s="20" t="s">
        <v>683</v>
      </c>
      <c r="AE1336" s="20">
        <v>14.618611999999994</v>
      </c>
      <c r="AF1336" s="20">
        <v>14.618611999999994</v>
      </c>
      <c r="AG1336" s="20" t="s">
        <v>190</v>
      </c>
      <c r="AH1336" s="20" t="s">
        <v>205</v>
      </c>
    </row>
    <row r="1337" spans="1:34">
      <c r="A1337" s="20"/>
      <c r="B1337" s="20"/>
      <c r="C1337" s="20"/>
      <c r="D1337" s="20"/>
      <c r="E1337" s="20"/>
      <c r="G1337" s="2"/>
      <c r="P1337" t="e">
        <f t="shared" si="41"/>
        <v>#N/A</v>
      </c>
      <c r="Q1337" t="e">
        <f>+VLOOKUP(D1337&amp;E1337,Master!D:H,5,0)</f>
        <v>#N/A</v>
      </c>
      <c r="R1337" t="e">
        <f>+VLOOKUP(D1337&amp;E1337,Master!D:I,6,0)</f>
        <v>#N/A</v>
      </c>
      <c r="S1337" t="e">
        <f>+VLOOKUP(Q1337,Notes!$A$45:$BZ$50,MATCH(P1337,Notes!$2:$2,0),0)</f>
        <v>#N/A</v>
      </c>
      <c r="T1337" s="21" t="e">
        <f t="shared" si="40"/>
        <v>#N/A</v>
      </c>
      <c r="AD1337" s="20" t="s">
        <v>676</v>
      </c>
      <c r="AE1337" s="20">
        <v>12.854486999999999</v>
      </c>
      <c r="AF1337" s="20">
        <v>12.854486999999999</v>
      </c>
      <c r="AG1337" s="20" t="s">
        <v>88</v>
      </c>
      <c r="AH1337" s="20" t="s">
        <v>196</v>
      </c>
    </row>
    <row r="1338" spans="1:34">
      <c r="A1338" s="20"/>
      <c r="B1338" s="20"/>
      <c r="C1338" s="20"/>
      <c r="D1338" s="20"/>
      <c r="E1338" s="20"/>
      <c r="G1338" s="2"/>
      <c r="P1338" t="e">
        <f t="shared" si="41"/>
        <v>#N/A</v>
      </c>
      <c r="Q1338" t="e">
        <f>+VLOOKUP(D1338&amp;E1338,Master!D:H,5,0)</f>
        <v>#N/A</v>
      </c>
      <c r="R1338" t="e">
        <f>+VLOOKUP(D1338&amp;E1338,Master!D:I,6,0)</f>
        <v>#N/A</v>
      </c>
      <c r="S1338" t="e">
        <f>+VLOOKUP(Q1338,Notes!$A$45:$BZ$50,MATCH(P1338,Notes!$2:$2,0),0)</f>
        <v>#N/A</v>
      </c>
      <c r="T1338" s="21" t="e">
        <f t="shared" si="40"/>
        <v>#N/A</v>
      </c>
      <c r="AD1338" s="20" t="s">
        <v>676</v>
      </c>
      <c r="AE1338" s="20">
        <v>12.854486999999999</v>
      </c>
      <c r="AF1338" s="20">
        <v>12.854486999999999</v>
      </c>
      <c r="AG1338" s="20" t="s">
        <v>88</v>
      </c>
      <c r="AH1338" s="20" t="s">
        <v>196</v>
      </c>
    </row>
    <row r="1339" spans="1:34">
      <c r="A1339" s="20"/>
      <c r="B1339" s="20"/>
      <c r="C1339" s="20"/>
      <c r="D1339" s="20"/>
      <c r="E1339" s="20"/>
      <c r="G1339" s="2"/>
      <c r="P1339" t="e">
        <f t="shared" si="41"/>
        <v>#N/A</v>
      </c>
      <c r="Q1339" t="e">
        <f>+VLOOKUP(D1339&amp;E1339,Master!D:H,5,0)</f>
        <v>#N/A</v>
      </c>
      <c r="R1339" t="e">
        <f>+VLOOKUP(D1339&amp;E1339,Master!D:I,6,0)</f>
        <v>#N/A</v>
      </c>
      <c r="S1339" t="e">
        <f>+VLOOKUP(Q1339,Notes!$A$45:$BZ$50,MATCH(P1339,Notes!$2:$2,0),0)</f>
        <v>#N/A</v>
      </c>
      <c r="T1339" s="21" t="e">
        <f t="shared" si="40"/>
        <v>#N/A</v>
      </c>
      <c r="AD1339" s="20" t="s">
        <v>621</v>
      </c>
      <c r="AE1339" s="20">
        <v>0.18816300000000014</v>
      </c>
      <c r="AF1339" s="20">
        <v>0.18816300000000014</v>
      </c>
      <c r="AG1339" s="20" t="s">
        <v>20</v>
      </c>
      <c r="AH1339" s="20" t="s">
        <v>204</v>
      </c>
    </row>
    <row r="1340" spans="1:34">
      <c r="A1340" s="20"/>
      <c r="B1340" s="20"/>
      <c r="C1340" s="20"/>
      <c r="D1340" s="20"/>
      <c r="E1340" s="20"/>
      <c r="G1340" s="2"/>
      <c r="P1340" t="e">
        <f t="shared" si="41"/>
        <v>#N/A</v>
      </c>
      <c r="Q1340" t="e">
        <f>+VLOOKUP(D1340&amp;E1340,Master!D:H,5,0)</f>
        <v>#N/A</v>
      </c>
      <c r="R1340" t="e">
        <f>+VLOOKUP(D1340&amp;E1340,Master!D:I,6,0)</f>
        <v>#N/A</v>
      </c>
      <c r="S1340" t="e">
        <f>+VLOOKUP(Q1340,Notes!$A$45:$BZ$50,MATCH(P1340,Notes!$2:$2,0),0)</f>
        <v>#N/A</v>
      </c>
      <c r="T1340" s="21" t="e">
        <f t="shared" si="40"/>
        <v>#N/A</v>
      </c>
      <c r="AD1340" s="20" t="s">
        <v>625</v>
      </c>
      <c r="AE1340" s="20">
        <v>0.17584399999999997</v>
      </c>
      <c r="AF1340" s="20">
        <v>0.17584399999999997</v>
      </c>
      <c r="AG1340" s="20" t="s">
        <v>20</v>
      </c>
      <c r="AH1340" s="20" t="s">
        <v>205</v>
      </c>
    </row>
    <row r="1341" spans="1:34">
      <c r="A1341" s="20"/>
      <c r="B1341" s="20"/>
      <c r="C1341" s="20"/>
      <c r="D1341" s="20"/>
      <c r="E1341" s="20"/>
      <c r="G1341" s="2"/>
      <c r="P1341" t="e">
        <f t="shared" si="41"/>
        <v>#N/A</v>
      </c>
      <c r="Q1341" t="e">
        <f>+VLOOKUP(D1341&amp;E1341,Master!D:H,5,0)</f>
        <v>#N/A</v>
      </c>
      <c r="R1341" t="e">
        <f>+VLOOKUP(D1341&amp;E1341,Master!D:I,6,0)</f>
        <v>#N/A</v>
      </c>
      <c r="S1341" t="e">
        <f>+VLOOKUP(Q1341,Notes!$A$45:$BZ$50,MATCH(P1341,Notes!$2:$2,0),0)</f>
        <v>#N/A</v>
      </c>
      <c r="T1341" s="21" t="e">
        <f t="shared" si="40"/>
        <v>#N/A</v>
      </c>
      <c r="AD1341" s="20" t="s">
        <v>761</v>
      </c>
      <c r="AE1341" s="20">
        <v>0.25396199999999997</v>
      </c>
      <c r="AF1341" s="20">
        <v>0.25396199999999997</v>
      </c>
      <c r="AG1341" s="20" t="s">
        <v>16</v>
      </c>
      <c r="AH1341" s="20" t="s">
        <v>204</v>
      </c>
    </row>
    <row r="1342" spans="1:34">
      <c r="A1342" s="20"/>
      <c r="B1342" s="20"/>
      <c r="C1342" s="20"/>
      <c r="D1342" s="20"/>
      <c r="E1342" s="20"/>
      <c r="G1342" s="2"/>
      <c r="P1342" t="e">
        <f t="shared" si="41"/>
        <v>#N/A</v>
      </c>
      <c r="Q1342" t="e">
        <f>+VLOOKUP(D1342&amp;E1342,Master!D:H,5,0)</f>
        <v>#N/A</v>
      </c>
      <c r="R1342" t="e">
        <f>+VLOOKUP(D1342&amp;E1342,Master!D:I,6,0)</f>
        <v>#N/A</v>
      </c>
      <c r="S1342" t="e">
        <f>+VLOOKUP(Q1342,Notes!$A$45:$BZ$50,MATCH(P1342,Notes!$2:$2,0),0)</f>
        <v>#N/A</v>
      </c>
      <c r="T1342" s="21" t="e">
        <f t="shared" si="40"/>
        <v>#N/A</v>
      </c>
      <c r="AD1342" s="20" t="s">
        <v>681</v>
      </c>
      <c r="AE1342" s="20">
        <v>15.026921000000005</v>
      </c>
      <c r="AF1342" s="20">
        <v>15.026921000000005</v>
      </c>
      <c r="AG1342" s="20" t="s">
        <v>190</v>
      </c>
      <c r="AH1342" s="20" t="s">
        <v>204</v>
      </c>
    </row>
    <row r="1343" spans="1:34">
      <c r="A1343" s="20"/>
      <c r="B1343" s="20"/>
      <c r="C1343" s="20"/>
      <c r="D1343" s="20"/>
      <c r="E1343" s="20"/>
      <c r="G1343" s="2"/>
      <c r="P1343" t="e">
        <f t="shared" si="41"/>
        <v>#N/A</v>
      </c>
      <c r="Q1343" t="e">
        <f>+VLOOKUP(D1343&amp;E1343,Master!D:H,5,0)</f>
        <v>#N/A</v>
      </c>
      <c r="R1343" t="e">
        <f>+VLOOKUP(D1343&amp;E1343,Master!D:I,6,0)</f>
        <v>#N/A</v>
      </c>
      <c r="S1343" t="e">
        <f>+VLOOKUP(Q1343,Notes!$A$45:$BZ$50,MATCH(P1343,Notes!$2:$2,0),0)</f>
        <v>#N/A</v>
      </c>
      <c r="T1343" s="21" t="e">
        <f t="shared" si="40"/>
        <v>#N/A</v>
      </c>
      <c r="AD1343" s="20" t="s">
        <v>683</v>
      </c>
      <c r="AE1343" s="20">
        <v>14.618611999999994</v>
      </c>
      <c r="AF1343" s="20">
        <v>14.618611999999994</v>
      </c>
      <c r="AG1343" s="20" t="s">
        <v>190</v>
      </c>
      <c r="AH1343" s="20" t="s">
        <v>205</v>
      </c>
    </row>
    <row r="1344" spans="1:34">
      <c r="A1344" s="20"/>
      <c r="B1344" s="20"/>
      <c r="C1344" s="20"/>
      <c r="D1344" s="20"/>
      <c r="E1344" s="20"/>
      <c r="G1344" s="2"/>
      <c r="P1344" t="e">
        <f t="shared" si="41"/>
        <v>#N/A</v>
      </c>
      <c r="Q1344" t="e">
        <f>+VLOOKUP(D1344&amp;E1344,Master!D:H,5,0)</f>
        <v>#N/A</v>
      </c>
      <c r="R1344" t="e">
        <f>+VLOOKUP(D1344&amp;E1344,Master!D:I,6,0)</f>
        <v>#N/A</v>
      </c>
      <c r="S1344" t="e">
        <f>+VLOOKUP(Q1344,Notes!$A$45:$BZ$50,MATCH(P1344,Notes!$2:$2,0),0)</f>
        <v>#N/A</v>
      </c>
      <c r="T1344" s="21" t="e">
        <f t="shared" si="40"/>
        <v>#N/A</v>
      </c>
      <c r="AD1344" s="20" t="s">
        <v>621</v>
      </c>
      <c r="AE1344" s="20">
        <v>0.18816300000000014</v>
      </c>
      <c r="AF1344" s="20">
        <v>0.18816300000000014</v>
      </c>
      <c r="AG1344" s="20" t="s">
        <v>20</v>
      </c>
      <c r="AH1344" s="20" t="s">
        <v>204</v>
      </c>
    </row>
    <row r="1345" spans="1:34">
      <c r="A1345" s="20"/>
      <c r="B1345" s="20"/>
      <c r="C1345" s="20"/>
      <c r="D1345" s="20"/>
      <c r="E1345" s="20"/>
      <c r="G1345" s="2"/>
      <c r="P1345" t="e">
        <f t="shared" si="41"/>
        <v>#N/A</v>
      </c>
      <c r="Q1345" t="e">
        <f>+VLOOKUP(D1345&amp;E1345,Master!D:H,5,0)</f>
        <v>#N/A</v>
      </c>
      <c r="R1345" t="e">
        <f>+VLOOKUP(D1345&amp;E1345,Master!D:I,6,0)</f>
        <v>#N/A</v>
      </c>
      <c r="S1345" t="e">
        <f>+VLOOKUP(Q1345,Notes!$A$45:$BZ$50,MATCH(P1345,Notes!$2:$2,0),0)</f>
        <v>#N/A</v>
      </c>
      <c r="T1345" s="21" t="e">
        <f t="shared" si="40"/>
        <v>#N/A</v>
      </c>
      <c r="AD1345" s="20" t="s">
        <v>625</v>
      </c>
      <c r="AE1345" s="20">
        <v>0.17584399999999997</v>
      </c>
      <c r="AF1345" s="20">
        <v>0.17584399999999997</v>
      </c>
      <c r="AG1345" s="20" t="s">
        <v>20</v>
      </c>
      <c r="AH1345" s="20" t="s">
        <v>205</v>
      </c>
    </row>
    <row r="1346" spans="1:34">
      <c r="A1346" s="20"/>
      <c r="B1346" s="20"/>
      <c r="C1346" s="20"/>
      <c r="D1346" s="20"/>
      <c r="E1346" s="20"/>
      <c r="G1346" s="2"/>
      <c r="P1346" t="e">
        <f t="shared" si="41"/>
        <v>#N/A</v>
      </c>
      <c r="Q1346" t="e">
        <f>+VLOOKUP(D1346&amp;E1346,Master!D:H,5,0)</f>
        <v>#N/A</v>
      </c>
      <c r="R1346" t="e">
        <f>+VLOOKUP(D1346&amp;E1346,Master!D:I,6,0)</f>
        <v>#N/A</v>
      </c>
      <c r="S1346" t="e">
        <f>+VLOOKUP(Q1346,Notes!$A$45:$BZ$50,MATCH(P1346,Notes!$2:$2,0),0)</f>
        <v>#N/A</v>
      </c>
      <c r="T1346" s="21" t="e">
        <f t="shared" ref="T1346:T1409" si="42">+S1346-B1346</f>
        <v>#N/A</v>
      </c>
      <c r="AD1346" s="20" t="s">
        <v>653</v>
      </c>
      <c r="AE1346" s="20">
        <v>15.359452999999993</v>
      </c>
      <c r="AF1346" s="20">
        <v>15.359452999999993</v>
      </c>
      <c r="AG1346" s="20" t="s">
        <v>17</v>
      </c>
      <c r="AH1346" s="20" t="s">
        <v>211</v>
      </c>
    </row>
    <row r="1347" spans="1:34">
      <c r="A1347" s="20"/>
      <c r="B1347" s="20"/>
      <c r="C1347" s="20"/>
      <c r="D1347" s="20"/>
      <c r="E1347" s="20"/>
      <c r="G1347" s="2"/>
      <c r="P1347" t="e">
        <f t="shared" ref="P1347:P1410" si="43">+D1347&amp;R1347</f>
        <v>#N/A</v>
      </c>
      <c r="Q1347" t="e">
        <f>+VLOOKUP(D1347&amp;E1347,Master!D:H,5,0)</f>
        <v>#N/A</v>
      </c>
      <c r="R1347" t="e">
        <f>+VLOOKUP(D1347&amp;E1347,Master!D:I,6,0)</f>
        <v>#N/A</v>
      </c>
      <c r="S1347" t="e">
        <f>+VLOOKUP(Q1347,Notes!$A$45:$BZ$50,MATCH(P1347,Notes!$2:$2,0),0)</f>
        <v>#N/A</v>
      </c>
      <c r="T1347" s="21" t="e">
        <f t="shared" si="42"/>
        <v>#N/A</v>
      </c>
      <c r="AD1347" s="20" t="s">
        <v>650</v>
      </c>
      <c r="AE1347" s="20">
        <v>15.765048999999996</v>
      </c>
      <c r="AF1347" s="20">
        <v>15.765048999999996</v>
      </c>
      <c r="AG1347" s="20" t="s">
        <v>17</v>
      </c>
      <c r="AH1347" s="20" t="s">
        <v>204</v>
      </c>
    </row>
    <row r="1348" spans="1:34">
      <c r="A1348" s="20"/>
      <c r="B1348" s="20"/>
      <c r="C1348" s="20"/>
      <c r="D1348" s="20"/>
      <c r="E1348" s="20"/>
      <c r="G1348" s="2"/>
      <c r="P1348" t="e">
        <f t="shared" si="43"/>
        <v>#N/A</v>
      </c>
      <c r="Q1348" t="e">
        <f>+VLOOKUP(D1348&amp;E1348,Master!D:H,5,0)</f>
        <v>#N/A</v>
      </c>
      <c r="R1348" t="e">
        <f>+VLOOKUP(D1348&amp;E1348,Master!D:I,6,0)</f>
        <v>#N/A</v>
      </c>
      <c r="S1348" t="e">
        <f>+VLOOKUP(Q1348,Notes!$A$45:$BZ$50,MATCH(P1348,Notes!$2:$2,0),0)</f>
        <v>#N/A</v>
      </c>
      <c r="T1348" s="21" t="e">
        <f t="shared" si="42"/>
        <v>#N/A</v>
      </c>
      <c r="AD1348" s="20" t="s">
        <v>763</v>
      </c>
      <c r="AE1348" s="20">
        <v>0.21400499999999986</v>
      </c>
      <c r="AF1348" s="20">
        <v>0.21400499999999986</v>
      </c>
      <c r="AG1348" s="20" t="s">
        <v>16</v>
      </c>
      <c r="AH1348" s="20" t="s">
        <v>205</v>
      </c>
    </row>
    <row r="1349" spans="1:34">
      <c r="A1349" s="20"/>
      <c r="B1349" s="20"/>
      <c r="C1349" s="20"/>
      <c r="D1349" s="20"/>
      <c r="E1349" s="20"/>
      <c r="G1349" s="2"/>
      <c r="P1349" t="e">
        <f t="shared" si="43"/>
        <v>#N/A</v>
      </c>
      <c r="Q1349" t="e">
        <f>+VLOOKUP(D1349&amp;E1349,Master!D:H,5,0)</f>
        <v>#N/A</v>
      </c>
      <c r="R1349" t="e">
        <f>+VLOOKUP(D1349&amp;E1349,Master!D:I,6,0)</f>
        <v>#N/A</v>
      </c>
      <c r="S1349" t="e">
        <f>+VLOOKUP(Q1349,Notes!$A$45:$BZ$50,MATCH(P1349,Notes!$2:$2,0),0)</f>
        <v>#N/A</v>
      </c>
      <c r="T1349" s="21" t="e">
        <f t="shared" si="42"/>
        <v>#N/A</v>
      </c>
      <c r="AD1349" s="20" t="s">
        <v>761</v>
      </c>
      <c r="AE1349" s="20">
        <v>0.25396199999999997</v>
      </c>
      <c r="AF1349" s="20">
        <v>0.25396199999999997</v>
      </c>
      <c r="AG1349" s="20" t="s">
        <v>16</v>
      </c>
      <c r="AH1349" s="20" t="s">
        <v>204</v>
      </c>
    </row>
    <row r="1350" spans="1:34">
      <c r="A1350" s="20"/>
      <c r="B1350" s="20"/>
      <c r="C1350" s="20"/>
      <c r="D1350" s="20"/>
      <c r="E1350" s="20"/>
      <c r="G1350" s="2"/>
      <c r="P1350" t="e">
        <f t="shared" si="43"/>
        <v>#N/A</v>
      </c>
      <c r="Q1350" t="e">
        <f>+VLOOKUP(D1350&amp;E1350,Master!D:H,5,0)</f>
        <v>#N/A</v>
      </c>
      <c r="R1350" t="e">
        <f>+VLOOKUP(D1350&amp;E1350,Master!D:I,6,0)</f>
        <v>#N/A</v>
      </c>
      <c r="S1350" t="e">
        <f>+VLOOKUP(Q1350,Notes!$A$45:$BZ$50,MATCH(P1350,Notes!$2:$2,0),0)</f>
        <v>#N/A</v>
      </c>
      <c r="T1350" s="21" t="e">
        <f t="shared" si="42"/>
        <v>#N/A</v>
      </c>
      <c r="AD1350" s="20" t="s">
        <v>681</v>
      </c>
      <c r="AE1350" s="20">
        <v>15.026921000000005</v>
      </c>
      <c r="AF1350" s="20">
        <v>15.026921000000005</v>
      </c>
      <c r="AG1350" s="20" t="s">
        <v>190</v>
      </c>
      <c r="AH1350" s="20" t="s">
        <v>204</v>
      </c>
    </row>
    <row r="1351" spans="1:34">
      <c r="A1351" s="20"/>
      <c r="B1351" s="20"/>
      <c r="C1351" s="20"/>
      <c r="D1351" s="20"/>
      <c r="E1351" s="20"/>
      <c r="G1351" s="2"/>
      <c r="P1351" t="e">
        <f t="shared" si="43"/>
        <v>#N/A</v>
      </c>
      <c r="Q1351" t="e">
        <f>+VLOOKUP(D1351&amp;E1351,Master!D:H,5,0)</f>
        <v>#N/A</v>
      </c>
      <c r="R1351" t="e">
        <f>+VLOOKUP(D1351&amp;E1351,Master!D:I,6,0)</f>
        <v>#N/A</v>
      </c>
      <c r="S1351" t="e">
        <f>+VLOOKUP(Q1351,Notes!$A$45:$BZ$50,MATCH(P1351,Notes!$2:$2,0),0)</f>
        <v>#N/A</v>
      </c>
      <c r="T1351" s="21" t="e">
        <f t="shared" si="42"/>
        <v>#N/A</v>
      </c>
      <c r="AD1351" s="20" t="s">
        <v>683</v>
      </c>
      <c r="AE1351" s="20">
        <v>14.618611999999994</v>
      </c>
      <c r="AF1351" s="20">
        <v>14.618611999999994</v>
      </c>
      <c r="AG1351" s="20" t="s">
        <v>190</v>
      </c>
      <c r="AH1351" s="20" t="s">
        <v>205</v>
      </c>
    </row>
    <row r="1352" spans="1:34">
      <c r="A1352" s="20"/>
      <c r="B1352" s="20"/>
      <c r="C1352" s="20"/>
      <c r="D1352" s="20"/>
      <c r="E1352" s="20"/>
      <c r="G1352" s="2"/>
      <c r="P1352" t="e">
        <f t="shared" si="43"/>
        <v>#N/A</v>
      </c>
      <c r="Q1352" t="e">
        <f>+VLOOKUP(D1352&amp;E1352,Master!D:H,5,0)</f>
        <v>#N/A</v>
      </c>
      <c r="R1352" t="e">
        <f>+VLOOKUP(D1352&amp;E1352,Master!D:I,6,0)</f>
        <v>#N/A</v>
      </c>
      <c r="S1352" t="e">
        <f>+VLOOKUP(Q1352,Notes!$A$45:$BZ$50,MATCH(P1352,Notes!$2:$2,0),0)</f>
        <v>#N/A</v>
      </c>
      <c r="T1352" s="21" t="e">
        <f t="shared" si="42"/>
        <v>#N/A</v>
      </c>
      <c r="AD1352" s="20" t="s">
        <v>676</v>
      </c>
      <c r="AE1352" s="20">
        <v>12.854486999999999</v>
      </c>
      <c r="AF1352" s="20">
        <v>12.854486999999999</v>
      </c>
      <c r="AG1352" s="20" t="s">
        <v>88</v>
      </c>
      <c r="AH1352" s="20" t="s">
        <v>196</v>
      </c>
    </row>
    <row r="1353" spans="1:34">
      <c r="A1353" s="20"/>
      <c r="B1353" s="20"/>
      <c r="C1353" s="20"/>
      <c r="D1353" s="20"/>
      <c r="E1353" s="20"/>
      <c r="G1353" s="2"/>
      <c r="P1353" t="e">
        <f t="shared" si="43"/>
        <v>#N/A</v>
      </c>
      <c r="Q1353" t="e">
        <f>+VLOOKUP(D1353&amp;E1353,Master!D:H,5,0)</f>
        <v>#N/A</v>
      </c>
      <c r="R1353" t="e">
        <f>+VLOOKUP(D1353&amp;E1353,Master!D:I,6,0)</f>
        <v>#N/A</v>
      </c>
      <c r="S1353" t="e">
        <f>+VLOOKUP(Q1353,Notes!$A$45:$BZ$50,MATCH(P1353,Notes!$2:$2,0),0)</f>
        <v>#N/A</v>
      </c>
      <c r="T1353" s="21" t="e">
        <f t="shared" si="42"/>
        <v>#N/A</v>
      </c>
      <c r="AD1353" s="20" t="s">
        <v>625</v>
      </c>
      <c r="AE1353" s="20">
        <v>0.17584399999999997</v>
      </c>
      <c r="AF1353" s="20">
        <v>0.17584399999999997</v>
      </c>
      <c r="AG1353" s="20" t="s">
        <v>20</v>
      </c>
      <c r="AH1353" s="20" t="s">
        <v>205</v>
      </c>
    </row>
    <row r="1354" spans="1:34">
      <c r="A1354" s="20"/>
      <c r="B1354" s="20"/>
      <c r="C1354" s="20"/>
      <c r="D1354" s="20"/>
      <c r="E1354" s="20"/>
      <c r="G1354" s="2"/>
      <c r="P1354" t="e">
        <f t="shared" si="43"/>
        <v>#N/A</v>
      </c>
      <c r="Q1354" t="e">
        <f>+VLOOKUP(D1354&amp;E1354,Master!D:H,5,0)</f>
        <v>#N/A</v>
      </c>
      <c r="R1354" t="e">
        <f>+VLOOKUP(D1354&amp;E1354,Master!D:I,6,0)</f>
        <v>#N/A</v>
      </c>
      <c r="S1354" t="e">
        <f>+VLOOKUP(Q1354,Notes!$A$45:$BZ$50,MATCH(P1354,Notes!$2:$2,0),0)</f>
        <v>#N/A</v>
      </c>
      <c r="T1354" s="21" t="e">
        <f t="shared" si="42"/>
        <v>#N/A</v>
      </c>
      <c r="AD1354" s="20" t="s">
        <v>763</v>
      </c>
      <c r="AE1354" s="20">
        <v>0.21400499999999986</v>
      </c>
      <c r="AF1354" s="20">
        <v>0.21400499999999986</v>
      </c>
      <c r="AG1354" s="20" t="s">
        <v>16</v>
      </c>
      <c r="AH1354" s="20" t="s">
        <v>205</v>
      </c>
    </row>
    <row r="1355" spans="1:34">
      <c r="A1355" s="20"/>
      <c r="B1355" s="20"/>
      <c r="C1355" s="20"/>
      <c r="D1355" s="20"/>
      <c r="E1355" s="20"/>
      <c r="G1355" s="2"/>
      <c r="P1355" t="e">
        <f t="shared" si="43"/>
        <v>#N/A</v>
      </c>
      <c r="Q1355" t="e">
        <f>+VLOOKUP(D1355&amp;E1355,Master!D:H,5,0)</f>
        <v>#N/A</v>
      </c>
      <c r="R1355" t="e">
        <f>+VLOOKUP(D1355&amp;E1355,Master!D:I,6,0)</f>
        <v>#N/A</v>
      </c>
      <c r="S1355" t="e">
        <f>+VLOOKUP(Q1355,Notes!$A$45:$BZ$50,MATCH(P1355,Notes!$2:$2,0),0)</f>
        <v>#N/A</v>
      </c>
      <c r="T1355" s="21" t="e">
        <f t="shared" si="42"/>
        <v>#N/A</v>
      </c>
      <c r="AD1355" s="20" t="s">
        <v>761</v>
      </c>
      <c r="AE1355" s="20">
        <v>0.25396199999999997</v>
      </c>
      <c r="AF1355" s="20">
        <v>0.25396199999999997</v>
      </c>
      <c r="AG1355" s="20" t="s">
        <v>16</v>
      </c>
      <c r="AH1355" s="20" t="s">
        <v>204</v>
      </c>
    </row>
    <row r="1356" spans="1:34">
      <c r="A1356" s="20"/>
      <c r="B1356" s="20"/>
      <c r="C1356" s="20"/>
      <c r="D1356" s="20"/>
      <c r="E1356" s="20"/>
      <c r="G1356" s="2"/>
      <c r="P1356" t="e">
        <f t="shared" si="43"/>
        <v>#N/A</v>
      </c>
      <c r="Q1356" t="e">
        <f>+VLOOKUP(D1356&amp;E1356,Master!D:H,5,0)</f>
        <v>#N/A</v>
      </c>
      <c r="R1356" t="e">
        <f>+VLOOKUP(D1356&amp;E1356,Master!D:I,6,0)</f>
        <v>#N/A</v>
      </c>
      <c r="S1356" t="e">
        <f>+VLOOKUP(Q1356,Notes!$A$45:$BZ$50,MATCH(P1356,Notes!$2:$2,0),0)</f>
        <v>#N/A</v>
      </c>
      <c r="T1356" s="21" t="e">
        <f t="shared" si="42"/>
        <v>#N/A</v>
      </c>
      <c r="AD1356" s="20" t="s">
        <v>676</v>
      </c>
      <c r="AE1356" s="20">
        <v>12.854486999999999</v>
      </c>
      <c r="AF1356" s="20">
        <v>12.854486999999999</v>
      </c>
      <c r="AG1356" s="20" t="s">
        <v>88</v>
      </c>
      <c r="AH1356" s="20" t="s">
        <v>196</v>
      </c>
    </row>
    <row r="1357" spans="1:34">
      <c r="A1357" s="20"/>
      <c r="B1357" s="20"/>
      <c r="C1357" s="20"/>
      <c r="D1357" s="20"/>
      <c r="E1357" s="20"/>
      <c r="G1357" s="2"/>
      <c r="P1357" t="e">
        <f t="shared" si="43"/>
        <v>#N/A</v>
      </c>
      <c r="Q1357" t="e">
        <f>+VLOOKUP(D1357&amp;E1357,Master!D:H,5,0)</f>
        <v>#N/A</v>
      </c>
      <c r="R1357" t="e">
        <f>+VLOOKUP(D1357&amp;E1357,Master!D:I,6,0)</f>
        <v>#N/A</v>
      </c>
      <c r="S1357" t="e">
        <f>+VLOOKUP(Q1357,Notes!$A$45:$BZ$50,MATCH(P1357,Notes!$2:$2,0),0)</f>
        <v>#N/A</v>
      </c>
      <c r="T1357" s="21" t="e">
        <f t="shared" si="42"/>
        <v>#N/A</v>
      </c>
      <c r="AD1357" s="20" t="s">
        <v>621</v>
      </c>
      <c r="AE1357" s="20">
        <v>0.18816300000000014</v>
      </c>
      <c r="AF1357" s="20">
        <v>0.18816300000000014</v>
      </c>
      <c r="AG1357" s="20" t="s">
        <v>20</v>
      </c>
      <c r="AH1357" s="20" t="s">
        <v>204</v>
      </c>
    </row>
    <row r="1358" spans="1:34">
      <c r="A1358" s="20"/>
      <c r="B1358" s="20"/>
      <c r="C1358" s="20"/>
      <c r="D1358" s="20"/>
      <c r="E1358" s="20"/>
      <c r="G1358" s="2"/>
      <c r="P1358" t="e">
        <f t="shared" si="43"/>
        <v>#N/A</v>
      </c>
      <c r="Q1358" t="e">
        <f>+VLOOKUP(D1358&amp;E1358,Master!D:H,5,0)</f>
        <v>#N/A</v>
      </c>
      <c r="R1358" t="e">
        <f>+VLOOKUP(D1358&amp;E1358,Master!D:I,6,0)</f>
        <v>#N/A</v>
      </c>
      <c r="S1358" t="e">
        <f>+VLOOKUP(Q1358,Notes!$A$45:$BZ$50,MATCH(P1358,Notes!$2:$2,0),0)</f>
        <v>#N/A</v>
      </c>
      <c r="T1358" s="21" t="e">
        <f t="shared" si="42"/>
        <v>#N/A</v>
      </c>
      <c r="AD1358" s="20" t="s">
        <v>653</v>
      </c>
      <c r="AE1358" s="20">
        <v>15.359452999999993</v>
      </c>
      <c r="AF1358" s="20">
        <v>15.359452999999993</v>
      </c>
      <c r="AG1358" s="20" t="s">
        <v>17</v>
      </c>
      <c r="AH1358" s="20" t="s">
        <v>211</v>
      </c>
    </row>
    <row r="1359" spans="1:34">
      <c r="A1359" s="20"/>
      <c r="B1359" s="20"/>
      <c r="C1359" s="20"/>
      <c r="D1359" s="20"/>
      <c r="E1359" s="20"/>
      <c r="G1359" s="2"/>
      <c r="P1359" t="e">
        <f t="shared" si="43"/>
        <v>#N/A</v>
      </c>
      <c r="Q1359" t="e">
        <f>+VLOOKUP(D1359&amp;E1359,Master!D:H,5,0)</f>
        <v>#N/A</v>
      </c>
      <c r="R1359" t="e">
        <f>+VLOOKUP(D1359&amp;E1359,Master!D:I,6,0)</f>
        <v>#N/A</v>
      </c>
      <c r="S1359" t="e">
        <f>+VLOOKUP(Q1359,Notes!$A$45:$BZ$50,MATCH(P1359,Notes!$2:$2,0),0)</f>
        <v>#N/A</v>
      </c>
      <c r="T1359" s="21" t="e">
        <f t="shared" si="42"/>
        <v>#N/A</v>
      </c>
      <c r="AD1359" s="20" t="s">
        <v>650</v>
      </c>
      <c r="AE1359" s="20">
        <v>15.765048999999996</v>
      </c>
      <c r="AF1359" s="20">
        <v>15.765048999999996</v>
      </c>
      <c r="AG1359" s="20" t="s">
        <v>17</v>
      </c>
      <c r="AH1359" s="20" t="s">
        <v>204</v>
      </c>
    </row>
    <row r="1360" spans="1:34">
      <c r="A1360" s="20"/>
      <c r="B1360" s="20"/>
      <c r="C1360" s="20"/>
      <c r="D1360" s="20"/>
      <c r="E1360" s="20"/>
      <c r="G1360" s="2"/>
      <c r="P1360" t="e">
        <f t="shared" si="43"/>
        <v>#N/A</v>
      </c>
      <c r="Q1360" t="e">
        <f>+VLOOKUP(D1360&amp;E1360,Master!D:H,5,0)</f>
        <v>#N/A</v>
      </c>
      <c r="R1360" t="e">
        <f>+VLOOKUP(D1360&amp;E1360,Master!D:I,6,0)</f>
        <v>#N/A</v>
      </c>
      <c r="S1360" t="e">
        <f>+VLOOKUP(Q1360,Notes!$A$45:$BZ$50,MATCH(P1360,Notes!$2:$2,0),0)</f>
        <v>#N/A</v>
      </c>
      <c r="T1360" s="21" t="e">
        <f t="shared" si="42"/>
        <v>#N/A</v>
      </c>
      <c r="AD1360" s="20" t="s">
        <v>681</v>
      </c>
      <c r="AE1360" s="20">
        <v>15.026921000000005</v>
      </c>
      <c r="AF1360" s="20">
        <v>15.026921000000005</v>
      </c>
      <c r="AG1360" s="20" t="s">
        <v>190</v>
      </c>
      <c r="AH1360" s="20" t="s">
        <v>204</v>
      </c>
    </row>
    <row r="1361" spans="1:34">
      <c r="A1361" s="20"/>
      <c r="B1361" s="20"/>
      <c r="C1361" s="20"/>
      <c r="D1361" s="20"/>
      <c r="E1361" s="20"/>
      <c r="G1361" s="2"/>
      <c r="P1361" t="e">
        <f t="shared" si="43"/>
        <v>#N/A</v>
      </c>
      <c r="Q1361" t="e">
        <f>+VLOOKUP(D1361&amp;E1361,Master!D:H,5,0)</f>
        <v>#N/A</v>
      </c>
      <c r="R1361" t="e">
        <f>+VLOOKUP(D1361&amp;E1361,Master!D:I,6,0)</f>
        <v>#N/A</v>
      </c>
      <c r="S1361" t="e">
        <f>+VLOOKUP(Q1361,Notes!$A$45:$BZ$50,MATCH(P1361,Notes!$2:$2,0),0)</f>
        <v>#N/A</v>
      </c>
      <c r="T1361" s="21" t="e">
        <f t="shared" si="42"/>
        <v>#N/A</v>
      </c>
      <c r="AD1361" s="20" t="s">
        <v>683</v>
      </c>
      <c r="AE1361" s="20">
        <v>14.618611999999994</v>
      </c>
      <c r="AF1361" s="20">
        <v>14.618611999999994</v>
      </c>
      <c r="AG1361" s="20" t="s">
        <v>190</v>
      </c>
      <c r="AH1361" s="20" t="s">
        <v>205</v>
      </c>
    </row>
    <row r="1362" spans="1:34">
      <c r="A1362" s="20"/>
      <c r="B1362" s="20"/>
      <c r="C1362" s="20"/>
      <c r="D1362" s="20"/>
      <c r="E1362" s="20"/>
      <c r="G1362" s="2"/>
      <c r="P1362" t="e">
        <f t="shared" si="43"/>
        <v>#N/A</v>
      </c>
      <c r="Q1362" t="e">
        <f>+VLOOKUP(D1362&amp;E1362,Master!D:H,5,0)</f>
        <v>#N/A</v>
      </c>
      <c r="R1362" t="e">
        <f>+VLOOKUP(D1362&amp;E1362,Master!D:I,6,0)</f>
        <v>#N/A</v>
      </c>
      <c r="S1362" t="e">
        <f>+VLOOKUP(Q1362,Notes!$A$45:$BZ$50,MATCH(P1362,Notes!$2:$2,0),0)</f>
        <v>#N/A</v>
      </c>
      <c r="T1362" s="21" t="e">
        <f t="shared" si="42"/>
        <v>#N/A</v>
      </c>
      <c r="AD1362" s="20" t="s">
        <v>676</v>
      </c>
      <c r="AE1362" s="20">
        <v>12.854486999999999</v>
      </c>
      <c r="AF1362" s="20">
        <v>12.854486999999999</v>
      </c>
      <c r="AG1362" s="20" t="s">
        <v>88</v>
      </c>
      <c r="AH1362" s="20" t="s">
        <v>196</v>
      </c>
    </row>
    <row r="1363" spans="1:34">
      <c r="A1363" s="20"/>
      <c r="B1363" s="20"/>
      <c r="C1363" s="20"/>
      <c r="D1363" s="20"/>
      <c r="E1363" s="20"/>
      <c r="G1363" s="2"/>
      <c r="P1363" t="e">
        <f t="shared" si="43"/>
        <v>#N/A</v>
      </c>
      <c r="Q1363" t="e">
        <f>+VLOOKUP(D1363&amp;E1363,Master!D:H,5,0)</f>
        <v>#N/A</v>
      </c>
      <c r="R1363" t="e">
        <f>+VLOOKUP(D1363&amp;E1363,Master!D:I,6,0)</f>
        <v>#N/A</v>
      </c>
      <c r="S1363" t="e">
        <f>+VLOOKUP(Q1363,Notes!$A$45:$BZ$50,MATCH(P1363,Notes!$2:$2,0),0)</f>
        <v>#N/A</v>
      </c>
      <c r="T1363" s="21" t="e">
        <f t="shared" si="42"/>
        <v>#N/A</v>
      </c>
      <c r="AD1363" s="20" t="s">
        <v>621</v>
      </c>
      <c r="AE1363" s="20">
        <v>0.18816300000000014</v>
      </c>
      <c r="AF1363" s="20">
        <v>0.18816300000000014</v>
      </c>
      <c r="AG1363" s="20" t="s">
        <v>20</v>
      </c>
      <c r="AH1363" s="20" t="s">
        <v>204</v>
      </c>
    </row>
    <row r="1364" spans="1:34">
      <c r="A1364" s="20"/>
      <c r="B1364" s="20"/>
      <c r="C1364" s="20"/>
      <c r="D1364" s="20"/>
      <c r="E1364" s="20"/>
      <c r="G1364" s="2"/>
      <c r="P1364" t="e">
        <f t="shared" si="43"/>
        <v>#N/A</v>
      </c>
      <c r="Q1364" t="e">
        <f>+VLOOKUP(D1364&amp;E1364,Master!D:H,5,0)</f>
        <v>#N/A</v>
      </c>
      <c r="R1364" t="e">
        <f>+VLOOKUP(D1364&amp;E1364,Master!D:I,6,0)</f>
        <v>#N/A</v>
      </c>
      <c r="S1364" t="e">
        <f>+VLOOKUP(Q1364,Notes!$A$45:$BZ$50,MATCH(P1364,Notes!$2:$2,0),0)</f>
        <v>#N/A</v>
      </c>
      <c r="T1364" s="21" t="e">
        <f t="shared" si="42"/>
        <v>#N/A</v>
      </c>
      <c r="AD1364" s="20" t="s">
        <v>625</v>
      </c>
      <c r="AE1364" s="20">
        <v>0.17584399999999997</v>
      </c>
      <c r="AF1364" s="20">
        <v>0.17584399999999997</v>
      </c>
      <c r="AG1364" s="20" t="s">
        <v>20</v>
      </c>
      <c r="AH1364" s="20" t="s">
        <v>205</v>
      </c>
    </row>
    <row r="1365" spans="1:34">
      <c r="A1365" s="20"/>
      <c r="B1365" s="20"/>
      <c r="C1365" s="20"/>
      <c r="D1365" s="20"/>
      <c r="E1365" s="20"/>
      <c r="G1365" s="2"/>
      <c r="P1365" t="e">
        <f t="shared" si="43"/>
        <v>#N/A</v>
      </c>
      <c r="Q1365" t="e">
        <f>+VLOOKUP(D1365&amp;E1365,Master!D:H,5,0)</f>
        <v>#N/A</v>
      </c>
      <c r="R1365" t="e">
        <f>+VLOOKUP(D1365&amp;E1365,Master!D:I,6,0)</f>
        <v>#N/A</v>
      </c>
      <c r="S1365" t="e">
        <f>+VLOOKUP(Q1365,Notes!$A$45:$BZ$50,MATCH(P1365,Notes!$2:$2,0),0)</f>
        <v>#N/A</v>
      </c>
      <c r="T1365" s="21" t="e">
        <f t="shared" si="42"/>
        <v>#N/A</v>
      </c>
      <c r="AD1365" s="20" t="s">
        <v>764</v>
      </c>
      <c r="AE1365" s="20">
        <v>0.21088700000000002</v>
      </c>
      <c r="AF1365" s="20">
        <v>0.21088700000000002</v>
      </c>
      <c r="AG1365" s="20" t="s">
        <v>16</v>
      </c>
      <c r="AH1365" s="20" t="s">
        <v>209</v>
      </c>
    </row>
    <row r="1366" spans="1:34">
      <c r="A1366" s="20"/>
      <c r="B1366" s="20"/>
      <c r="C1366" s="20"/>
      <c r="D1366" s="20"/>
      <c r="E1366" s="20"/>
      <c r="G1366" s="2"/>
      <c r="P1366" t="e">
        <f t="shared" si="43"/>
        <v>#N/A</v>
      </c>
      <c r="Q1366" t="e">
        <f>+VLOOKUP(D1366&amp;E1366,Master!D:H,5,0)</f>
        <v>#N/A</v>
      </c>
      <c r="R1366" t="e">
        <f>+VLOOKUP(D1366&amp;E1366,Master!D:I,6,0)</f>
        <v>#N/A</v>
      </c>
      <c r="S1366" t="e">
        <f>+VLOOKUP(Q1366,Notes!$A$45:$BZ$50,MATCH(P1366,Notes!$2:$2,0),0)</f>
        <v>#N/A</v>
      </c>
      <c r="T1366" s="21" t="e">
        <f t="shared" si="42"/>
        <v>#N/A</v>
      </c>
      <c r="AD1366" s="20" t="s">
        <v>762</v>
      </c>
      <c r="AE1366" s="20">
        <v>0.25118299999999999</v>
      </c>
      <c r="AF1366" s="20">
        <v>0.25118299999999999</v>
      </c>
      <c r="AG1366" s="20" t="s">
        <v>16</v>
      </c>
      <c r="AH1366" s="20" t="s">
        <v>208</v>
      </c>
    </row>
    <row r="1367" spans="1:34">
      <c r="A1367" s="20"/>
      <c r="B1367" s="20"/>
      <c r="C1367" s="20"/>
      <c r="D1367" s="20"/>
      <c r="E1367" s="20"/>
      <c r="G1367" s="2"/>
      <c r="P1367" t="e">
        <f t="shared" si="43"/>
        <v>#N/A</v>
      </c>
      <c r="Q1367" t="e">
        <f>+VLOOKUP(D1367&amp;E1367,Master!D:H,5,0)</f>
        <v>#N/A</v>
      </c>
      <c r="R1367" t="e">
        <f>+VLOOKUP(D1367&amp;E1367,Master!D:I,6,0)</f>
        <v>#N/A</v>
      </c>
      <c r="S1367" t="e">
        <f>+VLOOKUP(Q1367,Notes!$A$45:$BZ$50,MATCH(P1367,Notes!$2:$2,0),0)</f>
        <v>#N/A</v>
      </c>
      <c r="T1367" s="21" t="e">
        <f t="shared" si="42"/>
        <v>#N/A</v>
      </c>
      <c r="AD1367" s="20" t="s">
        <v>653</v>
      </c>
      <c r="AE1367" s="20">
        <v>15.359452999999993</v>
      </c>
      <c r="AF1367" s="20">
        <v>15.359452999999993</v>
      </c>
      <c r="AG1367" s="20" t="s">
        <v>17</v>
      </c>
      <c r="AH1367" s="20" t="s">
        <v>211</v>
      </c>
    </row>
    <row r="1368" spans="1:34">
      <c r="A1368" s="20"/>
      <c r="B1368" s="20"/>
      <c r="C1368" s="20"/>
      <c r="D1368" s="20"/>
      <c r="E1368" s="20"/>
      <c r="G1368" s="2"/>
      <c r="P1368" t="e">
        <f t="shared" si="43"/>
        <v>#N/A</v>
      </c>
      <c r="Q1368" t="e">
        <f>+VLOOKUP(D1368&amp;E1368,Master!D:H,5,0)</f>
        <v>#N/A</v>
      </c>
      <c r="R1368" t="e">
        <f>+VLOOKUP(D1368&amp;E1368,Master!D:I,6,0)</f>
        <v>#N/A</v>
      </c>
      <c r="S1368" t="e">
        <f>+VLOOKUP(Q1368,Notes!$A$45:$BZ$50,MATCH(P1368,Notes!$2:$2,0),0)</f>
        <v>#N/A</v>
      </c>
      <c r="T1368" s="21" t="e">
        <f t="shared" si="42"/>
        <v>#N/A</v>
      </c>
      <c r="AD1368" s="20" t="s">
        <v>650</v>
      </c>
      <c r="AE1368" s="20">
        <v>15.765048999999996</v>
      </c>
      <c r="AF1368" s="20">
        <v>15.765048999999996</v>
      </c>
      <c r="AG1368" s="20" t="s">
        <v>17</v>
      </c>
      <c r="AH1368" s="20" t="s">
        <v>204</v>
      </c>
    </row>
    <row r="1369" spans="1:34">
      <c r="A1369" s="20"/>
      <c r="B1369" s="20"/>
      <c r="C1369" s="20"/>
      <c r="D1369" s="20"/>
      <c r="E1369" s="20"/>
      <c r="G1369" s="2"/>
      <c r="P1369" t="e">
        <f t="shared" si="43"/>
        <v>#N/A</v>
      </c>
      <c r="Q1369" t="e">
        <f>+VLOOKUP(D1369&amp;E1369,Master!D:H,5,0)</f>
        <v>#N/A</v>
      </c>
      <c r="R1369" t="e">
        <f>+VLOOKUP(D1369&amp;E1369,Master!D:I,6,0)</f>
        <v>#N/A</v>
      </c>
      <c r="S1369" t="e">
        <f>+VLOOKUP(Q1369,Notes!$A$45:$BZ$50,MATCH(P1369,Notes!$2:$2,0),0)</f>
        <v>#N/A</v>
      </c>
      <c r="T1369" s="21" t="e">
        <f t="shared" si="42"/>
        <v>#N/A</v>
      </c>
      <c r="AD1369" s="20" t="s">
        <v>652</v>
      </c>
      <c r="AE1369" s="20">
        <v>15.424535000000001</v>
      </c>
      <c r="AF1369" s="20">
        <v>15.424535000000001</v>
      </c>
      <c r="AG1369" s="20" t="s">
        <v>17</v>
      </c>
      <c r="AH1369" s="20" t="s">
        <v>210</v>
      </c>
    </row>
    <row r="1370" spans="1:34">
      <c r="A1370" s="20"/>
      <c r="B1370" s="20"/>
      <c r="C1370" s="20"/>
      <c r="D1370" s="20"/>
      <c r="E1370" s="20"/>
      <c r="G1370" s="2"/>
      <c r="P1370" t="e">
        <f t="shared" si="43"/>
        <v>#N/A</v>
      </c>
      <c r="Q1370" t="e">
        <f>+VLOOKUP(D1370&amp;E1370,Master!D:H,5,0)</f>
        <v>#N/A</v>
      </c>
      <c r="R1370" t="e">
        <f>+VLOOKUP(D1370&amp;E1370,Master!D:I,6,0)</f>
        <v>#N/A</v>
      </c>
      <c r="S1370" t="e">
        <f>+VLOOKUP(Q1370,Notes!$A$45:$BZ$50,MATCH(P1370,Notes!$2:$2,0),0)</f>
        <v>#N/A</v>
      </c>
      <c r="T1370" s="21" t="e">
        <f t="shared" si="42"/>
        <v>#N/A</v>
      </c>
      <c r="AD1370" s="20" t="s">
        <v>651</v>
      </c>
      <c r="AE1370" s="20">
        <v>15.827437999999999</v>
      </c>
      <c r="AF1370" s="20">
        <v>15.827437999999999</v>
      </c>
      <c r="AG1370" s="20" t="s">
        <v>17</v>
      </c>
      <c r="AH1370" s="20" t="s">
        <v>196</v>
      </c>
    </row>
    <row r="1371" spans="1:34">
      <c r="A1371" s="20"/>
      <c r="B1371" s="20"/>
      <c r="C1371" s="20"/>
      <c r="D1371" s="20"/>
      <c r="E1371" s="20"/>
      <c r="G1371" s="2"/>
      <c r="P1371" t="e">
        <f t="shared" si="43"/>
        <v>#N/A</v>
      </c>
      <c r="Q1371" t="e">
        <f>+VLOOKUP(D1371&amp;E1371,Master!D:H,5,0)</f>
        <v>#N/A</v>
      </c>
      <c r="R1371" t="e">
        <f>+VLOOKUP(D1371&amp;E1371,Master!D:I,6,0)</f>
        <v>#N/A</v>
      </c>
      <c r="S1371" t="e">
        <f>+VLOOKUP(Q1371,Notes!$A$45:$BZ$50,MATCH(P1371,Notes!$2:$2,0),0)</f>
        <v>#N/A</v>
      </c>
      <c r="T1371" s="21" t="e">
        <f t="shared" si="42"/>
        <v>#N/A</v>
      </c>
      <c r="AD1371" s="20" t="s">
        <v>681</v>
      </c>
      <c r="AE1371" s="20">
        <v>15.026921000000005</v>
      </c>
      <c r="AF1371" s="20">
        <v>15.026921000000005</v>
      </c>
      <c r="AG1371" s="20" t="s">
        <v>190</v>
      </c>
      <c r="AH1371" s="20" t="s">
        <v>204</v>
      </c>
    </row>
    <row r="1372" spans="1:34">
      <c r="A1372" s="20"/>
      <c r="B1372" s="20"/>
      <c r="C1372" s="20"/>
      <c r="D1372" s="20"/>
      <c r="E1372" s="20"/>
      <c r="G1372" s="2"/>
      <c r="P1372" t="e">
        <f t="shared" si="43"/>
        <v>#N/A</v>
      </c>
      <c r="Q1372" t="e">
        <f>+VLOOKUP(D1372&amp;E1372,Master!D:H,5,0)</f>
        <v>#N/A</v>
      </c>
      <c r="R1372" t="e">
        <f>+VLOOKUP(D1372&amp;E1372,Master!D:I,6,0)</f>
        <v>#N/A</v>
      </c>
      <c r="S1372" t="e">
        <f>+VLOOKUP(Q1372,Notes!$A$45:$BZ$50,MATCH(P1372,Notes!$2:$2,0),0)</f>
        <v>#N/A</v>
      </c>
      <c r="T1372" s="21" t="e">
        <f t="shared" si="42"/>
        <v>#N/A</v>
      </c>
      <c r="AD1372" s="20" t="s">
        <v>682</v>
      </c>
      <c r="AE1372" s="20">
        <v>15.063449999999996</v>
      </c>
      <c r="AF1372" s="20">
        <v>15.063449999999996</v>
      </c>
      <c r="AG1372" s="20" t="s">
        <v>190</v>
      </c>
      <c r="AH1372" s="20" t="s">
        <v>208</v>
      </c>
    </row>
    <row r="1373" spans="1:34">
      <c r="A1373" s="20"/>
      <c r="B1373" s="20"/>
      <c r="C1373" s="20"/>
      <c r="D1373" s="20"/>
      <c r="E1373" s="20"/>
      <c r="G1373" s="2"/>
      <c r="P1373" t="e">
        <f t="shared" si="43"/>
        <v>#N/A</v>
      </c>
      <c r="Q1373" t="e">
        <f>+VLOOKUP(D1373&amp;E1373,Master!D:H,5,0)</f>
        <v>#N/A</v>
      </c>
      <c r="R1373" t="e">
        <f>+VLOOKUP(D1373&amp;E1373,Master!D:I,6,0)</f>
        <v>#N/A</v>
      </c>
      <c r="S1373" t="e">
        <f>+VLOOKUP(Q1373,Notes!$A$45:$BZ$50,MATCH(P1373,Notes!$2:$2,0),0)</f>
        <v>#N/A</v>
      </c>
      <c r="T1373" s="21" t="e">
        <f t="shared" si="42"/>
        <v>#N/A</v>
      </c>
      <c r="AD1373" s="20" t="s">
        <v>683</v>
      </c>
      <c r="AE1373" s="20">
        <v>14.618611999999994</v>
      </c>
      <c r="AF1373" s="20">
        <v>14.618611999999994</v>
      </c>
      <c r="AG1373" s="20" t="s">
        <v>190</v>
      </c>
      <c r="AH1373" s="20" t="s">
        <v>205</v>
      </c>
    </row>
    <row r="1374" spans="1:34">
      <c r="A1374" s="20"/>
      <c r="B1374" s="20"/>
      <c r="C1374" s="20"/>
      <c r="D1374" s="20"/>
      <c r="E1374" s="20"/>
      <c r="G1374" s="2"/>
      <c r="P1374" t="e">
        <f t="shared" si="43"/>
        <v>#N/A</v>
      </c>
      <c r="Q1374" t="e">
        <f>+VLOOKUP(D1374&amp;E1374,Master!D:H,5,0)</f>
        <v>#N/A</v>
      </c>
      <c r="R1374" t="e">
        <f>+VLOOKUP(D1374&amp;E1374,Master!D:I,6,0)</f>
        <v>#N/A</v>
      </c>
      <c r="S1374" t="e">
        <f>+VLOOKUP(Q1374,Notes!$A$45:$BZ$50,MATCH(P1374,Notes!$2:$2,0),0)</f>
        <v>#N/A</v>
      </c>
      <c r="T1374" s="21" t="e">
        <f t="shared" si="42"/>
        <v>#N/A</v>
      </c>
      <c r="AD1374" s="20" t="s">
        <v>684</v>
      </c>
      <c r="AE1374" s="20">
        <v>14.634362000000001</v>
      </c>
      <c r="AF1374" s="20">
        <v>14.634362000000001</v>
      </c>
      <c r="AG1374" s="20" t="s">
        <v>190</v>
      </c>
      <c r="AH1374" s="20" t="s">
        <v>209</v>
      </c>
    </row>
    <row r="1375" spans="1:34">
      <c r="A1375" s="20"/>
      <c r="B1375" s="20"/>
      <c r="C1375" s="20"/>
      <c r="D1375" s="20"/>
      <c r="E1375" s="20"/>
      <c r="G1375" s="2"/>
      <c r="P1375" t="e">
        <f t="shared" si="43"/>
        <v>#N/A</v>
      </c>
      <c r="Q1375" t="e">
        <f>+VLOOKUP(D1375&amp;E1375,Master!D:H,5,0)</f>
        <v>#N/A</v>
      </c>
      <c r="R1375" t="e">
        <f>+VLOOKUP(D1375&amp;E1375,Master!D:I,6,0)</f>
        <v>#N/A</v>
      </c>
      <c r="S1375" t="e">
        <f>+VLOOKUP(Q1375,Notes!$A$45:$BZ$50,MATCH(P1375,Notes!$2:$2,0),0)</f>
        <v>#N/A</v>
      </c>
      <c r="T1375" s="21" t="e">
        <f t="shared" si="42"/>
        <v>#N/A</v>
      </c>
      <c r="AD1375" s="20" t="s">
        <v>779</v>
      </c>
      <c r="AE1375" s="20">
        <v>2.8</v>
      </c>
      <c r="AF1375" s="20">
        <v>2.8</v>
      </c>
      <c r="AG1375" s="20" t="s">
        <v>4</v>
      </c>
      <c r="AH1375" s="20" t="s">
        <v>200</v>
      </c>
    </row>
    <row r="1376" spans="1:34">
      <c r="A1376" s="20"/>
      <c r="B1376" s="20"/>
      <c r="C1376" s="20"/>
      <c r="D1376" s="20"/>
      <c r="E1376" s="20"/>
      <c r="G1376" s="2"/>
      <c r="P1376" t="e">
        <f t="shared" si="43"/>
        <v>#N/A</v>
      </c>
      <c r="Q1376" t="e">
        <f>+VLOOKUP(D1376&amp;E1376,Master!D:H,5,0)</f>
        <v>#N/A</v>
      </c>
      <c r="R1376" t="e">
        <f>+VLOOKUP(D1376&amp;E1376,Master!D:I,6,0)</f>
        <v>#N/A</v>
      </c>
      <c r="S1376" t="e">
        <f>+VLOOKUP(Q1376,Notes!$A$45:$BZ$50,MATCH(P1376,Notes!$2:$2,0),0)</f>
        <v>#N/A</v>
      </c>
      <c r="T1376" s="21" t="e">
        <f t="shared" si="42"/>
        <v>#N/A</v>
      </c>
      <c r="AD1376" s="20" t="s">
        <v>676</v>
      </c>
      <c r="AE1376" s="20">
        <v>12.854486999999999</v>
      </c>
      <c r="AF1376" s="20">
        <v>12.854486999999999</v>
      </c>
      <c r="AG1376" s="20" t="s">
        <v>88</v>
      </c>
      <c r="AH1376" s="20" t="s">
        <v>196</v>
      </c>
    </row>
    <row r="1377" spans="1:34">
      <c r="A1377" s="20"/>
      <c r="B1377" s="20"/>
      <c r="C1377" s="20"/>
      <c r="D1377" s="20"/>
      <c r="E1377" s="20"/>
      <c r="G1377" s="2"/>
      <c r="P1377" t="e">
        <f t="shared" si="43"/>
        <v>#N/A</v>
      </c>
      <c r="Q1377" t="e">
        <f>+VLOOKUP(D1377&amp;E1377,Master!D:H,5,0)</f>
        <v>#N/A</v>
      </c>
      <c r="R1377" t="e">
        <f>+VLOOKUP(D1377&amp;E1377,Master!D:I,6,0)</f>
        <v>#N/A</v>
      </c>
      <c r="S1377" t="e">
        <f>+VLOOKUP(Q1377,Notes!$A$45:$BZ$50,MATCH(P1377,Notes!$2:$2,0),0)</f>
        <v>#N/A</v>
      </c>
      <c r="T1377" s="21" t="e">
        <f t="shared" si="42"/>
        <v>#N/A</v>
      </c>
      <c r="AD1377" s="20" t="s">
        <v>778</v>
      </c>
      <c r="AE1377" s="20">
        <v>2.15</v>
      </c>
      <c r="AF1377" s="20">
        <v>2.15</v>
      </c>
      <c r="AG1377" s="20" t="s">
        <v>4</v>
      </c>
      <c r="AH1377" s="20" t="s">
        <v>196</v>
      </c>
    </row>
    <row r="1378" spans="1:34">
      <c r="A1378" s="20"/>
      <c r="B1378" s="20"/>
      <c r="C1378" s="20"/>
      <c r="D1378" s="20"/>
      <c r="E1378" s="20"/>
      <c r="G1378" s="2"/>
      <c r="P1378" t="e">
        <f t="shared" si="43"/>
        <v>#N/A</v>
      </c>
      <c r="Q1378" t="e">
        <f>+VLOOKUP(D1378&amp;E1378,Master!D:H,5,0)</f>
        <v>#N/A</v>
      </c>
      <c r="R1378" t="e">
        <f>+VLOOKUP(D1378&amp;E1378,Master!D:I,6,0)</f>
        <v>#N/A</v>
      </c>
      <c r="S1378" t="e">
        <f>+VLOOKUP(Q1378,Notes!$A$45:$BZ$50,MATCH(P1378,Notes!$2:$2,0),0)</f>
        <v>#N/A</v>
      </c>
      <c r="T1378" s="21" t="e">
        <f t="shared" si="42"/>
        <v>#N/A</v>
      </c>
      <c r="AD1378" s="20" t="s">
        <v>621</v>
      </c>
      <c r="AE1378" s="20">
        <v>0.18816300000000014</v>
      </c>
      <c r="AF1378" s="20">
        <v>0.18816300000000014</v>
      </c>
      <c r="AG1378" s="20" t="s">
        <v>20</v>
      </c>
      <c r="AH1378" s="20" t="s">
        <v>204</v>
      </c>
    </row>
    <row r="1379" spans="1:34">
      <c r="A1379" s="20"/>
      <c r="B1379" s="20"/>
      <c r="C1379" s="20"/>
      <c r="D1379" s="20"/>
      <c r="E1379" s="20"/>
      <c r="G1379" s="2"/>
      <c r="P1379" t="e">
        <f t="shared" si="43"/>
        <v>#N/A</v>
      </c>
      <c r="Q1379" t="e">
        <f>+VLOOKUP(D1379&amp;E1379,Master!D:H,5,0)</f>
        <v>#N/A</v>
      </c>
      <c r="R1379" t="e">
        <f>+VLOOKUP(D1379&amp;E1379,Master!D:I,6,0)</f>
        <v>#N/A</v>
      </c>
      <c r="S1379" t="e">
        <f>+VLOOKUP(Q1379,Notes!$A$45:$BZ$50,MATCH(P1379,Notes!$2:$2,0),0)</f>
        <v>#N/A</v>
      </c>
      <c r="T1379" s="21" t="e">
        <f t="shared" si="42"/>
        <v>#N/A</v>
      </c>
      <c r="AD1379" s="20" t="s">
        <v>625</v>
      </c>
      <c r="AE1379" s="20">
        <v>0.17584399999999997</v>
      </c>
      <c r="AF1379" s="20">
        <v>0.17584399999999997</v>
      </c>
      <c r="AG1379" s="20" t="s">
        <v>20</v>
      </c>
      <c r="AH1379" s="20" t="s">
        <v>205</v>
      </c>
    </row>
    <row r="1380" spans="1:34">
      <c r="A1380" s="20"/>
      <c r="B1380" s="20"/>
      <c r="C1380" s="20"/>
      <c r="D1380" s="20"/>
      <c r="E1380" s="20"/>
      <c r="G1380" s="2"/>
      <c r="P1380" t="e">
        <f t="shared" si="43"/>
        <v>#N/A</v>
      </c>
      <c r="Q1380" t="e">
        <f>+VLOOKUP(D1380&amp;E1380,Master!D:H,5,0)</f>
        <v>#N/A</v>
      </c>
      <c r="R1380" t="e">
        <f>+VLOOKUP(D1380&amp;E1380,Master!D:I,6,0)</f>
        <v>#N/A</v>
      </c>
      <c r="S1380" t="e">
        <f>+VLOOKUP(Q1380,Notes!$A$45:$BZ$50,MATCH(P1380,Notes!$2:$2,0),0)</f>
        <v>#N/A</v>
      </c>
      <c r="T1380" s="21" t="e">
        <f t="shared" si="42"/>
        <v>#N/A</v>
      </c>
      <c r="AD1380" s="20" t="s">
        <v>653</v>
      </c>
      <c r="AE1380" s="20">
        <v>15.359452999999993</v>
      </c>
      <c r="AF1380" s="20">
        <v>15.359452999999993</v>
      </c>
      <c r="AG1380" s="20" t="s">
        <v>17</v>
      </c>
      <c r="AH1380" s="20" t="s">
        <v>211</v>
      </c>
    </row>
    <row r="1381" spans="1:34">
      <c r="A1381" s="20"/>
      <c r="B1381" s="20"/>
      <c r="C1381" s="20"/>
      <c r="D1381" s="20"/>
      <c r="E1381" s="20"/>
      <c r="G1381" s="2"/>
      <c r="P1381" t="e">
        <f t="shared" si="43"/>
        <v>#N/A</v>
      </c>
      <c r="Q1381" t="e">
        <f>+VLOOKUP(D1381&amp;E1381,Master!D:H,5,0)</f>
        <v>#N/A</v>
      </c>
      <c r="R1381" t="e">
        <f>+VLOOKUP(D1381&amp;E1381,Master!D:I,6,0)</f>
        <v>#N/A</v>
      </c>
      <c r="S1381" t="e">
        <f>+VLOOKUP(Q1381,Notes!$A$45:$BZ$50,MATCH(P1381,Notes!$2:$2,0),0)</f>
        <v>#N/A</v>
      </c>
      <c r="T1381" s="21" t="e">
        <f t="shared" si="42"/>
        <v>#N/A</v>
      </c>
      <c r="AD1381" s="20" t="s">
        <v>650</v>
      </c>
      <c r="AE1381" s="20">
        <v>15.765048999999996</v>
      </c>
      <c r="AF1381" s="20">
        <v>15.765048999999996</v>
      </c>
      <c r="AG1381" s="20" t="s">
        <v>17</v>
      </c>
      <c r="AH1381" s="20" t="s">
        <v>204</v>
      </c>
    </row>
    <row r="1382" spans="1:34">
      <c r="A1382" s="20"/>
      <c r="B1382" s="20"/>
      <c r="C1382" s="20"/>
      <c r="D1382" s="20"/>
      <c r="E1382" s="20"/>
      <c r="G1382" s="2"/>
      <c r="P1382" t="e">
        <f t="shared" si="43"/>
        <v>#N/A</v>
      </c>
      <c r="Q1382" t="e">
        <f>+VLOOKUP(D1382&amp;E1382,Master!D:H,5,0)</f>
        <v>#N/A</v>
      </c>
      <c r="R1382" t="e">
        <f>+VLOOKUP(D1382&amp;E1382,Master!D:I,6,0)</f>
        <v>#N/A</v>
      </c>
      <c r="S1382" t="e">
        <f>+VLOOKUP(Q1382,Notes!$A$45:$BZ$50,MATCH(P1382,Notes!$2:$2,0),0)</f>
        <v>#N/A</v>
      </c>
      <c r="T1382" s="21" t="e">
        <f t="shared" si="42"/>
        <v>#N/A</v>
      </c>
      <c r="AD1382" s="20" t="s">
        <v>763</v>
      </c>
      <c r="AE1382" s="20">
        <v>0.21400499999999986</v>
      </c>
      <c r="AF1382" s="20">
        <v>0.21400499999999986</v>
      </c>
      <c r="AG1382" s="20" t="s">
        <v>16</v>
      </c>
      <c r="AH1382" s="20" t="s">
        <v>205</v>
      </c>
    </row>
    <row r="1383" spans="1:34">
      <c r="A1383" s="20"/>
      <c r="B1383" s="20"/>
      <c r="C1383" s="20"/>
      <c r="D1383" s="20"/>
      <c r="E1383" s="20"/>
      <c r="G1383" s="2"/>
      <c r="P1383" t="e">
        <f t="shared" si="43"/>
        <v>#N/A</v>
      </c>
      <c r="Q1383" t="e">
        <f>+VLOOKUP(D1383&amp;E1383,Master!D:H,5,0)</f>
        <v>#N/A</v>
      </c>
      <c r="R1383" t="e">
        <f>+VLOOKUP(D1383&amp;E1383,Master!D:I,6,0)</f>
        <v>#N/A</v>
      </c>
      <c r="S1383" t="e">
        <f>+VLOOKUP(Q1383,Notes!$A$45:$BZ$50,MATCH(P1383,Notes!$2:$2,0),0)</f>
        <v>#N/A</v>
      </c>
      <c r="T1383" s="21" t="e">
        <f t="shared" si="42"/>
        <v>#N/A</v>
      </c>
      <c r="AD1383" s="20" t="s">
        <v>761</v>
      </c>
      <c r="AE1383" s="20">
        <v>0.25396199999999997</v>
      </c>
      <c r="AF1383" s="20">
        <v>0.25396199999999997</v>
      </c>
      <c r="AG1383" s="20" t="s">
        <v>16</v>
      </c>
      <c r="AH1383" s="20" t="s">
        <v>204</v>
      </c>
    </row>
    <row r="1384" spans="1:34">
      <c r="A1384" s="20"/>
      <c r="B1384" s="20"/>
      <c r="C1384" s="20"/>
      <c r="D1384" s="20"/>
      <c r="E1384" s="20"/>
      <c r="G1384" s="2"/>
      <c r="P1384" t="e">
        <f t="shared" si="43"/>
        <v>#N/A</v>
      </c>
      <c r="Q1384" t="e">
        <f>+VLOOKUP(D1384&amp;E1384,Master!D:H,5,0)</f>
        <v>#N/A</v>
      </c>
      <c r="R1384" t="e">
        <f>+VLOOKUP(D1384&amp;E1384,Master!D:I,6,0)</f>
        <v>#N/A</v>
      </c>
      <c r="S1384" t="e">
        <f>+VLOOKUP(Q1384,Notes!$A$45:$BZ$50,MATCH(P1384,Notes!$2:$2,0),0)</f>
        <v>#N/A</v>
      </c>
      <c r="T1384" s="21" t="e">
        <f t="shared" si="42"/>
        <v>#N/A</v>
      </c>
      <c r="AD1384" s="20" t="s">
        <v>681</v>
      </c>
      <c r="AE1384" s="20">
        <v>15.026921000000005</v>
      </c>
      <c r="AF1384" s="20">
        <v>15.026921000000005</v>
      </c>
      <c r="AG1384" s="20" t="s">
        <v>190</v>
      </c>
      <c r="AH1384" s="20" t="s">
        <v>204</v>
      </c>
    </row>
    <row r="1385" spans="1:34">
      <c r="A1385" s="20"/>
      <c r="B1385" s="20"/>
      <c r="C1385" s="20"/>
      <c r="D1385" s="20"/>
      <c r="E1385" s="20"/>
      <c r="G1385" s="2"/>
      <c r="P1385" t="e">
        <f t="shared" si="43"/>
        <v>#N/A</v>
      </c>
      <c r="Q1385" t="e">
        <f>+VLOOKUP(D1385&amp;E1385,Master!D:H,5,0)</f>
        <v>#N/A</v>
      </c>
      <c r="R1385" t="e">
        <f>+VLOOKUP(D1385&amp;E1385,Master!D:I,6,0)</f>
        <v>#N/A</v>
      </c>
      <c r="S1385" t="e">
        <f>+VLOOKUP(Q1385,Notes!$A$45:$BZ$50,MATCH(P1385,Notes!$2:$2,0),0)</f>
        <v>#N/A</v>
      </c>
      <c r="T1385" s="21" t="e">
        <f t="shared" si="42"/>
        <v>#N/A</v>
      </c>
      <c r="AD1385" s="20" t="s">
        <v>683</v>
      </c>
      <c r="AE1385" s="20">
        <v>14.618611999999994</v>
      </c>
      <c r="AF1385" s="20">
        <v>14.618611999999994</v>
      </c>
      <c r="AG1385" s="20" t="s">
        <v>190</v>
      </c>
      <c r="AH1385" s="20" t="s">
        <v>205</v>
      </c>
    </row>
    <row r="1386" spans="1:34">
      <c r="A1386" s="20"/>
      <c r="B1386" s="20"/>
      <c r="C1386" s="20"/>
      <c r="D1386" s="20"/>
      <c r="E1386" s="20"/>
      <c r="G1386" s="2"/>
      <c r="P1386" t="e">
        <f t="shared" si="43"/>
        <v>#N/A</v>
      </c>
      <c r="Q1386" t="e">
        <f>+VLOOKUP(D1386&amp;E1386,Master!D:H,5,0)</f>
        <v>#N/A</v>
      </c>
      <c r="R1386" t="e">
        <f>+VLOOKUP(D1386&amp;E1386,Master!D:I,6,0)</f>
        <v>#N/A</v>
      </c>
      <c r="S1386" t="e">
        <f>+VLOOKUP(Q1386,Notes!$A$45:$BZ$50,MATCH(P1386,Notes!$2:$2,0),0)</f>
        <v>#N/A</v>
      </c>
      <c r="T1386" s="21" t="e">
        <f t="shared" si="42"/>
        <v>#N/A</v>
      </c>
      <c r="AD1386" s="20" t="s">
        <v>676</v>
      </c>
      <c r="AE1386" s="20">
        <v>12.854486999999999</v>
      </c>
      <c r="AF1386" s="20">
        <v>12.854486999999999</v>
      </c>
      <c r="AG1386" s="20" t="s">
        <v>88</v>
      </c>
      <c r="AH1386" s="20" t="s">
        <v>196</v>
      </c>
    </row>
    <row r="1387" spans="1:34">
      <c r="A1387" s="20"/>
      <c r="B1387" s="20"/>
      <c r="C1387" s="20"/>
      <c r="D1387" s="20"/>
      <c r="E1387" s="20"/>
      <c r="G1387" s="2"/>
      <c r="P1387" t="e">
        <f t="shared" si="43"/>
        <v>#N/A</v>
      </c>
      <c r="Q1387" t="e">
        <f>+VLOOKUP(D1387&amp;E1387,Master!D:H,5,0)</f>
        <v>#N/A</v>
      </c>
      <c r="R1387" t="e">
        <f>+VLOOKUP(D1387&amp;E1387,Master!D:I,6,0)</f>
        <v>#N/A</v>
      </c>
      <c r="S1387" t="e">
        <f>+VLOOKUP(Q1387,Notes!$A$45:$BZ$50,MATCH(P1387,Notes!$2:$2,0),0)</f>
        <v>#N/A</v>
      </c>
      <c r="T1387" s="21" t="e">
        <f t="shared" si="42"/>
        <v>#N/A</v>
      </c>
      <c r="AD1387" s="20" t="s">
        <v>653</v>
      </c>
      <c r="AE1387" s="20">
        <v>15.359452999999993</v>
      </c>
      <c r="AF1387" s="20">
        <v>15.359452999999993</v>
      </c>
      <c r="AG1387" s="20" t="s">
        <v>17</v>
      </c>
      <c r="AH1387" s="20" t="s">
        <v>211</v>
      </c>
    </row>
    <row r="1388" spans="1:34">
      <c r="A1388" s="20"/>
      <c r="B1388" s="20"/>
      <c r="C1388" s="20"/>
      <c r="D1388" s="20"/>
      <c r="E1388" s="20"/>
      <c r="G1388" s="2"/>
      <c r="P1388" t="e">
        <f t="shared" si="43"/>
        <v>#N/A</v>
      </c>
      <c r="Q1388" t="e">
        <f>+VLOOKUP(D1388&amp;E1388,Master!D:H,5,0)</f>
        <v>#N/A</v>
      </c>
      <c r="R1388" t="e">
        <f>+VLOOKUP(D1388&amp;E1388,Master!D:I,6,0)</f>
        <v>#N/A</v>
      </c>
      <c r="S1388" t="e">
        <f>+VLOOKUP(Q1388,Notes!$A$45:$BZ$50,MATCH(P1388,Notes!$2:$2,0),0)</f>
        <v>#N/A</v>
      </c>
      <c r="T1388" s="21" t="e">
        <f t="shared" si="42"/>
        <v>#N/A</v>
      </c>
      <c r="AD1388" s="20" t="s">
        <v>650</v>
      </c>
      <c r="AE1388" s="20">
        <v>15.765048999999996</v>
      </c>
      <c r="AF1388" s="20">
        <v>15.765048999999996</v>
      </c>
      <c r="AG1388" s="20" t="s">
        <v>17</v>
      </c>
      <c r="AH1388" s="20" t="s">
        <v>204</v>
      </c>
    </row>
    <row r="1389" spans="1:34">
      <c r="A1389" s="20"/>
      <c r="B1389" s="20"/>
      <c r="C1389" s="20"/>
      <c r="D1389" s="20"/>
      <c r="E1389" s="20"/>
      <c r="G1389" s="2"/>
      <c r="P1389" t="e">
        <f t="shared" si="43"/>
        <v>#N/A</v>
      </c>
      <c r="Q1389" t="e">
        <f>+VLOOKUP(D1389&amp;E1389,Master!D:H,5,0)</f>
        <v>#N/A</v>
      </c>
      <c r="R1389" t="e">
        <f>+VLOOKUP(D1389&amp;E1389,Master!D:I,6,0)</f>
        <v>#N/A</v>
      </c>
      <c r="S1389" t="e">
        <f>+VLOOKUP(Q1389,Notes!$A$45:$BZ$50,MATCH(P1389,Notes!$2:$2,0),0)</f>
        <v>#N/A</v>
      </c>
      <c r="T1389" s="21" t="e">
        <f t="shared" si="42"/>
        <v>#N/A</v>
      </c>
      <c r="AD1389" s="20" t="s">
        <v>681</v>
      </c>
      <c r="AE1389" s="20">
        <v>15.026921000000005</v>
      </c>
      <c r="AF1389" s="20">
        <v>15.026921000000005</v>
      </c>
      <c r="AG1389" s="20" t="s">
        <v>190</v>
      </c>
      <c r="AH1389" s="20" t="s">
        <v>204</v>
      </c>
    </row>
    <row r="1390" spans="1:34">
      <c r="A1390" s="20"/>
      <c r="B1390" s="20"/>
      <c r="C1390" s="20"/>
      <c r="D1390" s="20"/>
      <c r="E1390" s="20"/>
      <c r="G1390" s="2"/>
      <c r="P1390" t="e">
        <f t="shared" si="43"/>
        <v>#N/A</v>
      </c>
      <c r="Q1390" t="e">
        <f>+VLOOKUP(D1390&amp;E1390,Master!D:H,5,0)</f>
        <v>#N/A</v>
      </c>
      <c r="R1390" t="e">
        <f>+VLOOKUP(D1390&amp;E1390,Master!D:I,6,0)</f>
        <v>#N/A</v>
      </c>
      <c r="S1390" t="e">
        <f>+VLOOKUP(Q1390,Notes!$A$45:$BZ$50,MATCH(P1390,Notes!$2:$2,0),0)</f>
        <v>#N/A</v>
      </c>
      <c r="T1390" s="21" t="e">
        <f t="shared" si="42"/>
        <v>#N/A</v>
      </c>
      <c r="AD1390" s="20" t="s">
        <v>683</v>
      </c>
      <c r="AE1390" s="20">
        <v>14.618611999999994</v>
      </c>
      <c r="AF1390" s="20">
        <v>14.618611999999994</v>
      </c>
      <c r="AG1390" s="20" t="s">
        <v>190</v>
      </c>
      <c r="AH1390" s="20" t="s">
        <v>205</v>
      </c>
    </row>
    <row r="1391" spans="1:34">
      <c r="A1391" s="20"/>
      <c r="B1391" s="20"/>
      <c r="C1391" s="20"/>
      <c r="D1391" s="20"/>
      <c r="E1391" s="20"/>
      <c r="G1391" s="2"/>
      <c r="P1391" t="e">
        <f t="shared" si="43"/>
        <v>#N/A</v>
      </c>
      <c r="Q1391" t="e">
        <f>+VLOOKUP(D1391&amp;E1391,Master!D:H,5,0)</f>
        <v>#N/A</v>
      </c>
      <c r="R1391" t="e">
        <f>+VLOOKUP(D1391&amp;E1391,Master!D:I,6,0)</f>
        <v>#N/A</v>
      </c>
      <c r="S1391" t="e">
        <f>+VLOOKUP(Q1391,Notes!$A$45:$BZ$50,MATCH(P1391,Notes!$2:$2,0),0)</f>
        <v>#N/A</v>
      </c>
      <c r="T1391" s="21" t="e">
        <f t="shared" si="42"/>
        <v>#N/A</v>
      </c>
      <c r="AD1391" s="20" t="s">
        <v>676</v>
      </c>
      <c r="AE1391" s="20">
        <v>12.854486999999999</v>
      </c>
      <c r="AF1391" s="20">
        <v>12.854486999999999</v>
      </c>
      <c r="AG1391" s="20" t="s">
        <v>88</v>
      </c>
      <c r="AH1391" s="20" t="s">
        <v>196</v>
      </c>
    </row>
    <row r="1392" spans="1:34">
      <c r="A1392" s="20"/>
      <c r="B1392" s="20"/>
      <c r="C1392" s="20"/>
      <c r="D1392" s="20"/>
      <c r="E1392" s="20"/>
      <c r="G1392" s="2"/>
      <c r="P1392" t="e">
        <f t="shared" si="43"/>
        <v>#N/A</v>
      </c>
      <c r="Q1392" t="e">
        <f>+VLOOKUP(D1392&amp;E1392,Master!D:H,5,0)</f>
        <v>#N/A</v>
      </c>
      <c r="R1392" t="e">
        <f>+VLOOKUP(D1392&amp;E1392,Master!D:I,6,0)</f>
        <v>#N/A</v>
      </c>
      <c r="S1392" t="e">
        <f>+VLOOKUP(Q1392,Notes!$A$45:$BZ$50,MATCH(P1392,Notes!$2:$2,0),0)</f>
        <v>#N/A</v>
      </c>
      <c r="T1392" s="21" t="e">
        <f t="shared" si="42"/>
        <v>#N/A</v>
      </c>
      <c r="AD1392" s="20" t="s">
        <v>621</v>
      </c>
      <c r="AE1392" s="20">
        <v>0.18816300000000014</v>
      </c>
      <c r="AF1392" s="20">
        <v>0.18816300000000014</v>
      </c>
      <c r="AG1392" s="20" t="s">
        <v>20</v>
      </c>
      <c r="AH1392" s="20" t="s">
        <v>204</v>
      </c>
    </row>
    <row r="1393" spans="1:34">
      <c r="A1393" s="20"/>
      <c r="B1393" s="20"/>
      <c r="C1393" s="20"/>
      <c r="D1393" s="20"/>
      <c r="E1393" s="20"/>
      <c r="G1393" s="2"/>
      <c r="P1393" t="e">
        <f t="shared" si="43"/>
        <v>#N/A</v>
      </c>
      <c r="Q1393" t="e">
        <f>+VLOOKUP(D1393&amp;E1393,Master!D:H,5,0)</f>
        <v>#N/A</v>
      </c>
      <c r="R1393" t="e">
        <f>+VLOOKUP(D1393&amp;E1393,Master!D:I,6,0)</f>
        <v>#N/A</v>
      </c>
      <c r="S1393" t="e">
        <f>+VLOOKUP(Q1393,Notes!$A$45:$BZ$50,MATCH(P1393,Notes!$2:$2,0),0)</f>
        <v>#N/A</v>
      </c>
      <c r="T1393" s="21" t="e">
        <f t="shared" si="42"/>
        <v>#N/A</v>
      </c>
      <c r="AD1393" s="20" t="s">
        <v>625</v>
      </c>
      <c r="AE1393" s="20">
        <v>0.17584399999999997</v>
      </c>
      <c r="AF1393" s="20">
        <v>0.17584399999999997</v>
      </c>
      <c r="AG1393" s="20" t="s">
        <v>20</v>
      </c>
      <c r="AH1393" s="20" t="s">
        <v>205</v>
      </c>
    </row>
    <row r="1394" spans="1:34">
      <c r="A1394" s="20"/>
      <c r="B1394" s="20"/>
      <c r="C1394" s="20"/>
      <c r="D1394" s="20"/>
      <c r="E1394" s="20"/>
      <c r="G1394" s="2"/>
      <c r="P1394" t="e">
        <f t="shared" si="43"/>
        <v>#N/A</v>
      </c>
      <c r="Q1394" t="e">
        <f>+VLOOKUP(D1394&amp;E1394,Master!D:H,5,0)</f>
        <v>#N/A</v>
      </c>
      <c r="R1394" t="e">
        <f>+VLOOKUP(D1394&amp;E1394,Master!D:I,6,0)</f>
        <v>#N/A</v>
      </c>
      <c r="S1394" t="e">
        <f>+VLOOKUP(Q1394,Notes!$A$45:$BZ$50,MATCH(P1394,Notes!$2:$2,0),0)</f>
        <v>#N/A</v>
      </c>
      <c r="T1394" s="21" t="e">
        <f t="shared" si="42"/>
        <v>#N/A</v>
      </c>
      <c r="AD1394" s="20" t="s">
        <v>763</v>
      </c>
      <c r="AE1394" s="20">
        <v>0.21400499999999986</v>
      </c>
      <c r="AF1394" s="20">
        <v>0.21400499999999986</v>
      </c>
      <c r="AG1394" s="20" t="s">
        <v>16</v>
      </c>
      <c r="AH1394" s="20" t="s">
        <v>205</v>
      </c>
    </row>
    <row r="1395" spans="1:34">
      <c r="A1395" s="20"/>
      <c r="B1395" s="20"/>
      <c r="C1395" s="20"/>
      <c r="D1395" s="20"/>
      <c r="E1395" s="20"/>
      <c r="G1395" s="2"/>
      <c r="P1395" t="e">
        <f t="shared" si="43"/>
        <v>#N/A</v>
      </c>
      <c r="Q1395" t="e">
        <f>+VLOOKUP(D1395&amp;E1395,Master!D:H,5,0)</f>
        <v>#N/A</v>
      </c>
      <c r="R1395" t="e">
        <f>+VLOOKUP(D1395&amp;E1395,Master!D:I,6,0)</f>
        <v>#N/A</v>
      </c>
      <c r="S1395" t="e">
        <f>+VLOOKUP(Q1395,Notes!$A$45:$BZ$50,MATCH(P1395,Notes!$2:$2,0),0)</f>
        <v>#N/A</v>
      </c>
      <c r="T1395" s="21" t="e">
        <f t="shared" si="42"/>
        <v>#N/A</v>
      </c>
      <c r="AD1395" s="20" t="s">
        <v>761</v>
      </c>
      <c r="AE1395" s="20">
        <v>0.25396199999999997</v>
      </c>
      <c r="AF1395" s="20">
        <v>0.25396199999999997</v>
      </c>
      <c r="AG1395" s="20" t="s">
        <v>16</v>
      </c>
      <c r="AH1395" s="20" t="s">
        <v>204</v>
      </c>
    </row>
    <row r="1396" spans="1:34">
      <c r="A1396" s="20"/>
      <c r="B1396" s="20"/>
      <c r="C1396" s="20"/>
      <c r="D1396" s="20"/>
      <c r="E1396" s="20"/>
      <c r="G1396" s="2"/>
      <c r="P1396" t="e">
        <f t="shared" si="43"/>
        <v>#N/A</v>
      </c>
      <c r="Q1396" t="e">
        <f>+VLOOKUP(D1396&amp;E1396,Master!D:H,5,0)</f>
        <v>#N/A</v>
      </c>
      <c r="R1396" t="e">
        <f>+VLOOKUP(D1396&amp;E1396,Master!D:I,6,0)</f>
        <v>#N/A</v>
      </c>
      <c r="S1396" t="e">
        <f>+VLOOKUP(Q1396,Notes!$A$45:$BZ$50,MATCH(P1396,Notes!$2:$2,0),0)</f>
        <v>#N/A</v>
      </c>
      <c r="T1396" s="21" t="e">
        <f t="shared" si="42"/>
        <v>#N/A</v>
      </c>
      <c r="AD1396" s="20" t="s">
        <v>650</v>
      </c>
      <c r="AE1396" s="20">
        <v>15.765048999999996</v>
      </c>
      <c r="AF1396" s="20">
        <v>15.765048999999996</v>
      </c>
      <c r="AG1396" s="20" t="s">
        <v>17</v>
      </c>
      <c r="AH1396" s="20" t="s">
        <v>204</v>
      </c>
    </row>
    <row r="1397" spans="1:34">
      <c r="A1397" s="20"/>
      <c r="B1397" s="20"/>
      <c r="C1397" s="20"/>
      <c r="D1397" s="20"/>
      <c r="E1397" s="20"/>
      <c r="G1397" s="2"/>
      <c r="P1397" t="e">
        <f t="shared" si="43"/>
        <v>#N/A</v>
      </c>
      <c r="Q1397" t="e">
        <f>+VLOOKUP(D1397&amp;E1397,Master!D:H,5,0)</f>
        <v>#N/A</v>
      </c>
      <c r="R1397" t="e">
        <f>+VLOOKUP(D1397&amp;E1397,Master!D:I,6,0)</f>
        <v>#N/A</v>
      </c>
      <c r="S1397" t="e">
        <f>+VLOOKUP(Q1397,Notes!$A$45:$BZ$50,MATCH(P1397,Notes!$2:$2,0),0)</f>
        <v>#N/A</v>
      </c>
      <c r="T1397" s="21" t="e">
        <f t="shared" si="42"/>
        <v>#N/A</v>
      </c>
      <c r="AD1397" s="20" t="s">
        <v>653</v>
      </c>
      <c r="AE1397" s="20">
        <v>15.359452999999993</v>
      </c>
      <c r="AF1397" s="20">
        <v>15.359452999999993</v>
      </c>
      <c r="AG1397" s="20" t="s">
        <v>17</v>
      </c>
      <c r="AH1397" s="20" t="s">
        <v>211</v>
      </c>
    </row>
    <row r="1398" spans="1:34">
      <c r="A1398" s="20"/>
      <c r="B1398" s="20"/>
      <c r="C1398" s="20"/>
      <c r="D1398" s="20"/>
      <c r="E1398" s="20"/>
      <c r="G1398" s="2"/>
      <c r="P1398" t="e">
        <f t="shared" si="43"/>
        <v>#N/A</v>
      </c>
      <c r="Q1398" t="e">
        <f>+VLOOKUP(D1398&amp;E1398,Master!D:H,5,0)</f>
        <v>#N/A</v>
      </c>
      <c r="R1398" t="e">
        <f>+VLOOKUP(D1398&amp;E1398,Master!D:I,6,0)</f>
        <v>#N/A</v>
      </c>
      <c r="S1398" t="e">
        <f>+VLOOKUP(Q1398,Notes!$A$45:$BZ$50,MATCH(P1398,Notes!$2:$2,0),0)</f>
        <v>#N/A</v>
      </c>
      <c r="T1398" s="21" t="e">
        <f t="shared" si="42"/>
        <v>#N/A</v>
      </c>
      <c r="AD1398" s="20" t="s">
        <v>681</v>
      </c>
      <c r="AE1398" s="20">
        <v>15.026921000000005</v>
      </c>
      <c r="AF1398" s="20">
        <v>15.026921000000005</v>
      </c>
      <c r="AG1398" s="20" t="s">
        <v>190</v>
      </c>
      <c r="AH1398" s="20" t="s">
        <v>204</v>
      </c>
    </row>
    <row r="1399" spans="1:34">
      <c r="A1399" s="20"/>
      <c r="B1399" s="20"/>
      <c r="C1399" s="20"/>
      <c r="D1399" s="20"/>
      <c r="E1399" s="20"/>
      <c r="G1399" s="2"/>
      <c r="P1399" t="e">
        <f t="shared" si="43"/>
        <v>#N/A</v>
      </c>
      <c r="Q1399" t="e">
        <f>+VLOOKUP(D1399&amp;E1399,Master!D:H,5,0)</f>
        <v>#N/A</v>
      </c>
      <c r="R1399" t="e">
        <f>+VLOOKUP(D1399&amp;E1399,Master!D:I,6,0)</f>
        <v>#N/A</v>
      </c>
      <c r="S1399" t="e">
        <f>+VLOOKUP(Q1399,Notes!$A$45:$BZ$50,MATCH(P1399,Notes!$2:$2,0),0)</f>
        <v>#N/A</v>
      </c>
      <c r="T1399" s="21" t="e">
        <f t="shared" si="42"/>
        <v>#N/A</v>
      </c>
      <c r="AD1399" s="20" t="s">
        <v>683</v>
      </c>
      <c r="AE1399" s="20">
        <v>14.618611999999994</v>
      </c>
      <c r="AF1399" s="20">
        <v>14.618611999999994</v>
      </c>
      <c r="AG1399" s="20" t="s">
        <v>190</v>
      </c>
      <c r="AH1399" s="20" t="s">
        <v>205</v>
      </c>
    </row>
    <row r="1400" spans="1:34">
      <c r="A1400" s="20"/>
      <c r="B1400" s="20"/>
      <c r="C1400" s="20"/>
      <c r="D1400" s="20"/>
      <c r="E1400" s="20"/>
      <c r="G1400" s="2"/>
      <c r="P1400" t="e">
        <f t="shared" si="43"/>
        <v>#N/A</v>
      </c>
      <c r="Q1400" t="e">
        <f>+VLOOKUP(D1400&amp;E1400,Master!D:H,5,0)</f>
        <v>#N/A</v>
      </c>
      <c r="R1400" t="e">
        <f>+VLOOKUP(D1400&amp;E1400,Master!D:I,6,0)</f>
        <v>#N/A</v>
      </c>
      <c r="S1400" t="e">
        <f>+VLOOKUP(Q1400,Notes!$A$45:$BZ$50,MATCH(P1400,Notes!$2:$2,0),0)</f>
        <v>#N/A</v>
      </c>
      <c r="T1400" s="21" t="e">
        <f t="shared" si="42"/>
        <v>#N/A</v>
      </c>
      <c r="AD1400" s="20" t="s">
        <v>676</v>
      </c>
      <c r="AE1400" s="20">
        <v>12.854486999999999</v>
      </c>
      <c r="AF1400" s="20">
        <v>12.854486999999999</v>
      </c>
      <c r="AG1400" s="20" t="s">
        <v>88</v>
      </c>
      <c r="AH1400" s="20" t="s">
        <v>196</v>
      </c>
    </row>
    <row r="1401" spans="1:34">
      <c r="A1401" s="20"/>
      <c r="B1401" s="20"/>
      <c r="C1401" s="20"/>
      <c r="D1401" s="20"/>
      <c r="E1401" s="20"/>
      <c r="G1401" s="2"/>
      <c r="P1401" t="e">
        <f t="shared" si="43"/>
        <v>#N/A</v>
      </c>
      <c r="Q1401" t="e">
        <f>+VLOOKUP(D1401&amp;E1401,Master!D:H,5,0)</f>
        <v>#N/A</v>
      </c>
      <c r="R1401" t="e">
        <f>+VLOOKUP(D1401&amp;E1401,Master!D:I,6,0)</f>
        <v>#N/A</v>
      </c>
      <c r="S1401" t="e">
        <f>+VLOOKUP(Q1401,Notes!$A$45:$BZ$50,MATCH(P1401,Notes!$2:$2,0),0)</f>
        <v>#N/A</v>
      </c>
      <c r="T1401" s="21" t="e">
        <f t="shared" si="42"/>
        <v>#N/A</v>
      </c>
      <c r="AD1401" s="20" t="s">
        <v>621</v>
      </c>
      <c r="AE1401" s="20">
        <v>0.18816300000000014</v>
      </c>
      <c r="AF1401" s="20">
        <v>0.18816300000000014</v>
      </c>
      <c r="AG1401" s="20" t="s">
        <v>20</v>
      </c>
      <c r="AH1401" s="20" t="s">
        <v>204</v>
      </c>
    </row>
    <row r="1402" spans="1:34">
      <c r="A1402" s="20"/>
      <c r="B1402" s="20"/>
      <c r="C1402" s="20"/>
      <c r="D1402" s="20"/>
      <c r="E1402" s="20"/>
      <c r="G1402" s="2"/>
      <c r="P1402" t="e">
        <f t="shared" si="43"/>
        <v>#N/A</v>
      </c>
      <c r="Q1402" t="e">
        <f>+VLOOKUP(D1402&amp;E1402,Master!D:H,5,0)</f>
        <v>#N/A</v>
      </c>
      <c r="R1402" t="e">
        <f>+VLOOKUP(D1402&amp;E1402,Master!D:I,6,0)</f>
        <v>#N/A</v>
      </c>
      <c r="S1402" t="e">
        <f>+VLOOKUP(Q1402,Notes!$A$45:$BZ$50,MATCH(P1402,Notes!$2:$2,0),0)</f>
        <v>#N/A</v>
      </c>
      <c r="T1402" s="21" t="e">
        <f t="shared" si="42"/>
        <v>#N/A</v>
      </c>
      <c r="AD1402" s="20" t="s">
        <v>625</v>
      </c>
      <c r="AE1402" s="20">
        <v>0.17584399999999997</v>
      </c>
      <c r="AF1402" s="20">
        <v>0.17584399999999997</v>
      </c>
      <c r="AG1402" s="20" t="s">
        <v>20</v>
      </c>
      <c r="AH1402" s="20" t="s">
        <v>205</v>
      </c>
    </row>
    <row r="1403" spans="1:34">
      <c r="A1403" s="20"/>
      <c r="B1403" s="20"/>
      <c r="C1403" s="20"/>
      <c r="D1403" s="20"/>
      <c r="E1403" s="20"/>
      <c r="G1403" s="2"/>
      <c r="P1403" t="e">
        <f t="shared" si="43"/>
        <v>#N/A</v>
      </c>
      <c r="Q1403" t="e">
        <f>+VLOOKUP(D1403&amp;E1403,Master!D:H,5,0)</f>
        <v>#N/A</v>
      </c>
      <c r="R1403" t="e">
        <f>+VLOOKUP(D1403&amp;E1403,Master!D:I,6,0)</f>
        <v>#N/A</v>
      </c>
      <c r="S1403" t="e">
        <f>+VLOOKUP(Q1403,Notes!$A$45:$BZ$50,MATCH(P1403,Notes!$2:$2,0),0)</f>
        <v>#N/A</v>
      </c>
      <c r="T1403" s="21" t="e">
        <f t="shared" si="42"/>
        <v>#N/A</v>
      </c>
      <c r="AD1403" s="20" t="s">
        <v>761</v>
      </c>
      <c r="AE1403" s="20">
        <v>0.25396199999999997</v>
      </c>
      <c r="AF1403" s="20">
        <v>0.25396199999999997</v>
      </c>
      <c r="AG1403" s="20" t="s">
        <v>16</v>
      </c>
      <c r="AH1403" s="20" t="s">
        <v>204</v>
      </c>
    </row>
    <row r="1404" spans="1:34">
      <c r="A1404" s="20"/>
      <c r="B1404" s="20"/>
      <c r="C1404" s="20"/>
      <c r="D1404" s="20"/>
      <c r="E1404" s="20"/>
      <c r="G1404" s="2"/>
      <c r="P1404" t="e">
        <f t="shared" si="43"/>
        <v>#N/A</v>
      </c>
      <c r="Q1404" t="e">
        <f>+VLOOKUP(D1404&amp;E1404,Master!D:H,5,0)</f>
        <v>#N/A</v>
      </c>
      <c r="R1404" t="e">
        <f>+VLOOKUP(D1404&amp;E1404,Master!D:I,6,0)</f>
        <v>#N/A</v>
      </c>
      <c r="S1404" t="e">
        <f>+VLOOKUP(Q1404,Notes!$A$45:$BZ$50,MATCH(P1404,Notes!$2:$2,0),0)</f>
        <v>#N/A</v>
      </c>
      <c r="T1404" s="21" t="e">
        <f t="shared" si="42"/>
        <v>#N/A</v>
      </c>
      <c r="AD1404" s="20" t="s">
        <v>763</v>
      </c>
      <c r="AE1404" s="20">
        <v>0.21400499999999986</v>
      </c>
      <c r="AF1404" s="20">
        <v>0.21400499999999986</v>
      </c>
      <c r="AG1404" s="20" t="s">
        <v>16</v>
      </c>
      <c r="AH1404" s="20" t="s">
        <v>205</v>
      </c>
    </row>
    <row r="1405" spans="1:34">
      <c r="A1405" s="20"/>
      <c r="B1405" s="20"/>
      <c r="C1405" s="20"/>
      <c r="D1405" s="20"/>
      <c r="E1405" s="20"/>
      <c r="G1405" s="2"/>
      <c r="P1405" t="e">
        <f t="shared" si="43"/>
        <v>#N/A</v>
      </c>
      <c r="Q1405" t="e">
        <f>+VLOOKUP(D1405&amp;E1405,Master!D:H,5,0)</f>
        <v>#N/A</v>
      </c>
      <c r="R1405" t="e">
        <f>+VLOOKUP(D1405&amp;E1405,Master!D:I,6,0)</f>
        <v>#N/A</v>
      </c>
      <c r="S1405" t="e">
        <f>+VLOOKUP(Q1405,Notes!$A$45:$BZ$50,MATCH(P1405,Notes!$2:$2,0),0)</f>
        <v>#N/A</v>
      </c>
      <c r="T1405" s="21" t="e">
        <f t="shared" si="42"/>
        <v>#N/A</v>
      </c>
      <c r="AD1405" s="20" t="s">
        <v>650</v>
      </c>
      <c r="AE1405" s="20">
        <v>15.765048999999996</v>
      </c>
      <c r="AF1405" s="20">
        <v>15.765048999999996</v>
      </c>
      <c r="AG1405" s="20" t="s">
        <v>17</v>
      </c>
      <c r="AH1405" s="20" t="s">
        <v>204</v>
      </c>
    </row>
    <row r="1406" spans="1:34">
      <c r="A1406" s="20"/>
      <c r="B1406" s="20"/>
      <c r="C1406" s="20"/>
      <c r="D1406" s="20"/>
      <c r="E1406" s="20"/>
      <c r="G1406" s="2"/>
      <c r="P1406" t="e">
        <f t="shared" si="43"/>
        <v>#N/A</v>
      </c>
      <c r="Q1406" t="e">
        <f>+VLOOKUP(D1406&amp;E1406,Master!D:H,5,0)</f>
        <v>#N/A</v>
      </c>
      <c r="R1406" t="e">
        <f>+VLOOKUP(D1406&amp;E1406,Master!D:I,6,0)</f>
        <v>#N/A</v>
      </c>
      <c r="S1406" t="e">
        <f>+VLOOKUP(Q1406,Notes!$A$45:$BZ$50,MATCH(P1406,Notes!$2:$2,0),0)</f>
        <v>#N/A</v>
      </c>
      <c r="T1406" s="21" t="e">
        <f t="shared" si="42"/>
        <v>#N/A</v>
      </c>
      <c r="AD1406" s="20" t="s">
        <v>653</v>
      </c>
      <c r="AE1406" s="20">
        <v>15.359452999999993</v>
      </c>
      <c r="AF1406" s="20">
        <v>15.359452999999993</v>
      </c>
      <c r="AG1406" s="20" t="s">
        <v>17</v>
      </c>
      <c r="AH1406" s="20" t="s">
        <v>211</v>
      </c>
    </row>
    <row r="1407" spans="1:34">
      <c r="A1407" s="20"/>
      <c r="B1407" s="20"/>
      <c r="C1407" s="20"/>
      <c r="D1407" s="20"/>
      <c r="E1407" s="20"/>
      <c r="G1407" s="2"/>
      <c r="P1407" t="e">
        <f t="shared" si="43"/>
        <v>#N/A</v>
      </c>
      <c r="Q1407" t="e">
        <f>+VLOOKUP(D1407&amp;E1407,Master!D:H,5,0)</f>
        <v>#N/A</v>
      </c>
      <c r="R1407" t="e">
        <f>+VLOOKUP(D1407&amp;E1407,Master!D:I,6,0)</f>
        <v>#N/A</v>
      </c>
      <c r="S1407" t="e">
        <f>+VLOOKUP(Q1407,Notes!$A$45:$BZ$50,MATCH(P1407,Notes!$2:$2,0),0)</f>
        <v>#N/A</v>
      </c>
      <c r="T1407" s="21" t="e">
        <f t="shared" si="42"/>
        <v>#N/A</v>
      </c>
      <c r="AD1407" s="20" t="s">
        <v>681</v>
      </c>
      <c r="AE1407" s="20">
        <v>15.026921000000005</v>
      </c>
      <c r="AF1407" s="20">
        <v>15.026921000000005</v>
      </c>
      <c r="AG1407" s="20" t="s">
        <v>190</v>
      </c>
      <c r="AH1407" s="20" t="s">
        <v>204</v>
      </c>
    </row>
    <row r="1408" spans="1:34">
      <c r="A1408" s="20"/>
      <c r="B1408" s="20"/>
      <c r="C1408" s="20"/>
      <c r="D1408" s="20"/>
      <c r="E1408" s="20"/>
      <c r="G1408" s="2"/>
      <c r="P1408" t="e">
        <f t="shared" si="43"/>
        <v>#N/A</v>
      </c>
      <c r="Q1408" t="e">
        <f>+VLOOKUP(D1408&amp;E1408,Master!D:H,5,0)</f>
        <v>#N/A</v>
      </c>
      <c r="R1408" t="e">
        <f>+VLOOKUP(D1408&amp;E1408,Master!D:I,6,0)</f>
        <v>#N/A</v>
      </c>
      <c r="S1408" t="e">
        <f>+VLOOKUP(Q1408,Notes!$A$45:$BZ$50,MATCH(P1408,Notes!$2:$2,0),0)</f>
        <v>#N/A</v>
      </c>
      <c r="T1408" s="21" t="e">
        <f t="shared" si="42"/>
        <v>#N/A</v>
      </c>
      <c r="AD1408" s="20" t="s">
        <v>683</v>
      </c>
      <c r="AE1408" s="20">
        <v>14.618611999999994</v>
      </c>
      <c r="AF1408" s="20">
        <v>14.618611999999994</v>
      </c>
      <c r="AG1408" s="20" t="s">
        <v>190</v>
      </c>
      <c r="AH1408" s="20" t="s">
        <v>205</v>
      </c>
    </row>
    <row r="1409" spans="1:34">
      <c r="A1409" s="20"/>
      <c r="B1409" s="20"/>
      <c r="C1409" s="20"/>
      <c r="D1409" s="20"/>
      <c r="E1409" s="20"/>
      <c r="G1409" s="2"/>
      <c r="P1409" t="e">
        <f t="shared" si="43"/>
        <v>#N/A</v>
      </c>
      <c r="Q1409" t="e">
        <f>+VLOOKUP(D1409&amp;E1409,Master!D:H,5,0)</f>
        <v>#N/A</v>
      </c>
      <c r="R1409" t="e">
        <f>+VLOOKUP(D1409&amp;E1409,Master!D:I,6,0)</f>
        <v>#N/A</v>
      </c>
      <c r="S1409" t="e">
        <f>+VLOOKUP(Q1409,Notes!$A$45:$BZ$50,MATCH(P1409,Notes!$2:$2,0),0)</f>
        <v>#N/A</v>
      </c>
      <c r="T1409" s="21" t="e">
        <f t="shared" si="42"/>
        <v>#N/A</v>
      </c>
      <c r="AD1409" s="20" t="s">
        <v>621</v>
      </c>
      <c r="AE1409" s="20">
        <v>0.18816300000000014</v>
      </c>
      <c r="AF1409" s="20">
        <v>0.18816300000000014</v>
      </c>
      <c r="AG1409" s="20" t="s">
        <v>20</v>
      </c>
      <c r="AH1409" s="20" t="s">
        <v>204</v>
      </c>
    </row>
    <row r="1410" spans="1:34">
      <c r="A1410" s="20"/>
      <c r="B1410" s="20"/>
      <c r="C1410" s="20"/>
      <c r="D1410" s="20"/>
      <c r="E1410" s="20"/>
      <c r="G1410" s="2"/>
      <c r="P1410" t="e">
        <f t="shared" si="43"/>
        <v>#N/A</v>
      </c>
      <c r="Q1410" t="e">
        <f>+VLOOKUP(D1410&amp;E1410,Master!D:H,5,0)</f>
        <v>#N/A</v>
      </c>
      <c r="R1410" t="e">
        <f>+VLOOKUP(D1410&amp;E1410,Master!D:I,6,0)</f>
        <v>#N/A</v>
      </c>
      <c r="S1410" t="e">
        <f>+VLOOKUP(Q1410,Notes!$A$45:$BZ$50,MATCH(P1410,Notes!$2:$2,0),0)</f>
        <v>#N/A</v>
      </c>
      <c r="T1410" s="21" t="e">
        <f t="shared" ref="T1410:T1473" si="44">+S1410-B1410</f>
        <v>#N/A</v>
      </c>
      <c r="AD1410" s="20" t="s">
        <v>625</v>
      </c>
      <c r="AE1410" s="20">
        <v>0.17584399999999997</v>
      </c>
      <c r="AF1410" s="20">
        <v>0.17584399999999997</v>
      </c>
      <c r="AG1410" s="20" t="s">
        <v>20</v>
      </c>
      <c r="AH1410" s="20" t="s">
        <v>205</v>
      </c>
    </row>
    <row r="1411" spans="1:34">
      <c r="A1411" s="20"/>
      <c r="B1411" s="20"/>
      <c r="C1411" s="20"/>
      <c r="D1411" s="20"/>
      <c r="E1411" s="20"/>
      <c r="G1411" s="2"/>
      <c r="P1411" t="e">
        <f t="shared" ref="P1411:P1474" si="45">+D1411&amp;R1411</f>
        <v>#N/A</v>
      </c>
      <c r="Q1411" t="e">
        <f>+VLOOKUP(D1411&amp;E1411,Master!D:H,5,0)</f>
        <v>#N/A</v>
      </c>
      <c r="R1411" t="e">
        <f>+VLOOKUP(D1411&amp;E1411,Master!D:I,6,0)</f>
        <v>#N/A</v>
      </c>
      <c r="S1411" t="e">
        <f>+VLOOKUP(Q1411,Notes!$A$45:$BZ$50,MATCH(P1411,Notes!$2:$2,0),0)</f>
        <v>#N/A</v>
      </c>
      <c r="T1411" s="21" t="e">
        <f t="shared" si="44"/>
        <v>#N/A</v>
      </c>
      <c r="AD1411" s="20" t="s">
        <v>642</v>
      </c>
      <c r="AE1411" s="20">
        <v>19.30333700000001</v>
      </c>
      <c r="AF1411" s="20">
        <v>19.30333700000001</v>
      </c>
      <c r="AG1411" s="20" t="s">
        <v>15</v>
      </c>
      <c r="AH1411" s="20" t="s">
        <v>204</v>
      </c>
    </row>
    <row r="1412" spans="1:34">
      <c r="A1412" s="20"/>
      <c r="B1412" s="20"/>
      <c r="C1412" s="20"/>
      <c r="D1412" s="20"/>
      <c r="E1412" s="20"/>
      <c r="G1412" s="2"/>
      <c r="P1412" t="e">
        <f t="shared" si="45"/>
        <v>#N/A</v>
      </c>
      <c r="Q1412" t="e">
        <f>+VLOOKUP(D1412&amp;E1412,Master!D:H,5,0)</f>
        <v>#N/A</v>
      </c>
      <c r="R1412" t="e">
        <f>+VLOOKUP(D1412&amp;E1412,Master!D:I,6,0)</f>
        <v>#N/A</v>
      </c>
      <c r="S1412" t="e">
        <f>+VLOOKUP(Q1412,Notes!$A$45:$BZ$50,MATCH(P1412,Notes!$2:$2,0),0)</f>
        <v>#N/A</v>
      </c>
      <c r="T1412" s="21" t="e">
        <f t="shared" si="44"/>
        <v>#N/A</v>
      </c>
      <c r="AD1412" s="20" t="s">
        <v>761</v>
      </c>
      <c r="AE1412" s="20">
        <v>0.25396199999999997</v>
      </c>
      <c r="AF1412" s="20">
        <v>0.25396199999999997</v>
      </c>
      <c r="AG1412" s="20" t="s">
        <v>16</v>
      </c>
      <c r="AH1412" s="20" t="s">
        <v>204</v>
      </c>
    </row>
    <row r="1413" spans="1:34">
      <c r="A1413" s="20"/>
      <c r="B1413" s="20"/>
      <c r="C1413" s="20"/>
      <c r="D1413" s="20"/>
      <c r="E1413" s="20"/>
      <c r="G1413" s="2"/>
      <c r="P1413" t="e">
        <f t="shared" si="45"/>
        <v>#N/A</v>
      </c>
      <c r="Q1413" t="e">
        <f>+VLOOKUP(D1413&amp;E1413,Master!D:H,5,0)</f>
        <v>#N/A</v>
      </c>
      <c r="R1413" t="e">
        <f>+VLOOKUP(D1413&amp;E1413,Master!D:I,6,0)</f>
        <v>#N/A</v>
      </c>
      <c r="S1413" t="e">
        <f>+VLOOKUP(Q1413,Notes!$A$45:$BZ$50,MATCH(P1413,Notes!$2:$2,0),0)</f>
        <v>#N/A</v>
      </c>
      <c r="T1413" s="21" t="e">
        <f t="shared" si="44"/>
        <v>#N/A</v>
      </c>
      <c r="AD1413" s="20" t="s">
        <v>763</v>
      </c>
      <c r="AE1413" s="20">
        <v>0.21400499999999986</v>
      </c>
      <c r="AF1413" s="20">
        <v>0.21400499999999986</v>
      </c>
      <c r="AG1413" s="20" t="s">
        <v>16</v>
      </c>
      <c r="AH1413" s="20" t="s">
        <v>205</v>
      </c>
    </row>
    <row r="1414" spans="1:34">
      <c r="A1414" s="20"/>
      <c r="B1414" s="20"/>
      <c r="C1414" s="20"/>
      <c r="D1414" s="20"/>
      <c r="E1414" s="20"/>
      <c r="G1414" s="2"/>
      <c r="P1414" t="e">
        <f t="shared" si="45"/>
        <v>#N/A</v>
      </c>
      <c r="Q1414" t="e">
        <f>+VLOOKUP(D1414&amp;E1414,Master!D:H,5,0)</f>
        <v>#N/A</v>
      </c>
      <c r="R1414" t="e">
        <f>+VLOOKUP(D1414&amp;E1414,Master!D:I,6,0)</f>
        <v>#N/A</v>
      </c>
      <c r="S1414" t="e">
        <f>+VLOOKUP(Q1414,Notes!$A$45:$BZ$50,MATCH(P1414,Notes!$2:$2,0),0)</f>
        <v>#N/A</v>
      </c>
      <c r="T1414" s="21" t="e">
        <f t="shared" si="44"/>
        <v>#N/A</v>
      </c>
      <c r="AD1414" s="20" t="s">
        <v>650</v>
      </c>
      <c r="AE1414" s="20">
        <v>15.765048999999996</v>
      </c>
      <c r="AF1414" s="20">
        <v>15.765048999999996</v>
      </c>
      <c r="AG1414" s="20" t="s">
        <v>17</v>
      </c>
      <c r="AH1414" s="20" t="s">
        <v>204</v>
      </c>
    </row>
    <row r="1415" spans="1:34">
      <c r="A1415" s="20"/>
      <c r="B1415" s="20"/>
      <c r="C1415" s="20"/>
      <c r="D1415" s="20"/>
      <c r="E1415" s="20"/>
      <c r="G1415" s="2"/>
      <c r="P1415" t="e">
        <f t="shared" si="45"/>
        <v>#N/A</v>
      </c>
      <c r="Q1415" t="e">
        <f>+VLOOKUP(D1415&amp;E1415,Master!D:H,5,0)</f>
        <v>#N/A</v>
      </c>
      <c r="R1415" t="e">
        <f>+VLOOKUP(D1415&amp;E1415,Master!D:I,6,0)</f>
        <v>#N/A</v>
      </c>
      <c r="S1415" t="e">
        <f>+VLOOKUP(Q1415,Notes!$A$45:$BZ$50,MATCH(P1415,Notes!$2:$2,0),0)</f>
        <v>#N/A</v>
      </c>
      <c r="T1415" s="21" t="e">
        <f t="shared" si="44"/>
        <v>#N/A</v>
      </c>
      <c r="AD1415" s="20" t="s">
        <v>653</v>
      </c>
      <c r="AE1415" s="20">
        <v>15.359452999999993</v>
      </c>
      <c r="AF1415" s="20">
        <v>15.359452999999993</v>
      </c>
      <c r="AG1415" s="20" t="s">
        <v>17</v>
      </c>
      <c r="AH1415" s="20" t="s">
        <v>211</v>
      </c>
    </row>
    <row r="1416" spans="1:34">
      <c r="A1416" s="20"/>
      <c r="B1416" s="20"/>
      <c r="C1416" s="20"/>
      <c r="D1416" s="20"/>
      <c r="E1416" s="20"/>
      <c r="G1416" s="2"/>
      <c r="P1416" t="e">
        <f t="shared" si="45"/>
        <v>#N/A</v>
      </c>
      <c r="Q1416" t="e">
        <f>+VLOOKUP(D1416&amp;E1416,Master!D:H,5,0)</f>
        <v>#N/A</v>
      </c>
      <c r="R1416" t="e">
        <f>+VLOOKUP(D1416&amp;E1416,Master!D:I,6,0)</f>
        <v>#N/A</v>
      </c>
      <c r="S1416" t="e">
        <f>+VLOOKUP(Q1416,Notes!$A$45:$BZ$50,MATCH(P1416,Notes!$2:$2,0),0)</f>
        <v>#N/A</v>
      </c>
      <c r="T1416" s="21" t="e">
        <f t="shared" si="44"/>
        <v>#N/A</v>
      </c>
      <c r="AD1416" s="20" t="s">
        <v>681</v>
      </c>
      <c r="AE1416" s="20">
        <v>15.026921000000005</v>
      </c>
      <c r="AF1416" s="20">
        <v>15.026921000000005</v>
      </c>
      <c r="AG1416" s="20" t="s">
        <v>190</v>
      </c>
      <c r="AH1416" s="20" t="s">
        <v>204</v>
      </c>
    </row>
    <row r="1417" spans="1:34">
      <c r="A1417" s="20"/>
      <c r="B1417" s="20"/>
      <c r="C1417" s="20"/>
      <c r="D1417" s="20"/>
      <c r="E1417" s="20"/>
      <c r="G1417" s="2"/>
      <c r="P1417" t="e">
        <f t="shared" si="45"/>
        <v>#N/A</v>
      </c>
      <c r="Q1417" t="e">
        <f>+VLOOKUP(D1417&amp;E1417,Master!D:H,5,0)</f>
        <v>#N/A</v>
      </c>
      <c r="R1417" t="e">
        <f>+VLOOKUP(D1417&amp;E1417,Master!D:I,6,0)</f>
        <v>#N/A</v>
      </c>
      <c r="S1417" t="e">
        <f>+VLOOKUP(Q1417,Notes!$A$45:$BZ$50,MATCH(P1417,Notes!$2:$2,0),0)</f>
        <v>#N/A</v>
      </c>
      <c r="T1417" s="21" t="e">
        <f t="shared" si="44"/>
        <v>#N/A</v>
      </c>
      <c r="AD1417" s="20" t="s">
        <v>683</v>
      </c>
      <c r="AE1417" s="20">
        <v>14.618611999999994</v>
      </c>
      <c r="AF1417" s="20">
        <v>14.618611999999994</v>
      </c>
      <c r="AG1417" s="20" t="s">
        <v>190</v>
      </c>
      <c r="AH1417" s="20" t="s">
        <v>205</v>
      </c>
    </row>
    <row r="1418" spans="1:34">
      <c r="A1418" s="20"/>
      <c r="B1418" s="20"/>
      <c r="C1418" s="20"/>
      <c r="D1418" s="20"/>
      <c r="E1418" s="20"/>
      <c r="G1418" s="2"/>
      <c r="P1418" t="e">
        <f t="shared" si="45"/>
        <v>#N/A</v>
      </c>
      <c r="Q1418" t="e">
        <f>+VLOOKUP(D1418&amp;E1418,Master!D:H,5,0)</f>
        <v>#N/A</v>
      </c>
      <c r="R1418" t="e">
        <f>+VLOOKUP(D1418&amp;E1418,Master!D:I,6,0)</f>
        <v>#N/A</v>
      </c>
      <c r="S1418" t="e">
        <f>+VLOOKUP(Q1418,Notes!$A$45:$BZ$50,MATCH(P1418,Notes!$2:$2,0),0)</f>
        <v>#N/A</v>
      </c>
      <c r="T1418" s="21" t="e">
        <f t="shared" si="44"/>
        <v>#N/A</v>
      </c>
      <c r="AD1418" s="20" t="s">
        <v>676</v>
      </c>
      <c r="AE1418" s="20">
        <v>12.854486999999999</v>
      </c>
      <c r="AF1418" s="20">
        <v>12.854486999999999</v>
      </c>
      <c r="AG1418" s="20" t="s">
        <v>88</v>
      </c>
      <c r="AH1418" s="20" t="s">
        <v>196</v>
      </c>
    </row>
    <row r="1419" spans="1:34">
      <c r="A1419" s="20"/>
      <c r="B1419" s="20"/>
      <c r="C1419" s="20"/>
      <c r="D1419" s="20"/>
      <c r="E1419" s="20"/>
      <c r="G1419" s="2"/>
      <c r="P1419" t="e">
        <f t="shared" si="45"/>
        <v>#N/A</v>
      </c>
      <c r="Q1419" t="e">
        <f>+VLOOKUP(D1419&amp;E1419,Master!D:H,5,0)</f>
        <v>#N/A</v>
      </c>
      <c r="R1419" t="e">
        <f>+VLOOKUP(D1419&amp;E1419,Master!D:I,6,0)</f>
        <v>#N/A</v>
      </c>
      <c r="S1419" t="e">
        <f>+VLOOKUP(Q1419,Notes!$A$45:$BZ$50,MATCH(P1419,Notes!$2:$2,0),0)</f>
        <v>#N/A</v>
      </c>
      <c r="T1419" s="21" t="e">
        <f t="shared" si="44"/>
        <v>#N/A</v>
      </c>
      <c r="AD1419" s="20" t="s">
        <v>652</v>
      </c>
      <c r="AE1419" s="20">
        <v>15.424535000000001</v>
      </c>
      <c r="AF1419" s="20">
        <v>15.424535000000001</v>
      </c>
      <c r="AG1419" s="20" t="s">
        <v>17</v>
      </c>
      <c r="AH1419" s="20" t="s">
        <v>210</v>
      </c>
    </row>
    <row r="1420" spans="1:34">
      <c r="A1420" s="20"/>
      <c r="B1420" s="20"/>
      <c r="C1420" s="20"/>
      <c r="D1420" s="20"/>
      <c r="E1420" s="20"/>
      <c r="G1420" s="2"/>
      <c r="P1420" t="e">
        <f t="shared" si="45"/>
        <v>#N/A</v>
      </c>
      <c r="Q1420" t="e">
        <f>+VLOOKUP(D1420&amp;E1420,Master!D:H,5,0)</f>
        <v>#N/A</v>
      </c>
      <c r="R1420" t="e">
        <f>+VLOOKUP(D1420&amp;E1420,Master!D:I,6,0)</f>
        <v>#N/A</v>
      </c>
      <c r="S1420" t="e">
        <f>+VLOOKUP(Q1420,Notes!$A$45:$BZ$50,MATCH(P1420,Notes!$2:$2,0),0)</f>
        <v>#N/A</v>
      </c>
      <c r="T1420" s="21" t="e">
        <f t="shared" si="44"/>
        <v>#N/A</v>
      </c>
      <c r="AD1420" s="20" t="s">
        <v>676</v>
      </c>
      <c r="AE1420" s="20">
        <v>12.854486999999999</v>
      </c>
      <c r="AF1420" s="20">
        <v>12.854486999999999</v>
      </c>
      <c r="AG1420" s="20" t="s">
        <v>88</v>
      </c>
      <c r="AH1420" s="20" t="s">
        <v>196</v>
      </c>
    </row>
    <row r="1421" spans="1:34">
      <c r="A1421" s="20"/>
      <c r="B1421" s="20"/>
      <c r="C1421" s="20"/>
      <c r="D1421" s="20"/>
      <c r="E1421" s="20"/>
      <c r="G1421" s="2"/>
      <c r="P1421" t="e">
        <f t="shared" si="45"/>
        <v>#N/A</v>
      </c>
      <c r="Q1421" t="e">
        <f>+VLOOKUP(D1421&amp;E1421,Master!D:H,5,0)</f>
        <v>#N/A</v>
      </c>
      <c r="R1421" t="e">
        <f>+VLOOKUP(D1421&amp;E1421,Master!D:I,6,0)</f>
        <v>#N/A</v>
      </c>
      <c r="S1421" t="e">
        <f>+VLOOKUP(Q1421,Notes!$A$45:$BZ$50,MATCH(P1421,Notes!$2:$2,0),0)</f>
        <v>#N/A</v>
      </c>
      <c r="T1421" s="21" t="e">
        <f t="shared" si="44"/>
        <v>#N/A</v>
      </c>
      <c r="AD1421" s="20" t="s">
        <v>653</v>
      </c>
      <c r="AE1421" s="20">
        <v>15.359452999999993</v>
      </c>
      <c r="AF1421" s="20">
        <v>15.359452999999993</v>
      </c>
      <c r="AG1421" s="20" t="s">
        <v>17</v>
      </c>
      <c r="AH1421" s="20" t="s">
        <v>211</v>
      </c>
    </row>
    <row r="1422" spans="1:34">
      <c r="A1422" s="20"/>
      <c r="B1422" s="20"/>
      <c r="C1422" s="20"/>
      <c r="D1422" s="20"/>
      <c r="E1422" s="20"/>
      <c r="G1422" s="2"/>
      <c r="P1422" t="e">
        <f t="shared" si="45"/>
        <v>#N/A</v>
      </c>
      <c r="Q1422" t="e">
        <f>+VLOOKUP(D1422&amp;E1422,Master!D:H,5,0)</f>
        <v>#N/A</v>
      </c>
      <c r="R1422" t="e">
        <f>+VLOOKUP(D1422&amp;E1422,Master!D:I,6,0)</f>
        <v>#N/A</v>
      </c>
      <c r="S1422" t="e">
        <f>+VLOOKUP(Q1422,Notes!$A$45:$BZ$50,MATCH(P1422,Notes!$2:$2,0),0)</f>
        <v>#N/A</v>
      </c>
      <c r="T1422" s="21" t="e">
        <f t="shared" si="44"/>
        <v>#N/A</v>
      </c>
      <c r="AD1422" s="20" t="s">
        <v>681</v>
      </c>
      <c r="AE1422" s="20">
        <v>15.026921000000005</v>
      </c>
      <c r="AF1422" s="20">
        <v>15.026921000000005</v>
      </c>
      <c r="AG1422" s="20" t="s">
        <v>190</v>
      </c>
      <c r="AH1422" s="20" t="s">
        <v>204</v>
      </c>
    </row>
    <row r="1423" spans="1:34">
      <c r="A1423" s="20"/>
      <c r="B1423" s="20"/>
      <c r="C1423" s="20"/>
      <c r="D1423" s="20"/>
      <c r="E1423" s="20"/>
      <c r="G1423" s="2"/>
      <c r="P1423" t="e">
        <f t="shared" si="45"/>
        <v>#N/A</v>
      </c>
      <c r="Q1423" t="e">
        <f>+VLOOKUP(D1423&amp;E1423,Master!D:H,5,0)</f>
        <v>#N/A</v>
      </c>
      <c r="R1423" t="e">
        <f>+VLOOKUP(D1423&amp;E1423,Master!D:I,6,0)</f>
        <v>#N/A</v>
      </c>
      <c r="S1423" t="e">
        <f>+VLOOKUP(Q1423,Notes!$A$45:$BZ$50,MATCH(P1423,Notes!$2:$2,0),0)</f>
        <v>#N/A</v>
      </c>
      <c r="T1423" s="21" t="e">
        <f t="shared" si="44"/>
        <v>#N/A</v>
      </c>
      <c r="AD1423" s="20" t="s">
        <v>683</v>
      </c>
      <c r="AE1423" s="20">
        <v>14.618611999999994</v>
      </c>
      <c r="AF1423" s="20">
        <v>14.618611999999994</v>
      </c>
      <c r="AG1423" s="20" t="s">
        <v>190</v>
      </c>
      <c r="AH1423" s="20" t="s">
        <v>205</v>
      </c>
    </row>
    <row r="1424" spans="1:34">
      <c r="A1424" s="20"/>
      <c r="B1424" s="20"/>
      <c r="C1424" s="20"/>
      <c r="D1424" s="20"/>
      <c r="E1424" s="20"/>
      <c r="G1424" s="2"/>
      <c r="P1424" t="e">
        <f t="shared" si="45"/>
        <v>#N/A</v>
      </c>
      <c r="Q1424" t="e">
        <f>+VLOOKUP(D1424&amp;E1424,Master!D:H,5,0)</f>
        <v>#N/A</v>
      </c>
      <c r="R1424" t="e">
        <f>+VLOOKUP(D1424&amp;E1424,Master!D:I,6,0)</f>
        <v>#N/A</v>
      </c>
      <c r="S1424" t="e">
        <f>+VLOOKUP(Q1424,Notes!$A$45:$BZ$50,MATCH(P1424,Notes!$2:$2,0),0)</f>
        <v>#N/A</v>
      </c>
      <c r="T1424" s="21" t="e">
        <f t="shared" si="44"/>
        <v>#N/A</v>
      </c>
      <c r="AD1424" s="20" t="s">
        <v>682</v>
      </c>
      <c r="AE1424" s="20">
        <v>15.063449999999996</v>
      </c>
      <c r="AF1424" s="20">
        <v>15.063449999999996</v>
      </c>
      <c r="AG1424" s="20" t="s">
        <v>190</v>
      </c>
      <c r="AH1424" s="20" t="s">
        <v>208</v>
      </c>
    </row>
    <row r="1425" spans="1:34">
      <c r="A1425" s="20"/>
      <c r="B1425" s="20"/>
      <c r="C1425" s="20"/>
      <c r="D1425" s="20"/>
      <c r="E1425" s="20"/>
      <c r="G1425" s="2"/>
      <c r="P1425" t="e">
        <f t="shared" si="45"/>
        <v>#N/A</v>
      </c>
      <c r="Q1425" t="e">
        <f>+VLOOKUP(D1425&amp;E1425,Master!D:H,5,0)</f>
        <v>#N/A</v>
      </c>
      <c r="R1425" t="e">
        <f>+VLOOKUP(D1425&amp;E1425,Master!D:I,6,0)</f>
        <v>#N/A</v>
      </c>
      <c r="S1425" t="e">
        <f>+VLOOKUP(Q1425,Notes!$A$45:$BZ$50,MATCH(P1425,Notes!$2:$2,0),0)</f>
        <v>#N/A</v>
      </c>
      <c r="T1425" s="21" t="e">
        <f t="shared" si="44"/>
        <v>#N/A</v>
      </c>
      <c r="AD1425" s="20" t="s">
        <v>684</v>
      </c>
      <c r="AE1425" s="20">
        <v>14.634362000000001</v>
      </c>
      <c r="AF1425" s="20">
        <v>14.634362000000001</v>
      </c>
      <c r="AG1425" s="20" t="s">
        <v>190</v>
      </c>
      <c r="AH1425" s="20" t="s">
        <v>209</v>
      </c>
    </row>
    <row r="1426" spans="1:34">
      <c r="A1426" s="20"/>
      <c r="B1426" s="20"/>
      <c r="C1426" s="20"/>
      <c r="D1426" s="20"/>
      <c r="E1426" s="20"/>
      <c r="G1426" s="2"/>
      <c r="P1426" t="e">
        <f t="shared" si="45"/>
        <v>#N/A</v>
      </c>
      <c r="Q1426" t="e">
        <f>+VLOOKUP(D1426&amp;E1426,Master!D:H,5,0)</f>
        <v>#N/A</v>
      </c>
      <c r="R1426" t="e">
        <f>+VLOOKUP(D1426&amp;E1426,Master!D:I,6,0)</f>
        <v>#N/A</v>
      </c>
      <c r="S1426" t="e">
        <f>+VLOOKUP(Q1426,Notes!$A$45:$BZ$50,MATCH(P1426,Notes!$2:$2,0),0)</f>
        <v>#N/A</v>
      </c>
      <c r="T1426" s="21" t="e">
        <f t="shared" si="44"/>
        <v>#N/A</v>
      </c>
      <c r="AD1426" s="20" t="s">
        <v>621</v>
      </c>
      <c r="AE1426" s="20">
        <v>0.18816300000000014</v>
      </c>
      <c r="AF1426" s="20">
        <v>0.18816300000000014</v>
      </c>
      <c r="AG1426" s="20" t="s">
        <v>20</v>
      </c>
      <c r="AH1426" s="20" t="s">
        <v>204</v>
      </c>
    </row>
    <row r="1427" spans="1:34">
      <c r="A1427" s="20"/>
      <c r="B1427" s="20"/>
      <c r="C1427" s="20"/>
      <c r="D1427" s="20"/>
      <c r="E1427" s="20"/>
      <c r="G1427" s="2"/>
      <c r="P1427" t="e">
        <f t="shared" si="45"/>
        <v>#N/A</v>
      </c>
      <c r="Q1427" t="e">
        <f>+VLOOKUP(D1427&amp;E1427,Master!D:H,5,0)</f>
        <v>#N/A</v>
      </c>
      <c r="R1427" t="e">
        <f>+VLOOKUP(D1427&amp;E1427,Master!D:I,6,0)</f>
        <v>#N/A</v>
      </c>
      <c r="S1427" t="e">
        <f>+VLOOKUP(Q1427,Notes!$A$45:$BZ$50,MATCH(P1427,Notes!$2:$2,0),0)</f>
        <v>#N/A</v>
      </c>
      <c r="T1427" s="21" t="e">
        <f t="shared" si="44"/>
        <v>#N/A</v>
      </c>
      <c r="AD1427" s="20" t="s">
        <v>625</v>
      </c>
      <c r="AE1427" s="20">
        <v>0.17584399999999997</v>
      </c>
      <c r="AF1427" s="20">
        <v>0.17584399999999997</v>
      </c>
      <c r="AG1427" s="20" t="s">
        <v>20</v>
      </c>
      <c r="AH1427" s="20" t="s">
        <v>205</v>
      </c>
    </row>
    <row r="1428" spans="1:34">
      <c r="A1428" s="20"/>
      <c r="B1428" s="20"/>
      <c r="C1428" s="20"/>
      <c r="D1428" s="20"/>
      <c r="E1428" s="20"/>
      <c r="G1428" s="2"/>
      <c r="P1428" t="e">
        <f t="shared" si="45"/>
        <v>#N/A</v>
      </c>
      <c r="Q1428" t="e">
        <f>+VLOOKUP(D1428&amp;E1428,Master!D:H,5,0)</f>
        <v>#N/A</v>
      </c>
      <c r="R1428" t="e">
        <f>+VLOOKUP(D1428&amp;E1428,Master!D:I,6,0)</f>
        <v>#N/A</v>
      </c>
      <c r="S1428" t="e">
        <f>+VLOOKUP(Q1428,Notes!$A$45:$BZ$50,MATCH(P1428,Notes!$2:$2,0),0)</f>
        <v>#N/A</v>
      </c>
      <c r="T1428" s="21" t="e">
        <f t="shared" si="44"/>
        <v>#N/A</v>
      </c>
      <c r="AD1428" s="20" t="s">
        <v>642</v>
      </c>
      <c r="AE1428" s="20">
        <v>19.30333700000001</v>
      </c>
      <c r="AF1428" s="20">
        <v>19.30333700000001</v>
      </c>
      <c r="AG1428" s="20" t="s">
        <v>15</v>
      </c>
      <c r="AH1428" s="20" t="s">
        <v>204</v>
      </c>
    </row>
    <row r="1429" spans="1:34">
      <c r="A1429" s="20"/>
      <c r="B1429" s="20"/>
      <c r="C1429" s="20"/>
      <c r="D1429" s="20"/>
      <c r="E1429" s="20"/>
      <c r="G1429" s="2"/>
      <c r="P1429" t="e">
        <f t="shared" si="45"/>
        <v>#N/A</v>
      </c>
      <c r="Q1429" t="e">
        <f>+VLOOKUP(D1429&amp;E1429,Master!D:H,5,0)</f>
        <v>#N/A</v>
      </c>
      <c r="R1429" t="e">
        <f>+VLOOKUP(D1429&amp;E1429,Master!D:I,6,0)</f>
        <v>#N/A</v>
      </c>
      <c r="S1429" t="e">
        <f>+VLOOKUP(Q1429,Notes!$A$45:$BZ$50,MATCH(P1429,Notes!$2:$2,0),0)</f>
        <v>#N/A</v>
      </c>
      <c r="T1429" s="21" t="e">
        <f t="shared" si="44"/>
        <v>#N/A</v>
      </c>
      <c r="AD1429" s="20" t="s">
        <v>645</v>
      </c>
      <c r="AE1429" s="20">
        <v>19.012426999999999</v>
      </c>
      <c r="AF1429" s="20">
        <v>19.012426999999999</v>
      </c>
      <c r="AG1429" s="20" t="s">
        <v>15</v>
      </c>
      <c r="AH1429" s="20" t="s">
        <v>208</v>
      </c>
    </row>
    <row r="1430" spans="1:34">
      <c r="A1430" s="20"/>
      <c r="B1430" s="20"/>
      <c r="C1430" s="20"/>
      <c r="D1430" s="20"/>
      <c r="E1430" s="20"/>
      <c r="G1430" s="2"/>
      <c r="P1430" t="e">
        <f t="shared" si="45"/>
        <v>#N/A</v>
      </c>
      <c r="Q1430" t="e">
        <f>+VLOOKUP(D1430&amp;E1430,Master!D:H,5,0)</f>
        <v>#N/A</v>
      </c>
      <c r="R1430" t="e">
        <f>+VLOOKUP(D1430&amp;E1430,Master!D:I,6,0)</f>
        <v>#N/A</v>
      </c>
      <c r="S1430" t="e">
        <f>+VLOOKUP(Q1430,Notes!$A$45:$BZ$50,MATCH(P1430,Notes!$2:$2,0),0)</f>
        <v>#N/A</v>
      </c>
      <c r="T1430" s="21" t="e">
        <f t="shared" si="44"/>
        <v>#N/A</v>
      </c>
      <c r="AD1430" s="20" t="s">
        <v>761</v>
      </c>
      <c r="AE1430" s="20">
        <v>0.25396199999999997</v>
      </c>
      <c r="AF1430" s="20">
        <v>0.25396199999999997</v>
      </c>
      <c r="AG1430" s="20" t="s">
        <v>16</v>
      </c>
      <c r="AH1430" s="20" t="s">
        <v>204</v>
      </c>
    </row>
    <row r="1431" spans="1:34">
      <c r="A1431" s="20"/>
      <c r="B1431" s="20"/>
      <c r="C1431" s="20"/>
      <c r="D1431" s="20"/>
      <c r="E1431" s="20"/>
      <c r="G1431" s="2"/>
      <c r="P1431" t="e">
        <f t="shared" si="45"/>
        <v>#N/A</v>
      </c>
      <c r="Q1431" t="e">
        <f>+VLOOKUP(D1431&amp;E1431,Master!D:H,5,0)</f>
        <v>#N/A</v>
      </c>
      <c r="R1431" t="e">
        <f>+VLOOKUP(D1431&amp;E1431,Master!D:I,6,0)</f>
        <v>#N/A</v>
      </c>
      <c r="S1431" t="e">
        <f>+VLOOKUP(Q1431,Notes!$A$45:$BZ$50,MATCH(P1431,Notes!$2:$2,0),0)</f>
        <v>#N/A</v>
      </c>
      <c r="T1431" s="21" t="e">
        <f t="shared" si="44"/>
        <v>#N/A</v>
      </c>
      <c r="AD1431" s="20" t="s">
        <v>762</v>
      </c>
      <c r="AE1431" s="20">
        <v>0.25118299999999999</v>
      </c>
      <c r="AF1431" s="20">
        <v>0.25118299999999999</v>
      </c>
      <c r="AG1431" s="20" t="s">
        <v>16</v>
      </c>
      <c r="AH1431" s="20" t="s">
        <v>208</v>
      </c>
    </row>
    <row r="1432" spans="1:34">
      <c r="A1432" s="20"/>
      <c r="B1432" s="20"/>
      <c r="C1432" s="20"/>
      <c r="D1432" s="20"/>
      <c r="E1432" s="20"/>
      <c r="G1432" s="2"/>
      <c r="P1432" t="e">
        <f t="shared" si="45"/>
        <v>#N/A</v>
      </c>
      <c r="Q1432" t="e">
        <f>+VLOOKUP(D1432&amp;E1432,Master!D:H,5,0)</f>
        <v>#N/A</v>
      </c>
      <c r="R1432" t="e">
        <f>+VLOOKUP(D1432&amp;E1432,Master!D:I,6,0)</f>
        <v>#N/A</v>
      </c>
      <c r="S1432" t="e">
        <f>+VLOOKUP(Q1432,Notes!$A$45:$BZ$50,MATCH(P1432,Notes!$2:$2,0),0)</f>
        <v>#N/A</v>
      </c>
      <c r="T1432" s="21" t="e">
        <f t="shared" si="44"/>
        <v>#N/A</v>
      </c>
      <c r="AD1432" s="20" t="s">
        <v>763</v>
      </c>
      <c r="AE1432" s="20">
        <v>0.21400499999999986</v>
      </c>
      <c r="AF1432" s="20">
        <v>0.21400499999999986</v>
      </c>
      <c r="AG1432" s="20" t="s">
        <v>16</v>
      </c>
      <c r="AH1432" s="20" t="s">
        <v>205</v>
      </c>
    </row>
    <row r="1433" spans="1:34">
      <c r="A1433" s="20"/>
      <c r="B1433" s="20"/>
      <c r="C1433" s="20"/>
      <c r="D1433" s="20"/>
      <c r="E1433" s="20"/>
      <c r="G1433" s="2"/>
      <c r="P1433" t="e">
        <f t="shared" si="45"/>
        <v>#N/A</v>
      </c>
      <c r="Q1433" t="e">
        <f>+VLOOKUP(D1433&amp;E1433,Master!D:H,5,0)</f>
        <v>#N/A</v>
      </c>
      <c r="R1433" t="e">
        <f>+VLOOKUP(D1433&amp;E1433,Master!D:I,6,0)</f>
        <v>#N/A</v>
      </c>
      <c r="S1433" t="e">
        <f>+VLOOKUP(Q1433,Notes!$A$45:$BZ$50,MATCH(P1433,Notes!$2:$2,0),0)</f>
        <v>#N/A</v>
      </c>
      <c r="T1433" s="21" t="e">
        <f t="shared" si="44"/>
        <v>#N/A</v>
      </c>
      <c r="AD1433" s="20" t="s">
        <v>764</v>
      </c>
      <c r="AE1433" s="20">
        <v>0.21088700000000002</v>
      </c>
      <c r="AF1433" s="20">
        <v>0.21088700000000002</v>
      </c>
      <c r="AG1433" s="20" t="s">
        <v>16</v>
      </c>
      <c r="AH1433" s="20" t="s">
        <v>209</v>
      </c>
    </row>
    <row r="1434" spans="1:34">
      <c r="A1434" s="20"/>
      <c r="B1434" s="20"/>
      <c r="C1434" s="20"/>
      <c r="D1434" s="20"/>
      <c r="E1434" s="20"/>
      <c r="G1434" s="2"/>
      <c r="P1434" t="e">
        <f t="shared" si="45"/>
        <v>#N/A</v>
      </c>
      <c r="Q1434" t="e">
        <f>+VLOOKUP(D1434&amp;E1434,Master!D:H,5,0)</f>
        <v>#N/A</v>
      </c>
      <c r="R1434" t="e">
        <f>+VLOOKUP(D1434&amp;E1434,Master!D:I,6,0)</f>
        <v>#N/A</v>
      </c>
      <c r="S1434" t="e">
        <f>+VLOOKUP(Q1434,Notes!$A$45:$BZ$50,MATCH(P1434,Notes!$2:$2,0),0)</f>
        <v>#N/A</v>
      </c>
      <c r="T1434" s="21" t="e">
        <f t="shared" si="44"/>
        <v>#N/A</v>
      </c>
      <c r="AD1434" s="20" t="s">
        <v>650</v>
      </c>
      <c r="AE1434" s="20">
        <v>15.765048999999996</v>
      </c>
      <c r="AF1434" s="20">
        <v>15.765048999999996</v>
      </c>
      <c r="AG1434" s="20" t="s">
        <v>17</v>
      </c>
      <c r="AH1434" s="20" t="s">
        <v>204</v>
      </c>
    </row>
    <row r="1435" spans="1:34">
      <c r="A1435" s="20"/>
      <c r="B1435" s="20"/>
      <c r="C1435" s="20"/>
      <c r="D1435" s="20"/>
      <c r="E1435" s="20"/>
      <c r="G1435" s="2"/>
      <c r="P1435" t="e">
        <f t="shared" si="45"/>
        <v>#N/A</v>
      </c>
      <c r="Q1435" t="e">
        <f>+VLOOKUP(D1435&amp;E1435,Master!D:H,5,0)</f>
        <v>#N/A</v>
      </c>
      <c r="R1435" t="e">
        <f>+VLOOKUP(D1435&amp;E1435,Master!D:I,6,0)</f>
        <v>#N/A</v>
      </c>
      <c r="S1435" t="e">
        <f>+VLOOKUP(Q1435,Notes!$A$45:$BZ$50,MATCH(P1435,Notes!$2:$2,0),0)</f>
        <v>#N/A</v>
      </c>
      <c r="T1435" s="21" t="e">
        <f t="shared" si="44"/>
        <v>#N/A</v>
      </c>
      <c r="AD1435" s="20" t="s">
        <v>651</v>
      </c>
      <c r="AE1435" s="20">
        <v>15.827437999999999</v>
      </c>
      <c r="AF1435" s="20">
        <v>15.827437999999999</v>
      </c>
      <c r="AG1435" s="20" t="s">
        <v>17</v>
      </c>
      <c r="AH1435" s="20" t="s">
        <v>196</v>
      </c>
    </row>
    <row r="1436" spans="1:34">
      <c r="A1436" s="20"/>
      <c r="B1436" s="20"/>
      <c r="C1436" s="20"/>
      <c r="D1436" s="20"/>
      <c r="E1436" s="20"/>
      <c r="G1436" s="2"/>
      <c r="P1436" t="e">
        <f t="shared" si="45"/>
        <v>#N/A</v>
      </c>
      <c r="Q1436" t="e">
        <f>+VLOOKUP(D1436&amp;E1436,Master!D:H,5,0)</f>
        <v>#N/A</v>
      </c>
      <c r="R1436" t="e">
        <f>+VLOOKUP(D1436&amp;E1436,Master!D:I,6,0)</f>
        <v>#N/A</v>
      </c>
      <c r="S1436" t="e">
        <f>+VLOOKUP(Q1436,Notes!$A$45:$BZ$50,MATCH(P1436,Notes!$2:$2,0),0)</f>
        <v>#N/A</v>
      </c>
      <c r="T1436" s="21" t="e">
        <f t="shared" si="44"/>
        <v>#N/A</v>
      </c>
      <c r="AD1436" s="20" t="s">
        <v>676</v>
      </c>
      <c r="AE1436" s="20">
        <v>12.854486999999999</v>
      </c>
      <c r="AF1436" s="20">
        <v>12.854486999999999</v>
      </c>
      <c r="AG1436" s="20" t="s">
        <v>88</v>
      </c>
      <c r="AH1436" s="20" t="s">
        <v>196</v>
      </c>
    </row>
    <row r="1437" spans="1:34">
      <c r="A1437" s="20"/>
      <c r="B1437" s="20"/>
      <c r="C1437" s="20"/>
      <c r="D1437" s="20"/>
      <c r="E1437" s="20"/>
      <c r="G1437" s="2"/>
      <c r="P1437" t="e">
        <f t="shared" si="45"/>
        <v>#N/A</v>
      </c>
      <c r="Q1437" t="e">
        <f>+VLOOKUP(D1437&amp;E1437,Master!D:H,5,0)</f>
        <v>#N/A</v>
      </c>
      <c r="R1437" t="e">
        <f>+VLOOKUP(D1437&amp;E1437,Master!D:I,6,0)</f>
        <v>#N/A</v>
      </c>
      <c r="S1437" t="e">
        <f>+VLOOKUP(Q1437,Notes!$A$45:$BZ$50,MATCH(P1437,Notes!$2:$2,0),0)</f>
        <v>#N/A</v>
      </c>
      <c r="T1437" s="21" t="e">
        <f t="shared" si="44"/>
        <v>#N/A</v>
      </c>
      <c r="AD1437" s="20" t="s">
        <v>621</v>
      </c>
      <c r="AE1437" s="20">
        <v>0.18816300000000014</v>
      </c>
      <c r="AF1437" s="20">
        <v>0.18816300000000014</v>
      </c>
      <c r="AG1437" s="20" t="s">
        <v>20</v>
      </c>
      <c r="AH1437" s="20" t="s">
        <v>204</v>
      </c>
    </row>
    <row r="1438" spans="1:34">
      <c r="A1438" s="20"/>
      <c r="B1438" s="20"/>
      <c r="C1438" s="20"/>
      <c r="D1438" s="20"/>
      <c r="E1438" s="20"/>
      <c r="G1438" s="2"/>
      <c r="P1438" t="e">
        <f t="shared" si="45"/>
        <v>#N/A</v>
      </c>
      <c r="Q1438" t="e">
        <f>+VLOOKUP(D1438&amp;E1438,Master!D:H,5,0)</f>
        <v>#N/A</v>
      </c>
      <c r="R1438" t="e">
        <f>+VLOOKUP(D1438&amp;E1438,Master!D:I,6,0)</f>
        <v>#N/A</v>
      </c>
      <c r="S1438" t="e">
        <f>+VLOOKUP(Q1438,Notes!$A$45:$BZ$50,MATCH(P1438,Notes!$2:$2,0),0)</f>
        <v>#N/A</v>
      </c>
      <c r="T1438" s="21" t="e">
        <f t="shared" si="44"/>
        <v>#N/A</v>
      </c>
      <c r="AD1438" s="20" t="s">
        <v>625</v>
      </c>
      <c r="AE1438" s="20">
        <v>0.17584399999999997</v>
      </c>
      <c r="AF1438" s="20">
        <v>0.17584399999999997</v>
      </c>
      <c r="AG1438" s="20" t="s">
        <v>20</v>
      </c>
      <c r="AH1438" s="20" t="s">
        <v>205</v>
      </c>
    </row>
    <row r="1439" spans="1:34">
      <c r="A1439" s="20"/>
      <c r="B1439" s="20"/>
      <c r="C1439" s="20"/>
      <c r="D1439" s="20"/>
      <c r="E1439" s="20"/>
      <c r="G1439" s="2"/>
      <c r="P1439" t="e">
        <f t="shared" si="45"/>
        <v>#N/A</v>
      </c>
      <c r="Q1439" t="e">
        <f>+VLOOKUP(D1439&amp;E1439,Master!D:H,5,0)</f>
        <v>#N/A</v>
      </c>
      <c r="R1439" t="e">
        <f>+VLOOKUP(D1439&amp;E1439,Master!D:I,6,0)</f>
        <v>#N/A</v>
      </c>
      <c r="S1439" t="e">
        <f>+VLOOKUP(Q1439,Notes!$A$45:$BZ$50,MATCH(P1439,Notes!$2:$2,0),0)</f>
        <v>#N/A</v>
      </c>
      <c r="T1439" s="21" t="e">
        <f t="shared" si="44"/>
        <v>#N/A</v>
      </c>
      <c r="AD1439" s="20" t="s">
        <v>642</v>
      </c>
      <c r="AE1439" s="20">
        <v>19.30333700000001</v>
      </c>
      <c r="AF1439" s="20">
        <v>19.30333700000001</v>
      </c>
      <c r="AG1439" s="20" t="s">
        <v>15</v>
      </c>
      <c r="AH1439" s="20" t="s">
        <v>204</v>
      </c>
    </row>
    <row r="1440" spans="1:34">
      <c r="A1440" s="20"/>
      <c r="B1440" s="20"/>
      <c r="C1440" s="20"/>
      <c r="D1440" s="20"/>
      <c r="E1440" s="20"/>
      <c r="G1440" s="2"/>
      <c r="P1440" t="e">
        <f t="shared" si="45"/>
        <v>#N/A</v>
      </c>
      <c r="Q1440" t="e">
        <f>+VLOOKUP(D1440&amp;E1440,Master!D:H,5,0)</f>
        <v>#N/A</v>
      </c>
      <c r="R1440" t="e">
        <f>+VLOOKUP(D1440&amp;E1440,Master!D:I,6,0)</f>
        <v>#N/A</v>
      </c>
      <c r="S1440" t="e">
        <f>+VLOOKUP(Q1440,Notes!$A$45:$BZ$50,MATCH(P1440,Notes!$2:$2,0),0)</f>
        <v>#N/A</v>
      </c>
      <c r="T1440" s="21" t="e">
        <f t="shared" si="44"/>
        <v>#N/A</v>
      </c>
      <c r="AD1440" s="20" t="s">
        <v>761</v>
      </c>
      <c r="AE1440" s="20">
        <v>0.25396199999999997</v>
      </c>
      <c r="AF1440" s="20">
        <v>0.25396199999999997</v>
      </c>
      <c r="AG1440" s="20" t="s">
        <v>16</v>
      </c>
      <c r="AH1440" s="20" t="s">
        <v>204</v>
      </c>
    </row>
    <row r="1441" spans="1:34">
      <c r="A1441" s="20"/>
      <c r="B1441" s="20"/>
      <c r="C1441" s="20"/>
      <c r="D1441" s="20"/>
      <c r="E1441" s="20"/>
      <c r="G1441" s="2"/>
      <c r="P1441" t="e">
        <f t="shared" si="45"/>
        <v>#N/A</v>
      </c>
      <c r="Q1441" t="e">
        <f>+VLOOKUP(D1441&amp;E1441,Master!D:H,5,0)</f>
        <v>#N/A</v>
      </c>
      <c r="R1441" t="e">
        <f>+VLOOKUP(D1441&amp;E1441,Master!D:I,6,0)</f>
        <v>#N/A</v>
      </c>
      <c r="S1441" t="e">
        <f>+VLOOKUP(Q1441,Notes!$A$45:$BZ$50,MATCH(P1441,Notes!$2:$2,0),0)</f>
        <v>#N/A</v>
      </c>
      <c r="T1441" s="21" t="e">
        <f t="shared" si="44"/>
        <v>#N/A</v>
      </c>
      <c r="AD1441" s="20" t="s">
        <v>763</v>
      </c>
      <c r="AE1441" s="20">
        <v>0.21400499999999986</v>
      </c>
      <c r="AF1441" s="20">
        <v>0.21400499999999986</v>
      </c>
      <c r="AG1441" s="20" t="s">
        <v>16</v>
      </c>
      <c r="AH1441" s="20" t="s">
        <v>205</v>
      </c>
    </row>
    <row r="1442" spans="1:34">
      <c r="A1442" s="20"/>
      <c r="B1442" s="20"/>
      <c r="C1442" s="20"/>
      <c r="D1442" s="20"/>
      <c r="E1442" s="20"/>
      <c r="G1442" s="2"/>
      <c r="P1442" t="e">
        <f t="shared" si="45"/>
        <v>#N/A</v>
      </c>
      <c r="Q1442" t="e">
        <f>+VLOOKUP(D1442&amp;E1442,Master!D:H,5,0)</f>
        <v>#N/A</v>
      </c>
      <c r="R1442" t="e">
        <f>+VLOOKUP(D1442&amp;E1442,Master!D:I,6,0)</f>
        <v>#N/A</v>
      </c>
      <c r="S1442" t="e">
        <f>+VLOOKUP(Q1442,Notes!$A$45:$BZ$50,MATCH(P1442,Notes!$2:$2,0),0)</f>
        <v>#N/A</v>
      </c>
      <c r="T1442" s="21" t="e">
        <f t="shared" si="44"/>
        <v>#N/A</v>
      </c>
      <c r="AD1442" s="20" t="s">
        <v>650</v>
      </c>
      <c r="AE1442" s="20">
        <v>15.765048999999996</v>
      </c>
      <c r="AF1442" s="20">
        <v>15.765048999999996</v>
      </c>
      <c r="AG1442" s="20" t="s">
        <v>17</v>
      </c>
      <c r="AH1442" s="20" t="s">
        <v>204</v>
      </c>
    </row>
    <row r="1443" spans="1:34">
      <c r="A1443" s="20"/>
      <c r="B1443" s="20"/>
      <c r="C1443" s="20"/>
      <c r="D1443" s="20"/>
      <c r="E1443" s="20"/>
      <c r="G1443" s="2"/>
      <c r="P1443" t="e">
        <f t="shared" si="45"/>
        <v>#N/A</v>
      </c>
      <c r="Q1443" t="e">
        <f>+VLOOKUP(D1443&amp;E1443,Master!D:H,5,0)</f>
        <v>#N/A</v>
      </c>
      <c r="R1443" t="e">
        <f>+VLOOKUP(D1443&amp;E1443,Master!D:I,6,0)</f>
        <v>#N/A</v>
      </c>
      <c r="S1443" t="e">
        <f>+VLOOKUP(Q1443,Notes!$A$45:$BZ$50,MATCH(P1443,Notes!$2:$2,0),0)</f>
        <v>#N/A</v>
      </c>
      <c r="T1443" s="21" t="e">
        <f t="shared" si="44"/>
        <v>#N/A</v>
      </c>
      <c r="AD1443" s="20" t="s">
        <v>653</v>
      </c>
      <c r="AE1443" s="20">
        <v>15.359452999999993</v>
      </c>
      <c r="AF1443" s="20">
        <v>15.359452999999993</v>
      </c>
      <c r="AG1443" s="20" t="s">
        <v>17</v>
      </c>
      <c r="AH1443" s="20" t="s">
        <v>211</v>
      </c>
    </row>
    <row r="1444" spans="1:34">
      <c r="A1444" s="20"/>
      <c r="B1444" s="20"/>
      <c r="C1444" s="20"/>
      <c r="D1444" s="20"/>
      <c r="E1444" s="20"/>
      <c r="G1444" s="2"/>
      <c r="P1444" t="e">
        <f t="shared" si="45"/>
        <v>#N/A</v>
      </c>
      <c r="Q1444" t="e">
        <f>+VLOOKUP(D1444&amp;E1444,Master!D:H,5,0)</f>
        <v>#N/A</v>
      </c>
      <c r="R1444" t="e">
        <f>+VLOOKUP(D1444&amp;E1444,Master!D:I,6,0)</f>
        <v>#N/A</v>
      </c>
      <c r="S1444" t="e">
        <f>+VLOOKUP(Q1444,Notes!$A$45:$BZ$50,MATCH(P1444,Notes!$2:$2,0),0)</f>
        <v>#N/A</v>
      </c>
      <c r="T1444" s="21" t="e">
        <f t="shared" si="44"/>
        <v>#N/A</v>
      </c>
      <c r="AD1444" s="20" t="s">
        <v>681</v>
      </c>
      <c r="AE1444" s="20">
        <v>15.026921000000005</v>
      </c>
      <c r="AF1444" s="20">
        <v>15.026921000000005</v>
      </c>
      <c r="AG1444" s="20" t="s">
        <v>190</v>
      </c>
      <c r="AH1444" s="20" t="s">
        <v>204</v>
      </c>
    </row>
    <row r="1445" spans="1:34">
      <c r="A1445" s="20"/>
      <c r="B1445" s="20"/>
      <c r="C1445" s="20"/>
      <c r="D1445" s="20"/>
      <c r="E1445" s="20"/>
      <c r="G1445" s="2"/>
      <c r="P1445" t="e">
        <f t="shared" si="45"/>
        <v>#N/A</v>
      </c>
      <c r="Q1445" t="e">
        <f>+VLOOKUP(D1445&amp;E1445,Master!D:H,5,0)</f>
        <v>#N/A</v>
      </c>
      <c r="R1445" t="e">
        <f>+VLOOKUP(D1445&amp;E1445,Master!D:I,6,0)</f>
        <v>#N/A</v>
      </c>
      <c r="S1445" t="e">
        <f>+VLOOKUP(Q1445,Notes!$A$45:$BZ$50,MATCH(P1445,Notes!$2:$2,0),0)</f>
        <v>#N/A</v>
      </c>
      <c r="T1445" s="21" t="e">
        <f t="shared" si="44"/>
        <v>#N/A</v>
      </c>
      <c r="AD1445" s="20" t="s">
        <v>683</v>
      </c>
      <c r="AE1445" s="20">
        <v>14.618611999999994</v>
      </c>
      <c r="AF1445" s="20">
        <v>14.618611999999994</v>
      </c>
      <c r="AG1445" s="20" t="s">
        <v>190</v>
      </c>
      <c r="AH1445" s="20" t="s">
        <v>205</v>
      </c>
    </row>
    <row r="1446" spans="1:34">
      <c r="A1446" s="20"/>
      <c r="B1446" s="20"/>
      <c r="C1446" s="20"/>
      <c r="D1446" s="20"/>
      <c r="E1446" s="20"/>
      <c r="G1446" s="2"/>
      <c r="P1446" t="e">
        <f t="shared" si="45"/>
        <v>#N/A</v>
      </c>
      <c r="Q1446" t="e">
        <f>+VLOOKUP(D1446&amp;E1446,Master!D:H,5,0)</f>
        <v>#N/A</v>
      </c>
      <c r="R1446" t="e">
        <f>+VLOOKUP(D1446&amp;E1446,Master!D:I,6,0)</f>
        <v>#N/A</v>
      </c>
      <c r="S1446" t="e">
        <f>+VLOOKUP(Q1446,Notes!$A$45:$BZ$50,MATCH(P1446,Notes!$2:$2,0),0)</f>
        <v>#N/A</v>
      </c>
      <c r="T1446" s="21" t="e">
        <f t="shared" si="44"/>
        <v>#N/A</v>
      </c>
      <c r="AD1446" s="20" t="s">
        <v>653</v>
      </c>
      <c r="AE1446" s="20">
        <v>15.359452999999993</v>
      </c>
      <c r="AF1446" s="20">
        <v>15.359452999999993</v>
      </c>
      <c r="AG1446" s="20" t="s">
        <v>17</v>
      </c>
      <c r="AH1446" s="20" t="s">
        <v>211</v>
      </c>
    </row>
    <row r="1447" spans="1:34">
      <c r="A1447" s="20"/>
      <c r="B1447" s="20"/>
      <c r="C1447" s="20"/>
      <c r="D1447" s="20"/>
      <c r="E1447" s="20"/>
      <c r="G1447" s="2"/>
      <c r="P1447" t="e">
        <f t="shared" si="45"/>
        <v>#N/A</v>
      </c>
      <c r="Q1447" t="e">
        <f>+VLOOKUP(D1447&amp;E1447,Master!D:H,5,0)</f>
        <v>#N/A</v>
      </c>
      <c r="R1447" t="e">
        <f>+VLOOKUP(D1447&amp;E1447,Master!D:I,6,0)</f>
        <v>#N/A</v>
      </c>
      <c r="S1447" t="e">
        <f>+VLOOKUP(Q1447,Notes!$A$45:$BZ$50,MATCH(P1447,Notes!$2:$2,0),0)</f>
        <v>#N/A</v>
      </c>
      <c r="T1447" s="21" t="e">
        <f t="shared" si="44"/>
        <v>#N/A</v>
      </c>
      <c r="AD1447" s="20" t="s">
        <v>650</v>
      </c>
      <c r="AE1447" s="20">
        <v>15.765048999999996</v>
      </c>
      <c r="AF1447" s="20">
        <v>15.765048999999996</v>
      </c>
      <c r="AG1447" s="20" t="s">
        <v>17</v>
      </c>
      <c r="AH1447" s="20" t="s">
        <v>204</v>
      </c>
    </row>
    <row r="1448" spans="1:34">
      <c r="A1448" s="20"/>
      <c r="B1448" s="20"/>
      <c r="C1448" s="20"/>
      <c r="D1448" s="20"/>
      <c r="E1448" s="20"/>
      <c r="G1448" s="2"/>
      <c r="P1448" t="e">
        <f t="shared" si="45"/>
        <v>#N/A</v>
      </c>
      <c r="Q1448" t="e">
        <f>+VLOOKUP(D1448&amp;E1448,Master!D:H,5,0)</f>
        <v>#N/A</v>
      </c>
      <c r="R1448" t="e">
        <f>+VLOOKUP(D1448&amp;E1448,Master!D:I,6,0)</f>
        <v>#N/A</v>
      </c>
      <c r="S1448" t="e">
        <f>+VLOOKUP(Q1448,Notes!$A$45:$BZ$50,MATCH(P1448,Notes!$2:$2,0),0)</f>
        <v>#N/A</v>
      </c>
      <c r="T1448" s="21" t="e">
        <f t="shared" si="44"/>
        <v>#N/A</v>
      </c>
      <c r="AD1448" s="20" t="s">
        <v>681</v>
      </c>
      <c r="AE1448" s="20">
        <v>15.026921000000005</v>
      </c>
      <c r="AF1448" s="20">
        <v>15.026921000000005</v>
      </c>
      <c r="AG1448" s="20" t="s">
        <v>190</v>
      </c>
      <c r="AH1448" s="20" t="s">
        <v>204</v>
      </c>
    </row>
    <row r="1449" spans="1:34">
      <c r="A1449" s="20"/>
      <c r="B1449" s="20"/>
      <c r="C1449" s="20"/>
      <c r="D1449" s="20"/>
      <c r="E1449" s="20"/>
      <c r="G1449" s="2"/>
      <c r="P1449" t="e">
        <f t="shared" si="45"/>
        <v>#N/A</v>
      </c>
      <c r="Q1449" t="e">
        <f>+VLOOKUP(D1449&amp;E1449,Master!D:H,5,0)</f>
        <v>#N/A</v>
      </c>
      <c r="R1449" t="e">
        <f>+VLOOKUP(D1449&amp;E1449,Master!D:I,6,0)</f>
        <v>#N/A</v>
      </c>
      <c r="S1449" t="e">
        <f>+VLOOKUP(Q1449,Notes!$A$45:$BZ$50,MATCH(P1449,Notes!$2:$2,0),0)</f>
        <v>#N/A</v>
      </c>
      <c r="T1449" s="21" t="e">
        <f t="shared" si="44"/>
        <v>#N/A</v>
      </c>
      <c r="AD1449" s="20" t="s">
        <v>683</v>
      </c>
      <c r="AE1449" s="20">
        <v>14.618611999999994</v>
      </c>
      <c r="AF1449" s="20">
        <v>14.618611999999994</v>
      </c>
      <c r="AG1449" s="20" t="s">
        <v>190</v>
      </c>
      <c r="AH1449" s="20" t="s">
        <v>205</v>
      </c>
    </row>
    <row r="1450" spans="1:34">
      <c r="A1450" s="20"/>
      <c r="B1450" s="20"/>
      <c r="C1450" s="20"/>
      <c r="D1450" s="20"/>
      <c r="E1450" s="20"/>
      <c r="G1450" s="2"/>
      <c r="P1450" t="e">
        <f t="shared" si="45"/>
        <v>#N/A</v>
      </c>
      <c r="Q1450" t="e">
        <f>+VLOOKUP(D1450&amp;E1450,Master!D:H,5,0)</f>
        <v>#N/A</v>
      </c>
      <c r="R1450" t="e">
        <f>+VLOOKUP(D1450&amp;E1450,Master!D:I,6,0)</f>
        <v>#N/A</v>
      </c>
      <c r="S1450" t="e">
        <f>+VLOOKUP(Q1450,Notes!$A$45:$BZ$50,MATCH(P1450,Notes!$2:$2,0),0)</f>
        <v>#N/A</v>
      </c>
      <c r="T1450" s="21" t="e">
        <f t="shared" si="44"/>
        <v>#N/A</v>
      </c>
      <c r="AD1450" s="20" t="s">
        <v>676</v>
      </c>
      <c r="AE1450" s="20">
        <v>12.854486999999999</v>
      </c>
      <c r="AF1450" s="20">
        <v>12.854486999999999</v>
      </c>
      <c r="AG1450" s="20" t="s">
        <v>88</v>
      </c>
      <c r="AH1450" s="20" t="s">
        <v>196</v>
      </c>
    </row>
    <row r="1451" spans="1:34">
      <c r="A1451" s="20"/>
      <c r="B1451" s="20"/>
      <c r="C1451" s="20"/>
      <c r="D1451" s="20"/>
      <c r="E1451" s="20"/>
      <c r="G1451" s="2"/>
      <c r="P1451" t="e">
        <f t="shared" si="45"/>
        <v>#N/A</v>
      </c>
      <c r="Q1451" t="e">
        <f>+VLOOKUP(D1451&amp;E1451,Master!D:H,5,0)</f>
        <v>#N/A</v>
      </c>
      <c r="R1451" t="e">
        <f>+VLOOKUP(D1451&amp;E1451,Master!D:I,6,0)</f>
        <v>#N/A</v>
      </c>
      <c r="S1451" t="e">
        <f>+VLOOKUP(Q1451,Notes!$A$45:$BZ$50,MATCH(P1451,Notes!$2:$2,0),0)</f>
        <v>#N/A</v>
      </c>
      <c r="T1451" s="21" t="e">
        <f t="shared" si="44"/>
        <v>#N/A</v>
      </c>
      <c r="AD1451" s="20" t="s">
        <v>653</v>
      </c>
      <c r="AE1451" s="20">
        <v>15.359452999999993</v>
      </c>
      <c r="AF1451" s="20">
        <v>15.359452999999993</v>
      </c>
      <c r="AG1451" s="20" t="s">
        <v>17</v>
      </c>
      <c r="AH1451" s="20" t="s">
        <v>211</v>
      </c>
    </row>
    <row r="1452" spans="1:34">
      <c r="A1452" s="20"/>
      <c r="B1452" s="20"/>
      <c r="C1452" s="20"/>
      <c r="D1452" s="20"/>
      <c r="E1452" s="20"/>
      <c r="G1452" s="2"/>
      <c r="P1452" t="e">
        <f t="shared" si="45"/>
        <v>#N/A</v>
      </c>
      <c r="Q1452" t="e">
        <f>+VLOOKUP(D1452&amp;E1452,Master!D:H,5,0)</f>
        <v>#N/A</v>
      </c>
      <c r="R1452" t="e">
        <f>+VLOOKUP(D1452&amp;E1452,Master!D:I,6,0)</f>
        <v>#N/A</v>
      </c>
      <c r="S1452" t="e">
        <f>+VLOOKUP(Q1452,Notes!$A$45:$BZ$50,MATCH(P1452,Notes!$2:$2,0),0)</f>
        <v>#N/A</v>
      </c>
      <c r="T1452" s="21" t="e">
        <f t="shared" si="44"/>
        <v>#N/A</v>
      </c>
      <c r="AD1452" s="20" t="s">
        <v>650</v>
      </c>
      <c r="AE1452" s="20">
        <v>15.765048999999996</v>
      </c>
      <c r="AF1452" s="20">
        <v>15.765048999999996</v>
      </c>
      <c r="AG1452" s="20" t="s">
        <v>17</v>
      </c>
      <c r="AH1452" s="20" t="s">
        <v>204</v>
      </c>
    </row>
    <row r="1453" spans="1:34">
      <c r="A1453" s="20"/>
      <c r="B1453" s="20"/>
      <c r="C1453" s="20"/>
      <c r="D1453" s="20"/>
      <c r="E1453" s="20"/>
      <c r="G1453" s="2"/>
      <c r="P1453" t="e">
        <f t="shared" si="45"/>
        <v>#N/A</v>
      </c>
      <c r="Q1453" t="e">
        <f>+VLOOKUP(D1453&amp;E1453,Master!D:H,5,0)</f>
        <v>#N/A</v>
      </c>
      <c r="R1453" t="e">
        <f>+VLOOKUP(D1453&amp;E1453,Master!D:I,6,0)</f>
        <v>#N/A</v>
      </c>
      <c r="S1453" t="e">
        <f>+VLOOKUP(Q1453,Notes!$A$45:$BZ$50,MATCH(P1453,Notes!$2:$2,0),0)</f>
        <v>#N/A</v>
      </c>
      <c r="T1453" s="21" t="e">
        <f t="shared" si="44"/>
        <v>#N/A</v>
      </c>
      <c r="AD1453" s="20" t="s">
        <v>681</v>
      </c>
      <c r="AE1453" s="20">
        <v>15.026921000000005</v>
      </c>
      <c r="AF1453" s="20">
        <v>15.026921000000005</v>
      </c>
      <c r="AG1453" s="20" t="s">
        <v>190</v>
      </c>
      <c r="AH1453" s="20" t="s">
        <v>204</v>
      </c>
    </row>
    <row r="1454" spans="1:34">
      <c r="A1454" s="20"/>
      <c r="B1454" s="20"/>
      <c r="C1454" s="20"/>
      <c r="D1454" s="20"/>
      <c r="E1454" s="20"/>
      <c r="G1454" s="2"/>
      <c r="P1454" t="e">
        <f t="shared" si="45"/>
        <v>#N/A</v>
      </c>
      <c r="Q1454" t="e">
        <f>+VLOOKUP(D1454&amp;E1454,Master!D:H,5,0)</f>
        <v>#N/A</v>
      </c>
      <c r="R1454" t="e">
        <f>+VLOOKUP(D1454&amp;E1454,Master!D:I,6,0)</f>
        <v>#N/A</v>
      </c>
      <c r="S1454" t="e">
        <f>+VLOOKUP(Q1454,Notes!$A$45:$BZ$50,MATCH(P1454,Notes!$2:$2,0),0)</f>
        <v>#N/A</v>
      </c>
      <c r="T1454" s="21" t="e">
        <f t="shared" si="44"/>
        <v>#N/A</v>
      </c>
      <c r="AD1454" s="20" t="s">
        <v>683</v>
      </c>
      <c r="AE1454" s="20">
        <v>14.618611999999994</v>
      </c>
      <c r="AF1454" s="20">
        <v>14.618611999999994</v>
      </c>
      <c r="AG1454" s="20" t="s">
        <v>190</v>
      </c>
      <c r="AH1454" s="20" t="s">
        <v>205</v>
      </c>
    </row>
    <row r="1455" spans="1:34">
      <c r="A1455" s="20"/>
      <c r="B1455" s="20"/>
      <c r="C1455" s="20"/>
      <c r="D1455" s="20"/>
      <c r="E1455" s="20"/>
      <c r="G1455" s="2"/>
      <c r="P1455" t="e">
        <f t="shared" si="45"/>
        <v>#N/A</v>
      </c>
      <c r="Q1455" t="e">
        <f>+VLOOKUP(D1455&amp;E1455,Master!D:H,5,0)</f>
        <v>#N/A</v>
      </c>
      <c r="R1455" t="e">
        <f>+VLOOKUP(D1455&amp;E1455,Master!D:I,6,0)</f>
        <v>#N/A</v>
      </c>
      <c r="S1455" t="e">
        <f>+VLOOKUP(Q1455,Notes!$A$45:$BZ$50,MATCH(P1455,Notes!$2:$2,0),0)</f>
        <v>#N/A</v>
      </c>
      <c r="T1455" s="21" t="e">
        <f t="shared" si="44"/>
        <v>#N/A</v>
      </c>
      <c r="AD1455" s="20" t="s">
        <v>676</v>
      </c>
      <c r="AE1455" s="20">
        <v>12.854486999999999</v>
      </c>
      <c r="AF1455" s="20">
        <v>12.854486999999999</v>
      </c>
      <c r="AG1455" s="20" t="s">
        <v>88</v>
      </c>
      <c r="AH1455" s="20" t="s">
        <v>196</v>
      </c>
    </row>
    <row r="1456" spans="1:34">
      <c r="A1456" s="20"/>
      <c r="B1456" s="20"/>
      <c r="C1456" s="20"/>
      <c r="D1456" s="20"/>
      <c r="E1456" s="20"/>
      <c r="G1456" s="2"/>
      <c r="P1456" t="e">
        <f t="shared" si="45"/>
        <v>#N/A</v>
      </c>
      <c r="Q1456" t="e">
        <f>+VLOOKUP(D1456&amp;E1456,Master!D:H,5,0)</f>
        <v>#N/A</v>
      </c>
      <c r="R1456" t="e">
        <f>+VLOOKUP(D1456&amp;E1456,Master!D:I,6,0)</f>
        <v>#N/A</v>
      </c>
      <c r="S1456" t="e">
        <f>+VLOOKUP(Q1456,Notes!$A$45:$BZ$50,MATCH(P1456,Notes!$2:$2,0),0)</f>
        <v>#N/A</v>
      </c>
      <c r="T1456" s="21" t="e">
        <f t="shared" si="44"/>
        <v>#N/A</v>
      </c>
      <c r="AD1456" s="20" t="s">
        <v>621</v>
      </c>
      <c r="AE1456" s="20">
        <v>0.18816300000000014</v>
      </c>
      <c r="AF1456" s="20">
        <v>0.18816300000000014</v>
      </c>
      <c r="AG1456" s="20" t="s">
        <v>20</v>
      </c>
      <c r="AH1456" s="20" t="s">
        <v>204</v>
      </c>
    </row>
    <row r="1457" spans="1:34">
      <c r="A1457" s="20"/>
      <c r="B1457" s="20"/>
      <c r="C1457" s="20"/>
      <c r="D1457" s="20"/>
      <c r="E1457" s="20"/>
      <c r="G1457" s="2"/>
      <c r="P1457" t="e">
        <f t="shared" si="45"/>
        <v>#N/A</v>
      </c>
      <c r="Q1457" t="e">
        <f>+VLOOKUP(D1457&amp;E1457,Master!D:H,5,0)</f>
        <v>#N/A</v>
      </c>
      <c r="R1457" t="e">
        <f>+VLOOKUP(D1457&amp;E1457,Master!D:I,6,0)</f>
        <v>#N/A</v>
      </c>
      <c r="S1457" t="e">
        <f>+VLOOKUP(Q1457,Notes!$A$45:$BZ$50,MATCH(P1457,Notes!$2:$2,0),0)</f>
        <v>#N/A</v>
      </c>
      <c r="T1457" s="21" t="e">
        <f t="shared" si="44"/>
        <v>#N/A</v>
      </c>
      <c r="AD1457" s="20" t="s">
        <v>625</v>
      </c>
      <c r="AE1457" s="20">
        <v>0.17584399999999997</v>
      </c>
      <c r="AF1457" s="20">
        <v>0.17584399999999997</v>
      </c>
      <c r="AG1457" s="20" t="s">
        <v>20</v>
      </c>
      <c r="AH1457" s="20" t="s">
        <v>205</v>
      </c>
    </row>
    <row r="1458" spans="1:34">
      <c r="A1458" s="20"/>
      <c r="B1458" s="20"/>
      <c r="C1458" s="20"/>
      <c r="D1458" s="20"/>
      <c r="E1458" s="20"/>
      <c r="G1458" s="2"/>
      <c r="P1458" t="e">
        <f t="shared" si="45"/>
        <v>#N/A</v>
      </c>
      <c r="Q1458" t="e">
        <f>+VLOOKUP(D1458&amp;E1458,Master!D:H,5,0)</f>
        <v>#N/A</v>
      </c>
      <c r="R1458" t="e">
        <f>+VLOOKUP(D1458&amp;E1458,Master!D:I,6,0)</f>
        <v>#N/A</v>
      </c>
      <c r="S1458" t="e">
        <f>+VLOOKUP(Q1458,Notes!$A$45:$BZ$50,MATCH(P1458,Notes!$2:$2,0),0)</f>
        <v>#N/A</v>
      </c>
      <c r="T1458" s="21" t="e">
        <f t="shared" si="44"/>
        <v>#N/A</v>
      </c>
      <c r="AD1458" s="20" t="s">
        <v>647</v>
      </c>
      <c r="AE1458" s="20">
        <v>15.734137000000006</v>
      </c>
      <c r="AF1458" s="20">
        <v>15.734137000000006</v>
      </c>
      <c r="AG1458" s="20" t="s">
        <v>15</v>
      </c>
      <c r="AH1458" s="20" t="s">
        <v>205</v>
      </c>
    </row>
    <row r="1459" spans="1:34">
      <c r="A1459" s="20"/>
      <c r="B1459" s="20"/>
      <c r="C1459" s="20"/>
      <c r="D1459" s="20"/>
      <c r="E1459" s="20"/>
      <c r="G1459" s="2"/>
      <c r="P1459" t="e">
        <f t="shared" si="45"/>
        <v>#N/A</v>
      </c>
      <c r="Q1459" t="e">
        <f>+VLOOKUP(D1459&amp;E1459,Master!D:H,5,0)</f>
        <v>#N/A</v>
      </c>
      <c r="R1459" t="e">
        <f>+VLOOKUP(D1459&amp;E1459,Master!D:I,6,0)</f>
        <v>#N/A</v>
      </c>
      <c r="S1459" t="e">
        <f>+VLOOKUP(Q1459,Notes!$A$45:$BZ$50,MATCH(P1459,Notes!$2:$2,0),0)</f>
        <v>#N/A</v>
      </c>
      <c r="T1459" s="21" t="e">
        <f t="shared" si="44"/>
        <v>#N/A</v>
      </c>
      <c r="AD1459" s="20" t="s">
        <v>642</v>
      </c>
      <c r="AE1459" s="20">
        <v>19.30333700000001</v>
      </c>
      <c r="AF1459" s="20">
        <v>19.30333700000001</v>
      </c>
      <c r="AG1459" s="20" t="s">
        <v>15</v>
      </c>
      <c r="AH1459" s="20" t="s">
        <v>204</v>
      </c>
    </row>
    <row r="1460" spans="1:34">
      <c r="A1460" s="20"/>
      <c r="B1460" s="20"/>
      <c r="C1460" s="20"/>
      <c r="D1460" s="20"/>
      <c r="E1460" s="20"/>
      <c r="G1460" s="2"/>
      <c r="P1460" t="e">
        <f t="shared" si="45"/>
        <v>#N/A</v>
      </c>
      <c r="Q1460" t="e">
        <f>+VLOOKUP(D1460&amp;E1460,Master!D:H,5,0)</f>
        <v>#N/A</v>
      </c>
      <c r="R1460" t="e">
        <f>+VLOOKUP(D1460&amp;E1460,Master!D:I,6,0)</f>
        <v>#N/A</v>
      </c>
      <c r="S1460" t="e">
        <f>+VLOOKUP(Q1460,Notes!$A$45:$BZ$50,MATCH(P1460,Notes!$2:$2,0),0)</f>
        <v>#N/A</v>
      </c>
      <c r="T1460" s="21" t="e">
        <f t="shared" si="44"/>
        <v>#N/A</v>
      </c>
      <c r="AD1460" s="20" t="s">
        <v>763</v>
      </c>
      <c r="AE1460" s="20">
        <v>0.21400499999999986</v>
      </c>
      <c r="AF1460" s="20">
        <v>0.21400499999999986</v>
      </c>
      <c r="AG1460" s="20" t="s">
        <v>16</v>
      </c>
      <c r="AH1460" s="20" t="s">
        <v>205</v>
      </c>
    </row>
    <row r="1461" spans="1:34">
      <c r="A1461" s="20"/>
      <c r="B1461" s="20"/>
      <c r="C1461" s="20"/>
      <c r="D1461" s="20"/>
      <c r="E1461" s="20"/>
      <c r="G1461" s="2"/>
      <c r="P1461" t="e">
        <f t="shared" si="45"/>
        <v>#N/A</v>
      </c>
      <c r="Q1461" t="e">
        <f>+VLOOKUP(D1461&amp;E1461,Master!D:H,5,0)</f>
        <v>#N/A</v>
      </c>
      <c r="R1461" t="e">
        <f>+VLOOKUP(D1461&amp;E1461,Master!D:I,6,0)</f>
        <v>#N/A</v>
      </c>
      <c r="S1461" t="e">
        <f>+VLOOKUP(Q1461,Notes!$A$45:$BZ$50,MATCH(P1461,Notes!$2:$2,0),0)</f>
        <v>#N/A</v>
      </c>
      <c r="T1461" s="21" t="e">
        <f t="shared" si="44"/>
        <v>#N/A</v>
      </c>
      <c r="AD1461" s="20" t="s">
        <v>761</v>
      </c>
      <c r="AE1461" s="20">
        <v>0.25396199999999997</v>
      </c>
      <c r="AF1461" s="20">
        <v>0.25396199999999997</v>
      </c>
      <c r="AG1461" s="20" t="s">
        <v>16</v>
      </c>
      <c r="AH1461" s="20" t="s">
        <v>204</v>
      </c>
    </row>
    <row r="1462" spans="1:34">
      <c r="A1462" s="20"/>
      <c r="B1462" s="20"/>
      <c r="C1462" s="20"/>
      <c r="D1462" s="20"/>
      <c r="E1462" s="20"/>
      <c r="G1462" s="2"/>
      <c r="P1462" t="e">
        <f t="shared" si="45"/>
        <v>#N/A</v>
      </c>
      <c r="Q1462" t="e">
        <f>+VLOOKUP(D1462&amp;E1462,Master!D:H,5,0)</f>
        <v>#N/A</v>
      </c>
      <c r="R1462" t="e">
        <f>+VLOOKUP(D1462&amp;E1462,Master!D:I,6,0)</f>
        <v>#N/A</v>
      </c>
      <c r="S1462" t="e">
        <f>+VLOOKUP(Q1462,Notes!$A$45:$BZ$50,MATCH(P1462,Notes!$2:$2,0),0)</f>
        <v>#N/A</v>
      </c>
      <c r="T1462" s="21" t="e">
        <f t="shared" si="44"/>
        <v>#N/A</v>
      </c>
      <c r="AD1462" s="20" t="s">
        <v>676</v>
      </c>
      <c r="AE1462" s="20">
        <v>12.854486999999999</v>
      </c>
      <c r="AF1462" s="20">
        <v>12.854486999999999</v>
      </c>
      <c r="AG1462" s="20" t="s">
        <v>88</v>
      </c>
      <c r="AH1462" s="20" t="s">
        <v>196</v>
      </c>
    </row>
    <row r="1463" spans="1:34">
      <c r="A1463" s="20"/>
      <c r="B1463" s="20"/>
      <c r="C1463" s="20"/>
      <c r="D1463" s="20"/>
      <c r="E1463" s="20"/>
      <c r="G1463" s="2"/>
      <c r="P1463" t="e">
        <f t="shared" si="45"/>
        <v>#N/A</v>
      </c>
      <c r="Q1463" t="e">
        <f>+VLOOKUP(D1463&amp;E1463,Master!D:H,5,0)</f>
        <v>#N/A</v>
      </c>
      <c r="R1463" t="e">
        <f>+VLOOKUP(D1463&amp;E1463,Master!D:I,6,0)</f>
        <v>#N/A</v>
      </c>
      <c r="S1463" t="e">
        <f>+VLOOKUP(Q1463,Notes!$A$45:$BZ$50,MATCH(P1463,Notes!$2:$2,0),0)</f>
        <v>#N/A</v>
      </c>
      <c r="T1463" s="21" t="e">
        <f t="shared" si="44"/>
        <v>#N/A</v>
      </c>
      <c r="AD1463" s="20" t="s">
        <v>653</v>
      </c>
      <c r="AE1463" s="20">
        <v>15.359452999999993</v>
      </c>
      <c r="AF1463" s="20">
        <v>15.359452999999993</v>
      </c>
      <c r="AG1463" s="20" t="s">
        <v>17</v>
      </c>
      <c r="AH1463" s="20" t="s">
        <v>211</v>
      </c>
    </row>
    <row r="1464" spans="1:34">
      <c r="A1464" s="20"/>
      <c r="B1464" s="20"/>
      <c r="C1464" s="20"/>
      <c r="D1464" s="20"/>
      <c r="E1464" s="20"/>
      <c r="G1464" s="2"/>
      <c r="P1464" t="e">
        <f t="shared" si="45"/>
        <v>#N/A</v>
      </c>
      <c r="Q1464" t="e">
        <f>+VLOOKUP(D1464&amp;E1464,Master!D:H,5,0)</f>
        <v>#N/A</v>
      </c>
      <c r="R1464" t="e">
        <f>+VLOOKUP(D1464&amp;E1464,Master!D:I,6,0)</f>
        <v>#N/A</v>
      </c>
      <c r="S1464" t="e">
        <f>+VLOOKUP(Q1464,Notes!$A$45:$BZ$50,MATCH(P1464,Notes!$2:$2,0),0)</f>
        <v>#N/A</v>
      </c>
      <c r="T1464" s="21" t="e">
        <f t="shared" si="44"/>
        <v>#N/A</v>
      </c>
      <c r="AD1464" s="20" t="s">
        <v>650</v>
      </c>
      <c r="AE1464" s="20">
        <v>15.765048999999996</v>
      </c>
      <c r="AF1464" s="20">
        <v>15.765048999999996</v>
      </c>
      <c r="AG1464" s="20" t="s">
        <v>17</v>
      </c>
      <c r="AH1464" s="20" t="s">
        <v>204</v>
      </c>
    </row>
    <row r="1465" spans="1:34">
      <c r="A1465" s="20"/>
      <c r="B1465" s="20"/>
      <c r="C1465" s="20"/>
      <c r="D1465" s="20"/>
      <c r="E1465" s="20"/>
      <c r="G1465" s="2"/>
      <c r="P1465" t="e">
        <f t="shared" si="45"/>
        <v>#N/A</v>
      </c>
      <c r="Q1465" t="e">
        <f>+VLOOKUP(D1465&amp;E1465,Master!D:H,5,0)</f>
        <v>#N/A</v>
      </c>
      <c r="R1465" t="e">
        <f>+VLOOKUP(D1465&amp;E1465,Master!D:I,6,0)</f>
        <v>#N/A</v>
      </c>
      <c r="S1465" t="e">
        <f>+VLOOKUP(Q1465,Notes!$A$45:$BZ$50,MATCH(P1465,Notes!$2:$2,0),0)</f>
        <v>#N/A</v>
      </c>
      <c r="T1465" s="21" t="e">
        <f t="shared" si="44"/>
        <v>#N/A</v>
      </c>
      <c r="AD1465" s="20" t="s">
        <v>681</v>
      </c>
      <c r="AE1465" s="20">
        <v>15.026921000000005</v>
      </c>
      <c r="AF1465" s="20">
        <v>15.026921000000005</v>
      </c>
      <c r="AG1465" s="20" t="s">
        <v>190</v>
      </c>
      <c r="AH1465" s="20" t="s">
        <v>204</v>
      </c>
    </row>
    <row r="1466" spans="1:34">
      <c r="A1466" s="20"/>
      <c r="B1466" s="20"/>
      <c r="C1466" s="20"/>
      <c r="D1466" s="20"/>
      <c r="E1466" s="20"/>
      <c r="G1466" s="2"/>
      <c r="P1466" t="e">
        <f t="shared" si="45"/>
        <v>#N/A</v>
      </c>
      <c r="Q1466" t="e">
        <f>+VLOOKUP(D1466&amp;E1466,Master!D:H,5,0)</f>
        <v>#N/A</v>
      </c>
      <c r="R1466" t="e">
        <f>+VLOOKUP(D1466&amp;E1466,Master!D:I,6,0)</f>
        <v>#N/A</v>
      </c>
      <c r="S1466" t="e">
        <f>+VLOOKUP(Q1466,Notes!$A$45:$BZ$50,MATCH(P1466,Notes!$2:$2,0),0)</f>
        <v>#N/A</v>
      </c>
      <c r="T1466" s="21" t="e">
        <f t="shared" si="44"/>
        <v>#N/A</v>
      </c>
      <c r="AD1466" s="20" t="s">
        <v>683</v>
      </c>
      <c r="AE1466" s="20">
        <v>14.618611999999994</v>
      </c>
      <c r="AF1466" s="20">
        <v>14.618611999999994</v>
      </c>
      <c r="AG1466" s="20" t="s">
        <v>190</v>
      </c>
      <c r="AH1466" s="20" t="s">
        <v>205</v>
      </c>
    </row>
    <row r="1467" spans="1:34">
      <c r="A1467" s="20"/>
      <c r="B1467" s="20"/>
      <c r="C1467" s="20"/>
      <c r="D1467" s="20"/>
      <c r="E1467" s="20"/>
      <c r="G1467" s="2"/>
      <c r="P1467" t="e">
        <f t="shared" si="45"/>
        <v>#N/A</v>
      </c>
      <c r="Q1467" t="e">
        <f>+VLOOKUP(D1467&amp;E1467,Master!D:H,5,0)</f>
        <v>#N/A</v>
      </c>
      <c r="R1467" t="e">
        <f>+VLOOKUP(D1467&amp;E1467,Master!D:I,6,0)</f>
        <v>#N/A</v>
      </c>
      <c r="S1467" t="e">
        <f>+VLOOKUP(Q1467,Notes!$A$45:$BZ$50,MATCH(P1467,Notes!$2:$2,0),0)</f>
        <v>#N/A</v>
      </c>
      <c r="T1467" s="21" t="e">
        <f t="shared" si="44"/>
        <v>#N/A</v>
      </c>
      <c r="AD1467" s="20" t="s">
        <v>621</v>
      </c>
      <c r="AE1467" s="20">
        <v>0.18816300000000014</v>
      </c>
      <c r="AF1467" s="20">
        <v>0.18816300000000014</v>
      </c>
      <c r="AG1467" s="20" t="s">
        <v>20</v>
      </c>
      <c r="AH1467" s="20" t="s">
        <v>204</v>
      </c>
    </row>
    <row r="1468" spans="1:34">
      <c r="A1468" s="20"/>
      <c r="B1468" s="20"/>
      <c r="C1468" s="20"/>
      <c r="D1468" s="20"/>
      <c r="E1468" s="20"/>
      <c r="G1468" s="2"/>
      <c r="P1468" t="e">
        <f t="shared" si="45"/>
        <v>#N/A</v>
      </c>
      <c r="Q1468" t="e">
        <f>+VLOOKUP(D1468&amp;E1468,Master!D:H,5,0)</f>
        <v>#N/A</v>
      </c>
      <c r="R1468" t="e">
        <f>+VLOOKUP(D1468&amp;E1468,Master!D:I,6,0)</f>
        <v>#N/A</v>
      </c>
      <c r="S1468" t="e">
        <f>+VLOOKUP(Q1468,Notes!$A$45:$BZ$50,MATCH(P1468,Notes!$2:$2,0),0)</f>
        <v>#N/A</v>
      </c>
      <c r="T1468" s="21" t="e">
        <f t="shared" si="44"/>
        <v>#N/A</v>
      </c>
      <c r="AD1468" s="20" t="s">
        <v>625</v>
      </c>
      <c r="AE1468" s="20">
        <v>0.17584399999999997</v>
      </c>
      <c r="AF1468" s="20">
        <v>0.17584399999999997</v>
      </c>
      <c r="AG1468" s="20" t="s">
        <v>20</v>
      </c>
      <c r="AH1468" s="20" t="s">
        <v>205</v>
      </c>
    </row>
    <row r="1469" spans="1:34">
      <c r="A1469" s="20"/>
      <c r="B1469" s="20"/>
      <c r="C1469" s="20"/>
      <c r="D1469" s="20"/>
      <c r="E1469" s="20"/>
      <c r="G1469" s="2"/>
      <c r="P1469" t="e">
        <f t="shared" si="45"/>
        <v>#N/A</v>
      </c>
      <c r="Q1469" t="e">
        <f>+VLOOKUP(D1469&amp;E1469,Master!D:H,5,0)</f>
        <v>#N/A</v>
      </c>
      <c r="R1469" t="e">
        <f>+VLOOKUP(D1469&amp;E1469,Master!D:I,6,0)</f>
        <v>#N/A</v>
      </c>
      <c r="S1469" t="e">
        <f>+VLOOKUP(Q1469,Notes!$A$45:$BZ$50,MATCH(P1469,Notes!$2:$2,0),0)</f>
        <v>#N/A</v>
      </c>
      <c r="T1469" s="21" t="e">
        <f t="shared" si="44"/>
        <v>#N/A</v>
      </c>
      <c r="AD1469" s="20" t="s">
        <v>647</v>
      </c>
      <c r="AE1469" s="20">
        <v>15.734137000000006</v>
      </c>
      <c r="AF1469" s="20">
        <v>15.734137000000006</v>
      </c>
      <c r="AG1469" s="20" t="s">
        <v>15</v>
      </c>
      <c r="AH1469" s="20" t="s">
        <v>205</v>
      </c>
    </row>
    <row r="1470" spans="1:34">
      <c r="A1470" s="20"/>
      <c r="B1470" s="20"/>
      <c r="C1470" s="20"/>
      <c r="D1470" s="20"/>
      <c r="E1470" s="20"/>
      <c r="G1470" s="2"/>
      <c r="P1470" t="e">
        <f t="shared" si="45"/>
        <v>#N/A</v>
      </c>
      <c r="Q1470" t="e">
        <f>+VLOOKUP(D1470&amp;E1470,Master!D:H,5,0)</f>
        <v>#N/A</v>
      </c>
      <c r="R1470" t="e">
        <f>+VLOOKUP(D1470&amp;E1470,Master!D:I,6,0)</f>
        <v>#N/A</v>
      </c>
      <c r="S1470" t="e">
        <f>+VLOOKUP(Q1470,Notes!$A$45:$BZ$50,MATCH(P1470,Notes!$2:$2,0),0)</f>
        <v>#N/A</v>
      </c>
      <c r="T1470" s="21" t="e">
        <f t="shared" si="44"/>
        <v>#N/A</v>
      </c>
      <c r="AD1470" s="20" t="s">
        <v>642</v>
      </c>
      <c r="AE1470" s="20">
        <v>19.30333700000001</v>
      </c>
      <c r="AF1470" s="20">
        <v>19.30333700000001</v>
      </c>
      <c r="AG1470" s="20" t="s">
        <v>15</v>
      </c>
      <c r="AH1470" s="20" t="s">
        <v>204</v>
      </c>
    </row>
    <row r="1471" spans="1:34">
      <c r="A1471" s="20"/>
      <c r="B1471" s="20"/>
      <c r="C1471" s="20"/>
      <c r="D1471" s="20"/>
      <c r="E1471" s="20"/>
      <c r="G1471" s="2"/>
      <c r="P1471" t="e">
        <f t="shared" si="45"/>
        <v>#N/A</v>
      </c>
      <c r="Q1471" t="e">
        <f>+VLOOKUP(D1471&amp;E1471,Master!D:H,5,0)</f>
        <v>#N/A</v>
      </c>
      <c r="R1471" t="e">
        <f>+VLOOKUP(D1471&amp;E1471,Master!D:I,6,0)</f>
        <v>#N/A</v>
      </c>
      <c r="S1471" t="e">
        <f>+VLOOKUP(Q1471,Notes!$A$45:$BZ$50,MATCH(P1471,Notes!$2:$2,0),0)</f>
        <v>#N/A</v>
      </c>
      <c r="T1471" s="21" t="e">
        <f t="shared" si="44"/>
        <v>#N/A</v>
      </c>
      <c r="AD1471" s="20" t="s">
        <v>763</v>
      </c>
      <c r="AE1471" s="20">
        <v>0.21400499999999986</v>
      </c>
      <c r="AF1471" s="20">
        <v>0.21400499999999986</v>
      </c>
      <c r="AG1471" s="20" t="s">
        <v>16</v>
      </c>
      <c r="AH1471" s="20" t="s">
        <v>205</v>
      </c>
    </row>
    <row r="1472" spans="1:34">
      <c r="A1472" s="20"/>
      <c r="B1472" s="20"/>
      <c r="C1472" s="20"/>
      <c r="D1472" s="20"/>
      <c r="E1472" s="20"/>
      <c r="G1472" s="2"/>
      <c r="P1472" t="e">
        <f t="shared" si="45"/>
        <v>#N/A</v>
      </c>
      <c r="Q1472" t="e">
        <f>+VLOOKUP(D1472&amp;E1472,Master!D:H,5,0)</f>
        <v>#N/A</v>
      </c>
      <c r="R1472" t="e">
        <f>+VLOOKUP(D1472&amp;E1472,Master!D:I,6,0)</f>
        <v>#N/A</v>
      </c>
      <c r="S1472" t="e">
        <f>+VLOOKUP(Q1472,Notes!$A$45:$BZ$50,MATCH(P1472,Notes!$2:$2,0),0)</f>
        <v>#N/A</v>
      </c>
      <c r="T1472" s="21" t="e">
        <f t="shared" si="44"/>
        <v>#N/A</v>
      </c>
      <c r="AD1472" s="20" t="s">
        <v>761</v>
      </c>
      <c r="AE1472" s="20">
        <v>0.25396199999999997</v>
      </c>
      <c r="AF1472" s="20">
        <v>0.25396199999999997</v>
      </c>
      <c r="AG1472" s="20" t="s">
        <v>16</v>
      </c>
      <c r="AH1472" s="20" t="s">
        <v>204</v>
      </c>
    </row>
    <row r="1473" spans="1:34">
      <c r="A1473" s="20"/>
      <c r="B1473" s="20"/>
      <c r="C1473" s="20"/>
      <c r="D1473" s="20"/>
      <c r="E1473" s="20"/>
      <c r="G1473" s="2"/>
      <c r="P1473" t="e">
        <f t="shared" si="45"/>
        <v>#N/A</v>
      </c>
      <c r="Q1473" t="e">
        <f>+VLOOKUP(D1473&amp;E1473,Master!D:H,5,0)</f>
        <v>#N/A</v>
      </c>
      <c r="R1473" t="e">
        <f>+VLOOKUP(D1473&amp;E1473,Master!D:I,6,0)</f>
        <v>#N/A</v>
      </c>
      <c r="S1473" t="e">
        <f>+VLOOKUP(Q1473,Notes!$A$45:$BZ$50,MATCH(P1473,Notes!$2:$2,0),0)</f>
        <v>#N/A</v>
      </c>
      <c r="T1473" s="21" t="e">
        <f t="shared" si="44"/>
        <v>#N/A</v>
      </c>
      <c r="AD1473" s="20" t="s">
        <v>653</v>
      </c>
      <c r="AE1473" s="20">
        <v>15.359452999999993</v>
      </c>
      <c r="AF1473" s="20">
        <v>15.359452999999993</v>
      </c>
      <c r="AG1473" s="20" t="s">
        <v>17</v>
      </c>
      <c r="AH1473" s="20" t="s">
        <v>211</v>
      </c>
    </row>
    <row r="1474" spans="1:34">
      <c r="A1474" s="20"/>
      <c r="B1474" s="20"/>
      <c r="C1474" s="20"/>
      <c r="D1474" s="20"/>
      <c r="E1474" s="20"/>
      <c r="G1474" s="2"/>
      <c r="P1474" t="e">
        <f t="shared" si="45"/>
        <v>#N/A</v>
      </c>
      <c r="Q1474" t="e">
        <f>+VLOOKUP(D1474&amp;E1474,Master!D:H,5,0)</f>
        <v>#N/A</v>
      </c>
      <c r="R1474" t="e">
        <f>+VLOOKUP(D1474&amp;E1474,Master!D:I,6,0)</f>
        <v>#N/A</v>
      </c>
      <c r="S1474" t="e">
        <f>+VLOOKUP(Q1474,Notes!$A$45:$BZ$50,MATCH(P1474,Notes!$2:$2,0),0)</f>
        <v>#N/A</v>
      </c>
      <c r="T1474" s="21" t="e">
        <f t="shared" ref="T1474:T1537" si="46">+S1474-B1474</f>
        <v>#N/A</v>
      </c>
      <c r="AD1474" s="20" t="s">
        <v>650</v>
      </c>
      <c r="AE1474" s="20">
        <v>15.765048999999996</v>
      </c>
      <c r="AF1474" s="20">
        <v>15.765048999999996</v>
      </c>
      <c r="AG1474" s="20" t="s">
        <v>17</v>
      </c>
      <c r="AH1474" s="20" t="s">
        <v>204</v>
      </c>
    </row>
    <row r="1475" spans="1:34">
      <c r="A1475" s="20"/>
      <c r="B1475" s="20"/>
      <c r="C1475" s="20"/>
      <c r="D1475" s="20"/>
      <c r="E1475" s="20"/>
      <c r="G1475" s="2"/>
      <c r="P1475" t="e">
        <f t="shared" ref="P1475:P1538" si="47">+D1475&amp;R1475</f>
        <v>#N/A</v>
      </c>
      <c r="Q1475" t="e">
        <f>+VLOOKUP(D1475&amp;E1475,Master!D:H,5,0)</f>
        <v>#N/A</v>
      </c>
      <c r="R1475" t="e">
        <f>+VLOOKUP(D1475&amp;E1475,Master!D:I,6,0)</f>
        <v>#N/A</v>
      </c>
      <c r="S1475" t="e">
        <f>+VLOOKUP(Q1475,Notes!$A$45:$BZ$50,MATCH(P1475,Notes!$2:$2,0),0)</f>
        <v>#N/A</v>
      </c>
      <c r="T1475" s="21" t="e">
        <f t="shared" si="46"/>
        <v>#N/A</v>
      </c>
      <c r="AD1475" s="20" t="s">
        <v>681</v>
      </c>
      <c r="AE1475" s="20">
        <v>15.026921000000005</v>
      </c>
      <c r="AF1475" s="20">
        <v>15.026921000000005</v>
      </c>
      <c r="AG1475" s="20" t="s">
        <v>190</v>
      </c>
      <c r="AH1475" s="20" t="s">
        <v>204</v>
      </c>
    </row>
    <row r="1476" spans="1:34">
      <c r="A1476" s="20"/>
      <c r="B1476" s="20"/>
      <c r="C1476" s="20"/>
      <c r="D1476" s="20"/>
      <c r="E1476" s="20"/>
      <c r="G1476" s="2"/>
      <c r="P1476" t="e">
        <f t="shared" si="47"/>
        <v>#N/A</v>
      </c>
      <c r="Q1476" t="e">
        <f>+VLOOKUP(D1476&amp;E1476,Master!D:H,5,0)</f>
        <v>#N/A</v>
      </c>
      <c r="R1476" t="e">
        <f>+VLOOKUP(D1476&amp;E1476,Master!D:I,6,0)</f>
        <v>#N/A</v>
      </c>
      <c r="S1476" t="e">
        <f>+VLOOKUP(Q1476,Notes!$A$45:$BZ$50,MATCH(P1476,Notes!$2:$2,0),0)</f>
        <v>#N/A</v>
      </c>
      <c r="T1476" s="21" t="e">
        <f t="shared" si="46"/>
        <v>#N/A</v>
      </c>
      <c r="AD1476" s="20" t="s">
        <v>683</v>
      </c>
      <c r="AE1476" s="20">
        <v>14.618611999999994</v>
      </c>
      <c r="AF1476" s="20">
        <v>14.618611999999994</v>
      </c>
      <c r="AG1476" s="20" t="s">
        <v>190</v>
      </c>
      <c r="AH1476" s="20" t="s">
        <v>205</v>
      </c>
    </row>
    <row r="1477" spans="1:34">
      <c r="A1477" s="20"/>
      <c r="B1477" s="20"/>
      <c r="C1477" s="20"/>
      <c r="D1477" s="20"/>
      <c r="E1477" s="20"/>
      <c r="G1477" s="2"/>
      <c r="P1477" t="e">
        <f t="shared" si="47"/>
        <v>#N/A</v>
      </c>
      <c r="Q1477" t="e">
        <f>+VLOOKUP(D1477&amp;E1477,Master!D:H,5,0)</f>
        <v>#N/A</v>
      </c>
      <c r="R1477" t="e">
        <f>+VLOOKUP(D1477&amp;E1477,Master!D:I,6,0)</f>
        <v>#N/A</v>
      </c>
      <c r="S1477" t="e">
        <f>+VLOOKUP(Q1477,Notes!$A$45:$BZ$50,MATCH(P1477,Notes!$2:$2,0),0)</f>
        <v>#N/A</v>
      </c>
      <c r="T1477" s="21" t="e">
        <f t="shared" si="46"/>
        <v>#N/A</v>
      </c>
      <c r="AD1477" s="20" t="s">
        <v>676</v>
      </c>
      <c r="AE1477" s="20">
        <v>12.854486999999999</v>
      </c>
      <c r="AF1477" s="20">
        <v>12.854486999999999</v>
      </c>
      <c r="AG1477" s="20" t="s">
        <v>88</v>
      </c>
      <c r="AH1477" s="20" t="s">
        <v>196</v>
      </c>
    </row>
    <row r="1478" spans="1:34">
      <c r="A1478" s="20"/>
      <c r="B1478" s="20"/>
      <c r="C1478" s="20"/>
      <c r="D1478" s="20"/>
      <c r="E1478" s="20"/>
      <c r="G1478" s="2"/>
      <c r="P1478" t="e">
        <f t="shared" si="47"/>
        <v>#N/A</v>
      </c>
      <c r="Q1478" t="e">
        <f>+VLOOKUP(D1478&amp;E1478,Master!D:H,5,0)</f>
        <v>#N/A</v>
      </c>
      <c r="R1478" t="e">
        <f>+VLOOKUP(D1478&amp;E1478,Master!D:I,6,0)</f>
        <v>#N/A</v>
      </c>
      <c r="S1478" t="e">
        <f>+VLOOKUP(Q1478,Notes!$A$45:$BZ$50,MATCH(P1478,Notes!$2:$2,0),0)</f>
        <v>#N/A</v>
      </c>
      <c r="T1478" s="21" t="e">
        <f t="shared" si="46"/>
        <v>#N/A</v>
      </c>
      <c r="AD1478" s="20" t="s">
        <v>621</v>
      </c>
      <c r="AE1478" s="20">
        <v>0.18816300000000014</v>
      </c>
      <c r="AF1478" s="20">
        <v>0.18816300000000014</v>
      </c>
      <c r="AG1478" s="20" t="s">
        <v>20</v>
      </c>
      <c r="AH1478" s="20" t="s">
        <v>204</v>
      </c>
    </row>
    <row r="1479" spans="1:34">
      <c r="A1479" s="20"/>
      <c r="B1479" s="20"/>
      <c r="C1479" s="20"/>
      <c r="D1479" s="20"/>
      <c r="E1479" s="20"/>
      <c r="G1479" s="2"/>
      <c r="P1479" t="e">
        <f t="shared" si="47"/>
        <v>#N/A</v>
      </c>
      <c r="Q1479" t="e">
        <f>+VLOOKUP(D1479&amp;E1479,Master!D:H,5,0)</f>
        <v>#N/A</v>
      </c>
      <c r="R1479" t="e">
        <f>+VLOOKUP(D1479&amp;E1479,Master!D:I,6,0)</f>
        <v>#N/A</v>
      </c>
      <c r="S1479" t="e">
        <f>+VLOOKUP(Q1479,Notes!$A$45:$BZ$50,MATCH(P1479,Notes!$2:$2,0),0)</f>
        <v>#N/A</v>
      </c>
      <c r="T1479" s="21" t="e">
        <f t="shared" si="46"/>
        <v>#N/A</v>
      </c>
      <c r="AD1479" s="20" t="s">
        <v>625</v>
      </c>
      <c r="AE1479" s="20">
        <v>0.17584399999999997</v>
      </c>
      <c r="AF1479" s="20">
        <v>0.17584399999999997</v>
      </c>
      <c r="AG1479" s="20" t="s">
        <v>20</v>
      </c>
      <c r="AH1479" s="20" t="s">
        <v>205</v>
      </c>
    </row>
    <row r="1480" spans="1:34">
      <c r="A1480" s="20"/>
      <c r="B1480" s="20"/>
      <c r="C1480" s="20"/>
      <c r="D1480" s="20"/>
      <c r="E1480" s="20"/>
      <c r="G1480" s="2"/>
      <c r="P1480" t="e">
        <f t="shared" si="47"/>
        <v>#N/A</v>
      </c>
      <c r="Q1480" t="e">
        <f>+VLOOKUP(D1480&amp;E1480,Master!D:H,5,0)</f>
        <v>#N/A</v>
      </c>
      <c r="R1480" t="e">
        <f>+VLOOKUP(D1480&amp;E1480,Master!D:I,6,0)</f>
        <v>#N/A</v>
      </c>
      <c r="S1480" t="e">
        <f>+VLOOKUP(Q1480,Notes!$A$45:$BZ$50,MATCH(P1480,Notes!$2:$2,0),0)</f>
        <v>#N/A</v>
      </c>
      <c r="T1480" s="21" t="e">
        <f t="shared" si="46"/>
        <v>#N/A</v>
      </c>
      <c r="AD1480" s="20" t="s">
        <v>647</v>
      </c>
      <c r="AE1480" s="20">
        <v>15.734137000000006</v>
      </c>
      <c r="AF1480" s="20">
        <v>15.734137000000006</v>
      </c>
      <c r="AG1480" s="20" t="s">
        <v>15</v>
      </c>
      <c r="AH1480" s="20" t="s">
        <v>205</v>
      </c>
    </row>
    <row r="1481" spans="1:34">
      <c r="A1481" s="20"/>
      <c r="B1481" s="20"/>
      <c r="C1481" s="20"/>
      <c r="D1481" s="20"/>
      <c r="E1481" s="20"/>
      <c r="G1481" s="2"/>
      <c r="P1481" t="e">
        <f t="shared" si="47"/>
        <v>#N/A</v>
      </c>
      <c r="Q1481" t="e">
        <f>+VLOOKUP(D1481&amp;E1481,Master!D:H,5,0)</f>
        <v>#N/A</v>
      </c>
      <c r="R1481" t="e">
        <f>+VLOOKUP(D1481&amp;E1481,Master!D:I,6,0)</f>
        <v>#N/A</v>
      </c>
      <c r="S1481" t="e">
        <f>+VLOOKUP(Q1481,Notes!$A$45:$BZ$50,MATCH(P1481,Notes!$2:$2,0),0)</f>
        <v>#N/A</v>
      </c>
      <c r="T1481" s="21" t="e">
        <f t="shared" si="46"/>
        <v>#N/A</v>
      </c>
      <c r="AD1481" s="20" t="s">
        <v>642</v>
      </c>
      <c r="AE1481" s="20">
        <v>19.30333700000001</v>
      </c>
      <c r="AF1481" s="20">
        <v>19.30333700000001</v>
      </c>
      <c r="AG1481" s="20" t="s">
        <v>15</v>
      </c>
      <c r="AH1481" s="20" t="s">
        <v>204</v>
      </c>
    </row>
    <row r="1482" spans="1:34">
      <c r="A1482" s="20"/>
      <c r="B1482" s="20"/>
      <c r="C1482" s="20"/>
      <c r="D1482" s="20"/>
      <c r="E1482" s="20"/>
      <c r="G1482" s="2"/>
      <c r="P1482" t="e">
        <f t="shared" si="47"/>
        <v>#N/A</v>
      </c>
      <c r="Q1482" t="e">
        <f>+VLOOKUP(D1482&amp;E1482,Master!D:H,5,0)</f>
        <v>#N/A</v>
      </c>
      <c r="R1482" t="e">
        <f>+VLOOKUP(D1482&amp;E1482,Master!D:I,6,0)</f>
        <v>#N/A</v>
      </c>
      <c r="S1482" t="e">
        <f>+VLOOKUP(Q1482,Notes!$A$45:$BZ$50,MATCH(P1482,Notes!$2:$2,0),0)</f>
        <v>#N/A</v>
      </c>
      <c r="T1482" s="21" t="e">
        <f t="shared" si="46"/>
        <v>#N/A</v>
      </c>
      <c r="AD1482" s="20" t="s">
        <v>653</v>
      </c>
      <c r="AE1482" s="20">
        <v>15.359452999999993</v>
      </c>
      <c r="AF1482" s="20">
        <v>15.359452999999993</v>
      </c>
      <c r="AG1482" s="20" t="s">
        <v>17</v>
      </c>
      <c r="AH1482" s="20" t="s">
        <v>211</v>
      </c>
    </row>
    <row r="1483" spans="1:34">
      <c r="A1483" s="20"/>
      <c r="B1483" s="20"/>
      <c r="C1483" s="20"/>
      <c r="D1483" s="20"/>
      <c r="E1483" s="20"/>
      <c r="G1483" s="2"/>
      <c r="P1483" t="e">
        <f t="shared" si="47"/>
        <v>#N/A</v>
      </c>
      <c r="Q1483" t="e">
        <f>+VLOOKUP(D1483&amp;E1483,Master!D:H,5,0)</f>
        <v>#N/A</v>
      </c>
      <c r="R1483" t="e">
        <f>+VLOOKUP(D1483&amp;E1483,Master!D:I,6,0)</f>
        <v>#N/A</v>
      </c>
      <c r="S1483" t="e">
        <f>+VLOOKUP(Q1483,Notes!$A$45:$BZ$50,MATCH(P1483,Notes!$2:$2,0),0)</f>
        <v>#N/A</v>
      </c>
      <c r="T1483" s="21" t="e">
        <f t="shared" si="46"/>
        <v>#N/A</v>
      </c>
      <c r="AD1483" s="20" t="s">
        <v>650</v>
      </c>
      <c r="AE1483" s="20">
        <v>15.765048999999996</v>
      </c>
      <c r="AF1483" s="20">
        <v>15.765048999999996</v>
      </c>
      <c r="AG1483" s="20" t="s">
        <v>17</v>
      </c>
      <c r="AH1483" s="20" t="s">
        <v>204</v>
      </c>
    </row>
    <row r="1484" spans="1:34">
      <c r="A1484" s="20"/>
      <c r="B1484" s="20"/>
      <c r="C1484" s="20"/>
      <c r="D1484" s="20"/>
      <c r="E1484" s="20"/>
      <c r="G1484" s="2"/>
      <c r="P1484" t="e">
        <f t="shared" si="47"/>
        <v>#N/A</v>
      </c>
      <c r="Q1484" t="e">
        <f>+VLOOKUP(D1484&amp;E1484,Master!D:H,5,0)</f>
        <v>#N/A</v>
      </c>
      <c r="R1484" t="e">
        <f>+VLOOKUP(D1484&amp;E1484,Master!D:I,6,0)</f>
        <v>#N/A</v>
      </c>
      <c r="S1484" t="e">
        <f>+VLOOKUP(Q1484,Notes!$A$45:$BZ$50,MATCH(P1484,Notes!$2:$2,0),0)</f>
        <v>#N/A</v>
      </c>
      <c r="T1484" s="21" t="e">
        <f t="shared" si="46"/>
        <v>#N/A</v>
      </c>
      <c r="AD1484" s="20" t="s">
        <v>763</v>
      </c>
      <c r="AE1484" s="20">
        <v>0.21400499999999986</v>
      </c>
      <c r="AF1484" s="20">
        <v>0.21400499999999986</v>
      </c>
      <c r="AG1484" s="20" t="s">
        <v>16</v>
      </c>
      <c r="AH1484" s="20" t="s">
        <v>205</v>
      </c>
    </row>
    <row r="1485" spans="1:34">
      <c r="A1485" s="20"/>
      <c r="B1485" s="20"/>
      <c r="C1485" s="20"/>
      <c r="D1485" s="20"/>
      <c r="E1485" s="20"/>
      <c r="G1485" s="2"/>
      <c r="P1485" t="e">
        <f t="shared" si="47"/>
        <v>#N/A</v>
      </c>
      <c r="Q1485" t="e">
        <f>+VLOOKUP(D1485&amp;E1485,Master!D:H,5,0)</f>
        <v>#N/A</v>
      </c>
      <c r="R1485" t="e">
        <f>+VLOOKUP(D1485&amp;E1485,Master!D:I,6,0)</f>
        <v>#N/A</v>
      </c>
      <c r="S1485" t="e">
        <f>+VLOOKUP(Q1485,Notes!$A$45:$BZ$50,MATCH(P1485,Notes!$2:$2,0),0)</f>
        <v>#N/A</v>
      </c>
      <c r="T1485" s="21" t="e">
        <f t="shared" si="46"/>
        <v>#N/A</v>
      </c>
      <c r="AD1485" s="20" t="s">
        <v>761</v>
      </c>
      <c r="AE1485" s="20">
        <v>0.25396199999999997</v>
      </c>
      <c r="AF1485" s="20">
        <v>0.25396199999999997</v>
      </c>
      <c r="AG1485" s="20" t="s">
        <v>16</v>
      </c>
      <c r="AH1485" s="20" t="s">
        <v>204</v>
      </c>
    </row>
    <row r="1486" spans="1:34">
      <c r="A1486" s="20"/>
      <c r="B1486" s="20"/>
      <c r="C1486" s="20"/>
      <c r="D1486" s="20"/>
      <c r="E1486" s="20"/>
      <c r="G1486" s="2"/>
      <c r="P1486" t="e">
        <f t="shared" si="47"/>
        <v>#N/A</v>
      </c>
      <c r="Q1486" t="e">
        <f>+VLOOKUP(D1486&amp;E1486,Master!D:H,5,0)</f>
        <v>#N/A</v>
      </c>
      <c r="R1486" t="e">
        <f>+VLOOKUP(D1486&amp;E1486,Master!D:I,6,0)</f>
        <v>#N/A</v>
      </c>
      <c r="S1486" t="e">
        <f>+VLOOKUP(Q1486,Notes!$A$45:$BZ$50,MATCH(P1486,Notes!$2:$2,0),0)</f>
        <v>#N/A</v>
      </c>
      <c r="T1486" s="21" t="e">
        <f t="shared" si="46"/>
        <v>#N/A</v>
      </c>
      <c r="AD1486" s="20" t="s">
        <v>649</v>
      </c>
      <c r="AE1486" s="20">
        <v>15.443956999999999</v>
      </c>
      <c r="AF1486" s="20">
        <v>15.443956999999999</v>
      </c>
      <c r="AG1486" s="20" t="s">
        <v>15</v>
      </c>
      <c r="AH1486" s="20" t="s">
        <v>209</v>
      </c>
    </row>
    <row r="1487" spans="1:34">
      <c r="A1487" s="20"/>
      <c r="B1487" s="20"/>
      <c r="C1487" s="20"/>
      <c r="D1487" s="20"/>
      <c r="E1487" s="20"/>
      <c r="G1487" s="2"/>
      <c r="P1487" t="e">
        <f t="shared" si="47"/>
        <v>#N/A</v>
      </c>
      <c r="Q1487" t="e">
        <f>+VLOOKUP(D1487&amp;E1487,Master!D:H,5,0)</f>
        <v>#N/A</v>
      </c>
      <c r="R1487" t="e">
        <f>+VLOOKUP(D1487&amp;E1487,Master!D:I,6,0)</f>
        <v>#N/A</v>
      </c>
      <c r="S1487" t="e">
        <f>+VLOOKUP(Q1487,Notes!$A$45:$BZ$50,MATCH(P1487,Notes!$2:$2,0),0)</f>
        <v>#N/A</v>
      </c>
      <c r="T1487" s="21" t="e">
        <f t="shared" si="46"/>
        <v>#N/A</v>
      </c>
      <c r="AD1487" s="20" t="s">
        <v>645</v>
      </c>
      <c r="AE1487" s="20">
        <v>19.012426999999999</v>
      </c>
      <c r="AF1487" s="20">
        <v>19.012426999999999</v>
      </c>
      <c r="AG1487" s="20" t="s">
        <v>15</v>
      </c>
      <c r="AH1487" s="20" t="s">
        <v>208</v>
      </c>
    </row>
    <row r="1488" spans="1:34">
      <c r="A1488" s="20"/>
      <c r="B1488" s="20"/>
      <c r="C1488" s="20"/>
      <c r="D1488" s="20"/>
      <c r="E1488" s="20"/>
      <c r="G1488" s="2"/>
      <c r="P1488" t="e">
        <f t="shared" si="47"/>
        <v>#N/A</v>
      </c>
      <c r="Q1488" t="e">
        <f>+VLOOKUP(D1488&amp;E1488,Master!D:H,5,0)</f>
        <v>#N/A</v>
      </c>
      <c r="R1488" t="e">
        <f>+VLOOKUP(D1488&amp;E1488,Master!D:I,6,0)</f>
        <v>#N/A</v>
      </c>
      <c r="S1488" t="e">
        <f>+VLOOKUP(Q1488,Notes!$A$45:$BZ$50,MATCH(P1488,Notes!$2:$2,0),0)</f>
        <v>#N/A</v>
      </c>
      <c r="T1488" s="21" t="e">
        <f t="shared" si="46"/>
        <v>#N/A</v>
      </c>
      <c r="AD1488" s="20" t="s">
        <v>764</v>
      </c>
      <c r="AE1488" s="20">
        <v>0.21088700000000002</v>
      </c>
      <c r="AF1488" s="20">
        <v>0.21088700000000002</v>
      </c>
      <c r="AG1488" s="20" t="s">
        <v>16</v>
      </c>
      <c r="AH1488" s="20" t="s">
        <v>209</v>
      </c>
    </row>
    <row r="1489" spans="1:34">
      <c r="A1489" s="20"/>
      <c r="B1489" s="20"/>
      <c r="C1489" s="20"/>
      <c r="D1489" s="20"/>
      <c r="E1489" s="20"/>
      <c r="G1489" s="2"/>
      <c r="P1489" t="e">
        <f t="shared" si="47"/>
        <v>#N/A</v>
      </c>
      <c r="Q1489" t="e">
        <f>+VLOOKUP(D1489&amp;E1489,Master!D:H,5,0)</f>
        <v>#N/A</v>
      </c>
      <c r="R1489" t="e">
        <f>+VLOOKUP(D1489&amp;E1489,Master!D:I,6,0)</f>
        <v>#N/A</v>
      </c>
      <c r="S1489" t="e">
        <f>+VLOOKUP(Q1489,Notes!$A$45:$BZ$50,MATCH(P1489,Notes!$2:$2,0),0)</f>
        <v>#N/A</v>
      </c>
      <c r="T1489" s="21" t="e">
        <f t="shared" si="46"/>
        <v>#N/A</v>
      </c>
      <c r="AD1489" s="20" t="s">
        <v>762</v>
      </c>
      <c r="AE1489" s="20">
        <v>0.25118299999999999</v>
      </c>
      <c r="AF1489" s="20">
        <v>0.25118299999999999</v>
      </c>
      <c r="AG1489" s="20" t="s">
        <v>16</v>
      </c>
      <c r="AH1489" s="20" t="s">
        <v>208</v>
      </c>
    </row>
    <row r="1490" spans="1:34">
      <c r="A1490" s="20"/>
      <c r="B1490" s="20"/>
      <c r="C1490" s="20"/>
      <c r="D1490" s="20"/>
      <c r="E1490" s="20"/>
      <c r="G1490" s="2"/>
      <c r="P1490" t="e">
        <f t="shared" si="47"/>
        <v>#N/A</v>
      </c>
      <c r="Q1490" t="e">
        <f>+VLOOKUP(D1490&amp;E1490,Master!D:H,5,0)</f>
        <v>#N/A</v>
      </c>
      <c r="R1490" t="e">
        <f>+VLOOKUP(D1490&amp;E1490,Master!D:I,6,0)</f>
        <v>#N/A</v>
      </c>
      <c r="S1490" t="e">
        <f>+VLOOKUP(Q1490,Notes!$A$45:$BZ$50,MATCH(P1490,Notes!$2:$2,0),0)</f>
        <v>#N/A</v>
      </c>
      <c r="T1490" s="21" t="e">
        <f t="shared" si="46"/>
        <v>#N/A</v>
      </c>
      <c r="AD1490" s="20" t="s">
        <v>652</v>
      </c>
      <c r="AE1490" s="20">
        <v>15.424535000000001</v>
      </c>
      <c r="AF1490" s="20">
        <v>15.424535000000001</v>
      </c>
      <c r="AG1490" s="20" t="s">
        <v>17</v>
      </c>
      <c r="AH1490" s="20" t="s">
        <v>210</v>
      </c>
    </row>
    <row r="1491" spans="1:34">
      <c r="A1491" s="20"/>
      <c r="B1491" s="20"/>
      <c r="C1491" s="20"/>
      <c r="D1491" s="20"/>
      <c r="E1491" s="20"/>
      <c r="G1491" s="2"/>
      <c r="P1491" t="e">
        <f t="shared" si="47"/>
        <v>#N/A</v>
      </c>
      <c r="Q1491" t="e">
        <f>+VLOOKUP(D1491&amp;E1491,Master!D:H,5,0)</f>
        <v>#N/A</v>
      </c>
      <c r="R1491" t="e">
        <f>+VLOOKUP(D1491&amp;E1491,Master!D:I,6,0)</f>
        <v>#N/A</v>
      </c>
      <c r="S1491" t="e">
        <f>+VLOOKUP(Q1491,Notes!$A$45:$BZ$50,MATCH(P1491,Notes!$2:$2,0),0)</f>
        <v>#N/A</v>
      </c>
      <c r="T1491" s="21" t="e">
        <f t="shared" si="46"/>
        <v>#N/A</v>
      </c>
      <c r="AD1491" s="20" t="s">
        <v>651</v>
      </c>
      <c r="AE1491" s="20">
        <v>15.827437999999999</v>
      </c>
      <c r="AF1491" s="20">
        <v>15.827437999999999</v>
      </c>
      <c r="AG1491" s="20" t="s">
        <v>17</v>
      </c>
      <c r="AH1491" s="20" t="s">
        <v>196</v>
      </c>
    </row>
    <row r="1492" spans="1:34">
      <c r="A1492" s="20"/>
      <c r="B1492" s="20"/>
      <c r="C1492" s="20"/>
      <c r="D1492" s="20"/>
      <c r="E1492" s="20"/>
      <c r="G1492" s="2"/>
      <c r="P1492" t="e">
        <f t="shared" si="47"/>
        <v>#N/A</v>
      </c>
      <c r="Q1492" t="e">
        <f>+VLOOKUP(D1492&amp;E1492,Master!D:H,5,0)</f>
        <v>#N/A</v>
      </c>
      <c r="R1492" t="e">
        <f>+VLOOKUP(D1492&amp;E1492,Master!D:I,6,0)</f>
        <v>#N/A</v>
      </c>
      <c r="S1492" t="e">
        <f>+VLOOKUP(Q1492,Notes!$A$45:$BZ$50,MATCH(P1492,Notes!$2:$2,0),0)</f>
        <v>#N/A</v>
      </c>
      <c r="T1492" s="21" t="e">
        <f t="shared" si="46"/>
        <v>#N/A</v>
      </c>
      <c r="AD1492" s="20" t="s">
        <v>681</v>
      </c>
      <c r="AE1492" s="20">
        <v>15.026921000000005</v>
      </c>
      <c r="AF1492" s="20">
        <v>15.026921000000005</v>
      </c>
      <c r="AG1492" s="20" t="s">
        <v>190</v>
      </c>
      <c r="AH1492" s="20" t="s">
        <v>204</v>
      </c>
    </row>
    <row r="1493" spans="1:34">
      <c r="A1493" s="20"/>
      <c r="B1493" s="20"/>
      <c r="C1493" s="20"/>
      <c r="D1493" s="20"/>
      <c r="E1493" s="20"/>
      <c r="G1493" s="2"/>
      <c r="P1493" t="e">
        <f t="shared" si="47"/>
        <v>#N/A</v>
      </c>
      <c r="Q1493" t="e">
        <f>+VLOOKUP(D1493&amp;E1493,Master!D:H,5,0)</f>
        <v>#N/A</v>
      </c>
      <c r="R1493" t="e">
        <f>+VLOOKUP(D1493&amp;E1493,Master!D:I,6,0)</f>
        <v>#N/A</v>
      </c>
      <c r="S1493" t="e">
        <f>+VLOOKUP(Q1493,Notes!$A$45:$BZ$50,MATCH(P1493,Notes!$2:$2,0),0)</f>
        <v>#N/A</v>
      </c>
      <c r="T1493" s="21" t="e">
        <f t="shared" si="46"/>
        <v>#N/A</v>
      </c>
      <c r="AD1493" s="20" t="s">
        <v>682</v>
      </c>
      <c r="AE1493" s="20">
        <v>15.063449999999996</v>
      </c>
      <c r="AF1493" s="20">
        <v>15.063449999999996</v>
      </c>
      <c r="AG1493" s="20" t="s">
        <v>190</v>
      </c>
      <c r="AH1493" s="20" t="s">
        <v>208</v>
      </c>
    </row>
    <row r="1494" spans="1:34">
      <c r="A1494" s="20"/>
      <c r="B1494" s="20"/>
      <c r="C1494" s="20"/>
      <c r="D1494" s="20"/>
      <c r="E1494" s="20"/>
      <c r="G1494" s="2"/>
      <c r="P1494" t="e">
        <f t="shared" si="47"/>
        <v>#N/A</v>
      </c>
      <c r="Q1494" t="e">
        <f>+VLOOKUP(D1494&amp;E1494,Master!D:H,5,0)</f>
        <v>#N/A</v>
      </c>
      <c r="R1494" t="e">
        <f>+VLOOKUP(D1494&amp;E1494,Master!D:I,6,0)</f>
        <v>#N/A</v>
      </c>
      <c r="S1494" t="e">
        <f>+VLOOKUP(Q1494,Notes!$A$45:$BZ$50,MATCH(P1494,Notes!$2:$2,0),0)</f>
        <v>#N/A</v>
      </c>
      <c r="T1494" s="21" t="e">
        <f t="shared" si="46"/>
        <v>#N/A</v>
      </c>
      <c r="AD1494" s="20" t="s">
        <v>683</v>
      </c>
      <c r="AE1494" s="20">
        <v>14.618611999999994</v>
      </c>
      <c r="AF1494" s="20">
        <v>14.618611999999994</v>
      </c>
      <c r="AG1494" s="20" t="s">
        <v>190</v>
      </c>
      <c r="AH1494" s="20" t="s">
        <v>205</v>
      </c>
    </row>
    <row r="1495" spans="1:34">
      <c r="A1495" s="20"/>
      <c r="B1495" s="20"/>
      <c r="C1495" s="20"/>
      <c r="D1495" s="20"/>
      <c r="E1495" s="20"/>
      <c r="G1495" s="2"/>
      <c r="P1495" t="e">
        <f t="shared" si="47"/>
        <v>#N/A</v>
      </c>
      <c r="Q1495" t="e">
        <f>+VLOOKUP(D1495&amp;E1495,Master!D:H,5,0)</f>
        <v>#N/A</v>
      </c>
      <c r="R1495" t="e">
        <f>+VLOOKUP(D1495&amp;E1495,Master!D:I,6,0)</f>
        <v>#N/A</v>
      </c>
      <c r="S1495" t="e">
        <f>+VLOOKUP(Q1495,Notes!$A$45:$BZ$50,MATCH(P1495,Notes!$2:$2,0),0)</f>
        <v>#N/A</v>
      </c>
      <c r="T1495" s="21" t="e">
        <f t="shared" si="46"/>
        <v>#N/A</v>
      </c>
      <c r="AD1495" s="20" t="s">
        <v>684</v>
      </c>
      <c r="AE1495" s="20">
        <v>14.634362000000001</v>
      </c>
      <c r="AF1495" s="20">
        <v>14.634362000000001</v>
      </c>
      <c r="AG1495" s="20" t="s">
        <v>190</v>
      </c>
      <c r="AH1495" s="20" t="s">
        <v>209</v>
      </c>
    </row>
    <row r="1496" spans="1:34">
      <c r="A1496" s="20"/>
      <c r="B1496" s="20"/>
      <c r="C1496" s="20"/>
      <c r="D1496" s="20"/>
      <c r="E1496" s="20"/>
      <c r="G1496" s="2"/>
      <c r="P1496" t="e">
        <f t="shared" si="47"/>
        <v>#N/A</v>
      </c>
      <c r="Q1496" t="e">
        <f>+VLOOKUP(D1496&amp;E1496,Master!D:H,5,0)</f>
        <v>#N/A</v>
      </c>
      <c r="R1496" t="e">
        <f>+VLOOKUP(D1496&amp;E1496,Master!D:I,6,0)</f>
        <v>#N/A</v>
      </c>
      <c r="S1496" t="e">
        <f>+VLOOKUP(Q1496,Notes!$A$45:$BZ$50,MATCH(P1496,Notes!$2:$2,0),0)</f>
        <v>#N/A</v>
      </c>
      <c r="T1496" s="21" t="e">
        <f t="shared" si="46"/>
        <v>#N/A</v>
      </c>
      <c r="AD1496" s="20" t="s">
        <v>676</v>
      </c>
      <c r="AE1496" s="20">
        <v>12.854486999999999</v>
      </c>
      <c r="AF1496" s="20">
        <v>12.854486999999999</v>
      </c>
      <c r="AG1496" s="20" t="s">
        <v>88</v>
      </c>
      <c r="AH1496" s="20" t="s">
        <v>196</v>
      </c>
    </row>
    <row r="1497" spans="1:34">
      <c r="A1497" s="20"/>
      <c r="B1497" s="20"/>
      <c r="C1497" s="20"/>
      <c r="D1497" s="20"/>
      <c r="E1497" s="20"/>
      <c r="G1497" s="2"/>
      <c r="P1497" t="e">
        <f t="shared" si="47"/>
        <v>#N/A</v>
      </c>
      <c r="Q1497" t="e">
        <f>+VLOOKUP(D1497&amp;E1497,Master!D:H,5,0)</f>
        <v>#N/A</v>
      </c>
      <c r="R1497" t="e">
        <f>+VLOOKUP(D1497&amp;E1497,Master!D:I,6,0)</f>
        <v>#N/A</v>
      </c>
      <c r="S1497" t="e">
        <f>+VLOOKUP(Q1497,Notes!$A$45:$BZ$50,MATCH(P1497,Notes!$2:$2,0),0)</f>
        <v>#N/A</v>
      </c>
      <c r="T1497" s="21" t="e">
        <f t="shared" si="46"/>
        <v>#N/A</v>
      </c>
      <c r="AD1497" s="20" t="s">
        <v>777</v>
      </c>
      <c r="AE1497" s="20">
        <v>1.05</v>
      </c>
      <c r="AF1497" s="20">
        <v>1.05</v>
      </c>
      <c r="AG1497" s="20" t="s">
        <v>6</v>
      </c>
      <c r="AH1497" s="20" t="s">
        <v>200</v>
      </c>
    </row>
    <row r="1498" spans="1:34">
      <c r="A1498" s="20"/>
      <c r="B1498" s="20"/>
      <c r="C1498" s="20"/>
      <c r="D1498" s="20"/>
      <c r="E1498" s="20"/>
      <c r="G1498" s="2"/>
      <c r="P1498" t="e">
        <f t="shared" si="47"/>
        <v>#N/A</v>
      </c>
      <c r="Q1498" t="e">
        <f>+VLOOKUP(D1498&amp;E1498,Master!D:H,5,0)</f>
        <v>#N/A</v>
      </c>
      <c r="R1498" t="e">
        <f>+VLOOKUP(D1498&amp;E1498,Master!D:I,6,0)</f>
        <v>#N/A</v>
      </c>
      <c r="S1498" t="e">
        <f>+VLOOKUP(Q1498,Notes!$A$45:$BZ$50,MATCH(P1498,Notes!$2:$2,0),0)</f>
        <v>#N/A</v>
      </c>
      <c r="T1498" s="21" t="e">
        <f t="shared" si="46"/>
        <v>#N/A</v>
      </c>
      <c r="AD1498" s="20" t="s">
        <v>673</v>
      </c>
      <c r="AE1498" s="20">
        <v>0.19670000000000001</v>
      </c>
      <c r="AF1498" s="20">
        <v>0.19670000000000001</v>
      </c>
      <c r="AG1498" s="20" t="s">
        <v>47</v>
      </c>
      <c r="AH1498" s="20" t="s">
        <v>203</v>
      </c>
    </row>
    <row r="1499" spans="1:34">
      <c r="A1499" s="20"/>
      <c r="B1499" s="20"/>
      <c r="C1499" s="20"/>
      <c r="D1499" s="20"/>
      <c r="E1499" s="20"/>
      <c r="G1499" s="2"/>
      <c r="P1499" t="e">
        <f t="shared" si="47"/>
        <v>#N/A</v>
      </c>
      <c r="Q1499" t="e">
        <f>+VLOOKUP(D1499&amp;E1499,Master!D:H,5,0)</f>
        <v>#N/A</v>
      </c>
      <c r="R1499" t="e">
        <f>+VLOOKUP(D1499&amp;E1499,Master!D:I,6,0)</f>
        <v>#N/A</v>
      </c>
      <c r="S1499" t="e">
        <f>+VLOOKUP(Q1499,Notes!$A$45:$BZ$50,MATCH(P1499,Notes!$2:$2,0),0)</f>
        <v>#N/A</v>
      </c>
      <c r="T1499" s="21" t="e">
        <f t="shared" si="46"/>
        <v>#N/A</v>
      </c>
      <c r="AD1499" s="20" t="s">
        <v>638</v>
      </c>
      <c r="AE1499" s="20">
        <v>25.211600000000001</v>
      </c>
      <c r="AF1499" s="20">
        <v>25.211600000000001</v>
      </c>
      <c r="AG1499" s="20" t="s">
        <v>14</v>
      </c>
      <c r="AH1499" s="20" t="s">
        <v>202</v>
      </c>
    </row>
    <row r="1500" spans="1:34">
      <c r="A1500" s="20"/>
      <c r="B1500" s="20"/>
      <c r="C1500" s="20"/>
      <c r="D1500" s="20"/>
      <c r="E1500" s="20"/>
      <c r="G1500" s="2"/>
      <c r="P1500" t="e">
        <f t="shared" si="47"/>
        <v>#N/A</v>
      </c>
      <c r="Q1500" t="e">
        <f>+VLOOKUP(D1500&amp;E1500,Master!D:H,5,0)</f>
        <v>#N/A</v>
      </c>
      <c r="R1500" t="e">
        <f>+VLOOKUP(D1500&amp;E1500,Master!D:I,6,0)</f>
        <v>#N/A</v>
      </c>
      <c r="S1500" t="e">
        <f>+VLOOKUP(Q1500,Notes!$A$45:$BZ$50,MATCH(P1500,Notes!$2:$2,0),0)</f>
        <v>#N/A</v>
      </c>
      <c r="T1500" s="21" t="e">
        <f t="shared" si="46"/>
        <v>#N/A</v>
      </c>
      <c r="AD1500" s="20" t="s">
        <v>699</v>
      </c>
      <c r="AE1500" s="20">
        <v>21.691000000000003</v>
      </c>
      <c r="AF1500" s="20">
        <v>21.691000000000003</v>
      </c>
      <c r="AG1500" s="20" t="s">
        <v>14</v>
      </c>
      <c r="AH1500" s="20" t="s">
        <v>213</v>
      </c>
    </row>
    <row r="1501" spans="1:34">
      <c r="A1501" s="20"/>
      <c r="B1501" s="20"/>
      <c r="C1501" s="20"/>
      <c r="D1501" s="20"/>
      <c r="E1501" s="20"/>
      <c r="G1501" s="2"/>
      <c r="P1501" t="e">
        <f t="shared" si="47"/>
        <v>#N/A</v>
      </c>
      <c r="Q1501" t="e">
        <f>+VLOOKUP(D1501&amp;E1501,Master!D:H,5,0)</f>
        <v>#N/A</v>
      </c>
      <c r="R1501" t="e">
        <f>+VLOOKUP(D1501&amp;E1501,Master!D:I,6,0)</f>
        <v>#N/A</v>
      </c>
      <c r="S1501" t="e">
        <f>+VLOOKUP(Q1501,Notes!$A$45:$BZ$50,MATCH(P1501,Notes!$2:$2,0),0)</f>
        <v>#N/A</v>
      </c>
      <c r="T1501" s="21" t="e">
        <f t="shared" si="46"/>
        <v>#N/A</v>
      </c>
      <c r="AD1501" s="20" t="s">
        <v>677</v>
      </c>
      <c r="AE1501" s="20">
        <v>0.2331</v>
      </c>
      <c r="AF1501" s="20">
        <v>0.2331</v>
      </c>
      <c r="AG1501" s="20" t="s">
        <v>166</v>
      </c>
      <c r="AH1501" s="20" t="s">
        <v>202</v>
      </c>
    </row>
    <row r="1502" spans="1:34">
      <c r="A1502" s="20"/>
      <c r="B1502" s="20"/>
      <c r="C1502" s="20"/>
      <c r="D1502" s="20"/>
      <c r="E1502" s="20"/>
      <c r="G1502" s="2"/>
      <c r="P1502" t="e">
        <f t="shared" si="47"/>
        <v>#N/A</v>
      </c>
      <c r="Q1502" t="e">
        <f>+VLOOKUP(D1502&amp;E1502,Master!D:H,5,0)</f>
        <v>#N/A</v>
      </c>
      <c r="R1502" t="e">
        <f>+VLOOKUP(D1502&amp;E1502,Master!D:I,6,0)</f>
        <v>#N/A</v>
      </c>
      <c r="S1502" t="e">
        <f>+VLOOKUP(Q1502,Notes!$A$45:$BZ$50,MATCH(P1502,Notes!$2:$2,0),0)</f>
        <v>#N/A</v>
      </c>
      <c r="T1502" s="21" t="e">
        <f t="shared" si="46"/>
        <v>#N/A</v>
      </c>
      <c r="AD1502" s="20" t="s">
        <v>663</v>
      </c>
      <c r="AE1502" s="20">
        <v>0.29440899999999998</v>
      </c>
      <c r="AF1502" s="20">
        <v>0.29440899999999998</v>
      </c>
      <c r="AG1502" s="20" t="s">
        <v>41</v>
      </c>
      <c r="AH1502" s="20" t="s">
        <v>200</v>
      </c>
    </row>
    <row r="1503" spans="1:34">
      <c r="A1503" s="20"/>
      <c r="B1503" s="20"/>
      <c r="C1503" s="20"/>
      <c r="D1503" s="20"/>
      <c r="E1503" s="20"/>
      <c r="G1503" s="2"/>
      <c r="P1503" t="e">
        <f t="shared" si="47"/>
        <v>#N/A</v>
      </c>
      <c r="Q1503" t="e">
        <f>+VLOOKUP(D1503&amp;E1503,Master!D:H,5,0)</f>
        <v>#N/A</v>
      </c>
      <c r="R1503" t="e">
        <f>+VLOOKUP(D1503&amp;E1503,Master!D:I,6,0)</f>
        <v>#N/A</v>
      </c>
      <c r="S1503" t="e">
        <f>+VLOOKUP(Q1503,Notes!$A$45:$BZ$50,MATCH(P1503,Notes!$2:$2,0),0)</f>
        <v>#N/A</v>
      </c>
      <c r="T1503" s="21" t="e">
        <f t="shared" si="46"/>
        <v>#N/A</v>
      </c>
      <c r="AD1503" s="20" t="s">
        <v>662</v>
      </c>
      <c r="AE1503" s="20">
        <v>0.29440899999999998</v>
      </c>
      <c r="AF1503" s="20">
        <v>0.29440899999999998</v>
      </c>
      <c r="AG1503" s="20" t="s">
        <v>41</v>
      </c>
      <c r="AH1503" s="20" t="s">
        <v>196</v>
      </c>
    </row>
    <row r="1504" spans="1:34">
      <c r="A1504" s="20"/>
      <c r="B1504" s="20"/>
      <c r="C1504" s="20"/>
      <c r="D1504" s="20"/>
      <c r="E1504" s="20"/>
      <c r="G1504" s="2"/>
      <c r="P1504" t="e">
        <f t="shared" si="47"/>
        <v>#N/A</v>
      </c>
      <c r="Q1504" t="e">
        <f>+VLOOKUP(D1504&amp;E1504,Master!D:H,5,0)</f>
        <v>#N/A</v>
      </c>
      <c r="R1504" t="e">
        <f>+VLOOKUP(D1504&amp;E1504,Master!D:I,6,0)</f>
        <v>#N/A</v>
      </c>
      <c r="S1504" t="e">
        <f>+VLOOKUP(Q1504,Notes!$A$45:$BZ$50,MATCH(P1504,Notes!$2:$2,0),0)</f>
        <v>#N/A</v>
      </c>
      <c r="T1504" s="21" t="e">
        <f t="shared" si="46"/>
        <v>#N/A</v>
      </c>
      <c r="AD1504" s="20" t="s">
        <v>616</v>
      </c>
      <c r="AE1504" s="20">
        <v>0.9</v>
      </c>
      <c r="AF1504" s="20">
        <v>0.9</v>
      </c>
      <c r="AG1504" s="20" t="s">
        <v>2</v>
      </c>
      <c r="AH1504" s="20" t="s">
        <v>200</v>
      </c>
    </row>
    <row r="1505" spans="1:34">
      <c r="A1505" s="20"/>
      <c r="B1505" s="20"/>
      <c r="C1505" s="20"/>
      <c r="D1505" s="20"/>
      <c r="E1505" s="20"/>
      <c r="G1505" s="2"/>
      <c r="P1505" t="e">
        <f t="shared" si="47"/>
        <v>#N/A</v>
      </c>
      <c r="Q1505" t="e">
        <f>+VLOOKUP(D1505&amp;E1505,Master!D:H,5,0)</f>
        <v>#N/A</v>
      </c>
      <c r="R1505" t="e">
        <f>+VLOOKUP(D1505&amp;E1505,Master!D:I,6,0)</f>
        <v>#N/A</v>
      </c>
      <c r="S1505" t="e">
        <f>+VLOOKUP(Q1505,Notes!$A$45:$BZ$50,MATCH(P1505,Notes!$2:$2,0),0)</f>
        <v>#N/A</v>
      </c>
      <c r="T1505" s="21" t="e">
        <f t="shared" si="46"/>
        <v>#N/A</v>
      </c>
      <c r="AD1505" s="20" t="s">
        <v>621</v>
      </c>
      <c r="AE1505" s="20">
        <v>0.18816300000000014</v>
      </c>
      <c r="AF1505" s="20">
        <v>0.18816300000000014</v>
      </c>
      <c r="AG1505" s="20" t="s">
        <v>20</v>
      </c>
      <c r="AH1505" s="20" t="s">
        <v>204</v>
      </c>
    </row>
    <row r="1506" spans="1:34">
      <c r="A1506" s="20"/>
      <c r="B1506" s="20"/>
      <c r="C1506" s="20"/>
      <c r="D1506" s="20"/>
      <c r="E1506" s="20"/>
      <c r="G1506" s="2"/>
      <c r="P1506" t="e">
        <f t="shared" si="47"/>
        <v>#N/A</v>
      </c>
      <c r="Q1506" t="e">
        <f>+VLOOKUP(D1506&amp;E1506,Master!D:H,5,0)</f>
        <v>#N/A</v>
      </c>
      <c r="R1506" t="e">
        <f>+VLOOKUP(D1506&amp;E1506,Master!D:I,6,0)</f>
        <v>#N/A</v>
      </c>
      <c r="S1506" t="e">
        <f>+VLOOKUP(Q1506,Notes!$A$45:$BZ$50,MATCH(P1506,Notes!$2:$2,0),0)</f>
        <v>#N/A</v>
      </c>
      <c r="T1506" s="21" t="e">
        <f t="shared" si="46"/>
        <v>#N/A</v>
      </c>
      <c r="AD1506" s="20" t="s">
        <v>625</v>
      </c>
      <c r="AE1506" s="20">
        <v>0.17584399999999997</v>
      </c>
      <c r="AF1506" s="20">
        <v>0.17584399999999997</v>
      </c>
      <c r="AG1506" s="20" t="s">
        <v>20</v>
      </c>
      <c r="AH1506" s="20" t="s">
        <v>205</v>
      </c>
    </row>
    <row r="1507" spans="1:34">
      <c r="A1507" s="20"/>
      <c r="B1507" s="20"/>
      <c r="C1507" s="20"/>
      <c r="D1507" s="20"/>
      <c r="E1507" s="20"/>
      <c r="G1507" s="2"/>
      <c r="P1507" t="e">
        <f t="shared" si="47"/>
        <v>#N/A</v>
      </c>
      <c r="Q1507" t="e">
        <f>+VLOOKUP(D1507&amp;E1507,Master!D:H,5,0)</f>
        <v>#N/A</v>
      </c>
      <c r="R1507" t="e">
        <f>+VLOOKUP(D1507&amp;E1507,Master!D:I,6,0)</f>
        <v>#N/A</v>
      </c>
      <c r="S1507" t="e">
        <f>+VLOOKUP(Q1507,Notes!$A$45:$BZ$50,MATCH(P1507,Notes!$2:$2,0),0)</f>
        <v>#N/A</v>
      </c>
      <c r="T1507" s="21" t="e">
        <f t="shared" si="46"/>
        <v>#N/A</v>
      </c>
      <c r="AD1507" s="20" t="s">
        <v>647</v>
      </c>
      <c r="AE1507" s="20">
        <v>15.734137000000006</v>
      </c>
      <c r="AF1507" s="20">
        <v>15.734137000000006</v>
      </c>
      <c r="AG1507" s="20" t="s">
        <v>15</v>
      </c>
      <c r="AH1507" s="20" t="s">
        <v>205</v>
      </c>
    </row>
    <row r="1508" spans="1:34">
      <c r="A1508" s="20"/>
      <c r="B1508" s="20"/>
      <c r="C1508" s="20"/>
      <c r="D1508" s="20"/>
      <c r="E1508" s="20"/>
      <c r="G1508" s="2"/>
      <c r="P1508" t="e">
        <f t="shared" si="47"/>
        <v>#N/A</v>
      </c>
      <c r="Q1508" t="e">
        <f>+VLOOKUP(D1508&amp;E1508,Master!D:H,5,0)</f>
        <v>#N/A</v>
      </c>
      <c r="R1508" t="e">
        <f>+VLOOKUP(D1508&amp;E1508,Master!D:I,6,0)</f>
        <v>#N/A</v>
      </c>
      <c r="S1508" t="e">
        <f>+VLOOKUP(Q1508,Notes!$A$45:$BZ$50,MATCH(P1508,Notes!$2:$2,0),0)</f>
        <v>#N/A</v>
      </c>
      <c r="T1508" s="21" t="e">
        <f t="shared" si="46"/>
        <v>#N/A</v>
      </c>
      <c r="AD1508" s="20" t="s">
        <v>642</v>
      </c>
      <c r="AE1508" s="20">
        <v>19.30333700000001</v>
      </c>
      <c r="AF1508" s="20">
        <v>19.30333700000001</v>
      </c>
      <c r="AG1508" s="20" t="s">
        <v>15</v>
      </c>
      <c r="AH1508" s="20" t="s">
        <v>204</v>
      </c>
    </row>
    <row r="1509" spans="1:34">
      <c r="A1509" s="20"/>
      <c r="B1509" s="20"/>
      <c r="C1509" s="20"/>
      <c r="D1509" s="20"/>
      <c r="E1509" s="20"/>
      <c r="G1509" s="2"/>
      <c r="P1509" t="e">
        <f t="shared" si="47"/>
        <v>#N/A</v>
      </c>
      <c r="Q1509" t="e">
        <f>+VLOOKUP(D1509&amp;E1509,Master!D:H,5,0)</f>
        <v>#N/A</v>
      </c>
      <c r="R1509" t="e">
        <f>+VLOOKUP(D1509&amp;E1509,Master!D:I,6,0)</f>
        <v>#N/A</v>
      </c>
      <c r="S1509" t="e">
        <f>+VLOOKUP(Q1509,Notes!$A$45:$BZ$50,MATCH(P1509,Notes!$2:$2,0),0)</f>
        <v>#N/A</v>
      </c>
      <c r="T1509" s="21" t="e">
        <f t="shared" si="46"/>
        <v>#N/A</v>
      </c>
      <c r="AD1509" s="20" t="s">
        <v>653</v>
      </c>
      <c r="AE1509" s="20">
        <v>15.359452999999993</v>
      </c>
      <c r="AF1509" s="20">
        <v>15.359452999999993</v>
      </c>
      <c r="AG1509" s="20" t="s">
        <v>17</v>
      </c>
      <c r="AH1509" s="20" t="s">
        <v>211</v>
      </c>
    </row>
    <row r="1510" spans="1:34">
      <c r="A1510" s="20"/>
      <c r="B1510" s="20"/>
      <c r="C1510" s="20"/>
      <c r="D1510" s="20"/>
      <c r="E1510" s="20"/>
      <c r="G1510" s="2"/>
      <c r="P1510" t="e">
        <f t="shared" si="47"/>
        <v>#N/A</v>
      </c>
      <c r="Q1510" t="e">
        <f>+VLOOKUP(D1510&amp;E1510,Master!D:H,5,0)</f>
        <v>#N/A</v>
      </c>
      <c r="R1510" t="e">
        <f>+VLOOKUP(D1510&amp;E1510,Master!D:I,6,0)</f>
        <v>#N/A</v>
      </c>
      <c r="S1510" t="e">
        <f>+VLOOKUP(Q1510,Notes!$A$45:$BZ$50,MATCH(P1510,Notes!$2:$2,0),0)</f>
        <v>#N/A</v>
      </c>
      <c r="T1510" s="21" t="e">
        <f t="shared" si="46"/>
        <v>#N/A</v>
      </c>
      <c r="AD1510" s="20" t="s">
        <v>650</v>
      </c>
      <c r="AE1510" s="20">
        <v>15.765048999999996</v>
      </c>
      <c r="AF1510" s="20">
        <v>15.765048999999996</v>
      </c>
      <c r="AG1510" s="20" t="s">
        <v>17</v>
      </c>
      <c r="AH1510" s="20" t="s">
        <v>204</v>
      </c>
    </row>
    <row r="1511" spans="1:34">
      <c r="A1511" s="20"/>
      <c r="B1511" s="20"/>
      <c r="C1511" s="20"/>
      <c r="D1511" s="20"/>
      <c r="E1511" s="20"/>
      <c r="G1511" s="2"/>
      <c r="P1511" t="e">
        <f t="shared" si="47"/>
        <v>#N/A</v>
      </c>
      <c r="Q1511" t="e">
        <f>+VLOOKUP(D1511&amp;E1511,Master!D:H,5,0)</f>
        <v>#N/A</v>
      </c>
      <c r="R1511" t="e">
        <f>+VLOOKUP(D1511&amp;E1511,Master!D:I,6,0)</f>
        <v>#N/A</v>
      </c>
      <c r="S1511" t="e">
        <f>+VLOOKUP(Q1511,Notes!$A$45:$BZ$50,MATCH(P1511,Notes!$2:$2,0),0)</f>
        <v>#N/A</v>
      </c>
      <c r="T1511" s="21" t="e">
        <f t="shared" si="46"/>
        <v>#N/A</v>
      </c>
      <c r="AD1511" s="20" t="s">
        <v>763</v>
      </c>
      <c r="AE1511" s="20">
        <v>0.21400499999999986</v>
      </c>
      <c r="AF1511" s="20">
        <v>0.21400499999999986</v>
      </c>
      <c r="AG1511" s="20" t="s">
        <v>16</v>
      </c>
      <c r="AH1511" s="20" t="s">
        <v>205</v>
      </c>
    </row>
    <row r="1512" spans="1:34">
      <c r="A1512" s="20"/>
      <c r="B1512" s="20"/>
      <c r="C1512" s="20"/>
      <c r="D1512" s="20"/>
      <c r="E1512" s="20"/>
      <c r="G1512" s="2"/>
      <c r="P1512" t="e">
        <f t="shared" si="47"/>
        <v>#N/A</v>
      </c>
      <c r="Q1512" t="e">
        <f>+VLOOKUP(D1512&amp;E1512,Master!D:H,5,0)</f>
        <v>#N/A</v>
      </c>
      <c r="R1512" t="e">
        <f>+VLOOKUP(D1512&amp;E1512,Master!D:I,6,0)</f>
        <v>#N/A</v>
      </c>
      <c r="S1512" t="e">
        <f>+VLOOKUP(Q1512,Notes!$A$45:$BZ$50,MATCH(P1512,Notes!$2:$2,0),0)</f>
        <v>#N/A</v>
      </c>
      <c r="T1512" s="21" t="e">
        <f t="shared" si="46"/>
        <v>#N/A</v>
      </c>
      <c r="AD1512" s="20" t="s">
        <v>761</v>
      </c>
      <c r="AE1512" s="20">
        <v>0.25396199999999997</v>
      </c>
      <c r="AF1512" s="20">
        <v>0.25396199999999997</v>
      </c>
      <c r="AG1512" s="20" t="s">
        <v>16</v>
      </c>
      <c r="AH1512" s="20" t="s">
        <v>204</v>
      </c>
    </row>
    <row r="1513" spans="1:34">
      <c r="A1513" s="20"/>
      <c r="B1513" s="20"/>
      <c r="C1513" s="20"/>
      <c r="D1513" s="20"/>
      <c r="E1513" s="20"/>
      <c r="G1513" s="2"/>
      <c r="P1513" t="e">
        <f t="shared" si="47"/>
        <v>#N/A</v>
      </c>
      <c r="Q1513" t="e">
        <f>+VLOOKUP(D1513&amp;E1513,Master!D:H,5,0)</f>
        <v>#N/A</v>
      </c>
      <c r="R1513" t="e">
        <f>+VLOOKUP(D1513&amp;E1513,Master!D:I,6,0)</f>
        <v>#N/A</v>
      </c>
      <c r="S1513" t="e">
        <f>+VLOOKUP(Q1513,Notes!$A$45:$BZ$50,MATCH(P1513,Notes!$2:$2,0),0)</f>
        <v>#N/A</v>
      </c>
      <c r="T1513" s="21" t="e">
        <f t="shared" si="46"/>
        <v>#N/A</v>
      </c>
      <c r="AD1513" s="20" t="s">
        <v>681</v>
      </c>
      <c r="AE1513" s="20">
        <v>15.026921000000005</v>
      </c>
      <c r="AF1513" s="20">
        <v>15.026921000000005</v>
      </c>
      <c r="AG1513" s="20" t="s">
        <v>190</v>
      </c>
      <c r="AH1513" s="20" t="s">
        <v>204</v>
      </c>
    </row>
    <row r="1514" spans="1:34">
      <c r="A1514" s="20"/>
      <c r="B1514" s="20"/>
      <c r="C1514" s="20"/>
      <c r="D1514" s="20"/>
      <c r="E1514" s="20"/>
      <c r="G1514" s="2"/>
      <c r="P1514" t="e">
        <f t="shared" si="47"/>
        <v>#N/A</v>
      </c>
      <c r="Q1514" t="e">
        <f>+VLOOKUP(D1514&amp;E1514,Master!D:H,5,0)</f>
        <v>#N/A</v>
      </c>
      <c r="R1514" t="e">
        <f>+VLOOKUP(D1514&amp;E1514,Master!D:I,6,0)</f>
        <v>#N/A</v>
      </c>
      <c r="S1514" t="e">
        <f>+VLOOKUP(Q1514,Notes!$A$45:$BZ$50,MATCH(P1514,Notes!$2:$2,0),0)</f>
        <v>#N/A</v>
      </c>
      <c r="T1514" s="21" t="e">
        <f t="shared" si="46"/>
        <v>#N/A</v>
      </c>
      <c r="AD1514" s="20" t="s">
        <v>683</v>
      </c>
      <c r="AE1514" s="20">
        <v>14.618611999999994</v>
      </c>
      <c r="AF1514" s="20">
        <v>14.618611999999994</v>
      </c>
      <c r="AG1514" s="20" t="s">
        <v>190</v>
      </c>
      <c r="AH1514" s="20" t="s">
        <v>205</v>
      </c>
    </row>
    <row r="1515" spans="1:34">
      <c r="A1515" s="20"/>
      <c r="B1515" s="20"/>
      <c r="C1515" s="20"/>
      <c r="D1515" s="20"/>
      <c r="E1515" s="20"/>
      <c r="G1515" s="2"/>
      <c r="P1515" t="e">
        <f t="shared" si="47"/>
        <v>#N/A</v>
      </c>
      <c r="Q1515" t="e">
        <f>+VLOOKUP(D1515&amp;E1515,Master!D:H,5,0)</f>
        <v>#N/A</v>
      </c>
      <c r="R1515" t="e">
        <f>+VLOOKUP(D1515&amp;E1515,Master!D:I,6,0)</f>
        <v>#N/A</v>
      </c>
      <c r="S1515" t="e">
        <f>+VLOOKUP(Q1515,Notes!$A$45:$BZ$50,MATCH(P1515,Notes!$2:$2,0),0)</f>
        <v>#N/A</v>
      </c>
      <c r="T1515" s="21" t="e">
        <f t="shared" si="46"/>
        <v>#N/A</v>
      </c>
      <c r="AD1515" s="20" t="s">
        <v>676</v>
      </c>
      <c r="AE1515" s="20">
        <v>12.854486999999999</v>
      </c>
      <c r="AF1515" s="20">
        <v>12.854486999999999</v>
      </c>
      <c r="AG1515" s="20" t="s">
        <v>88</v>
      </c>
      <c r="AH1515" s="20" t="s">
        <v>196</v>
      </c>
    </row>
    <row r="1516" spans="1:34">
      <c r="A1516" s="20"/>
      <c r="B1516" s="20"/>
      <c r="C1516" s="20"/>
      <c r="D1516" s="20"/>
      <c r="E1516" s="20"/>
      <c r="G1516" s="2"/>
      <c r="P1516" t="e">
        <f t="shared" si="47"/>
        <v>#N/A</v>
      </c>
      <c r="Q1516" t="e">
        <f>+VLOOKUP(D1516&amp;E1516,Master!D:H,5,0)</f>
        <v>#N/A</v>
      </c>
      <c r="R1516" t="e">
        <f>+VLOOKUP(D1516&amp;E1516,Master!D:I,6,0)</f>
        <v>#N/A</v>
      </c>
      <c r="S1516" t="e">
        <f>+VLOOKUP(Q1516,Notes!$A$45:$BZ$50,MATCH(P1516,Notes!$2:$2,0),0)</f>
        <v>#N/A</v>
      </c>
      <c r="T1516" s="21" t="e">
        <f t="shared" si="46"/>
        <v>#N/A</v>
      </c>
      <c r="AD1516" s="20" t="s">
        <v>776</v>
      </c>
      <c r="AE1516" s="20">
        <v>1.17</v>
      </c>
      <c r="AF1516" s="20">
        <v>1.17</v>
      </c>
      <c r="AG1516" s="20" t="s">
        <v>6</v>
      </c>
      <c r="AH1516" s="20" t="s">
        <v>196</v>
      </c>
    </row>
    <row r="1517" spans="1:34">
      <c r="A1517" s="20"/>
      <c r="B1517" s="20"/>
      <c r="C1517" s="20"/>
      <c r="D1517" s="20"/>
      <c r="E1517" s="20"/>
      <c r="G1517" s="2"/>
      <c r="P1517" t="e">
        <f t="shared" si="47"/>
        <v>#N/A</v>
      </c>
      <c r="Q1517" t="e">
        <f>+VLOOKUP(D1517&amp;E1517,Master!D:H,5,0)</f>
        <v>#N/A</v>
      </c>
      <c r="R1517" t="e">
        <f>+VLOOKUP(D1517&amp;E1517,Master!D:I,6,0)</f>
        <v>#N/A</v>
      </c>
      <c r="S1517" t="e">
        <f>+VLOOKUP(Q1517,Notes!$A$45:$BZ$50,MATCH(P1517,Notes!$2:$2,0),0)</f>
        <v>#N/A</v>
      </c>
      <c r="T1517" s="21" t="e">
        <f t="shared" si="46"/>
        <v>#N/A</v>
      </c>
      <c r="AD1517" s="20" t="s">
        <v>814</v>
      </c>
      <c r="AE1517" s="20">
        <v>2.3199999999999998</v>
      </c>
      <c r="AF1517" s="20">
        <v>2.3199999999999998</v>
      </c>
      <c r="AG1517" s="20" t="s">
        <v>24</v>
      </c>
      <c r="AH1517" s="20" t="s">
        <v>200</v>
      </c>
    </row>
    <row r="1518" spans="1:34">
      <c r="A1518" s="20"/>
      <c r="B1518" s="20"/>
      <c r="C1518" s="20"/>
      <c r="D1518" s="20"/>
      <c r="E1518" s="20"/>
      <c r="G1518" s="2"/>
      <c r="P1518" t="e">
        <f t="shared" si="47"/>
        <v>#N/A</v>
      </c>
      <c r="Q1518" t="e">
        <f>+VLOOKUP(D1518&amp;E1518,Master!D:H,5,0)</f>
        <v>#N/A</v>
      </c>
      <c r="R1518" t="e">
        <f>+VLOOKUP(D1518&amp;E1518,Master!D:I,6,0)</f>
        <v>#N/A</v>
      </c>
      <c r="S1518" t="e">
        <f>+VLOOKUP(Q1518,Notes!$A$45:$BZ$50,MATCH(P1518,Notes!$2:$2,0),0)</f>
        <v>#N/A</v>
      </c>
      <c r="T1518" s="21" t="e">
        <f t="shared" si="46"/>
        <v>#N/A</v>
      </c>
      <c r="AD1518" s="20" t="s">
        <v>615</v>
      </c>
      <c r="AE1518" s="20">
        <v>0.9</v>
      </c>
      <c r="AF1518" s="20">
        <v>0.9</v>
      </c>
      <c r="AG1518" s="20" t="s">
        <v>2</v>
      </c>
      <c r="AH1518" s="20" t="s">
        <v>196</v>
      </c>
    </row>
    <row r="1519" spans="1:34">
      <c r="A1519" s="20"/>
      <c r="B1519" s="20"/>
      <c r="C1519" s="20"/>
      <c r="D1519" s="20"/>
      <c r="E1519" s="20"/>
      <c r="G1519" s="2"/>
      <c r="P1519" t="e">
        <f t="shared" si="47"/>
        <v>#N/A</v>
      </c>
      <c r="Q1519" t="e">
        <f>+VLOOKUP(D1519&amp;E1519,Master!D:H,5,0)</f>
        <v>#N/A</v>
      </c>
      <c r="R1519" t="e">
        <f>+VLOOKUP(D1519&amp;E1519,Master!D:I,6,0)</f>
        <v>#N/A</v>
      </c>
      <c r="S1519" t="e">
        <f>+VLOOKUP(Q1519,Notes!$A$45:$BZ$50,MATCH(P1519,Notes!$2:$2,0),0)</f>
        <v>#N/A</v>
      </c>
      <c r="T1519" s="21" t="e">
        <f t="shared" si="46"/>
        <v>#N/A</v>
      </c>
      <c r="AD1519" s="20" t="s">
        <v>618</v>
      </c>
      <c r="AE1519" s="20">
        <v>0.31229999999999997</v>
      </c>
      <c r="AF1519" s="20">
        <v>0.31229999999999997</v>
      </c>
      <c r="AG1519" s="20" t="s">
        <v>19</v>
      </c>
      <c r="AH1519" s="20" t="s">
        <v>202</v>
      </c>
    </row>
    <row r="1520" spans="1:34">
      <c r="A1520" s="20"/>
      <c r="B1520" s="20"/>
      <c r="C1520" s="20"/>
      <c r="D1520" s="20"/>
      <c r="E1520" s="20"/>
      <c r="G1520" s="2"/>
      <c r="P1520" t="e">
        <f t="shared" si="47"/>
        <v>#N/A</v>
      </c>
      <c r="Q1520" t="e">
        <f>+VLOOKUP(D1520&amp;E1520,Master!D:H,5,0)</f>
        <v>#N/A</v>
      </c>
      <c r="R1520" t="e">
        <f>+VLOOKUP(D1520&amp;E1520,Master!D:I,6,0)</f>
        <v>#N/A</v>
      </c>
      <c r="S1520" t="e">
        <f>+VLOOKUP(Q1520,Notes!$A$45:$BZ$50,MATCH(P1520,Notes!$2:$2,0),0)</f>
        <v>#N/A</v>
      </c>
      <c r="T1520" s="21" t="e">
        <f t="shared" si="46"/>
        <v>#N/A</v>
      </c>
      <c r="AD1520" s="20" t="s">
        <v>620</v>
      </c>
      <c r="AE1520" s="20">
        <v>0.28470000000000001</v>
      </c>
      <c r="AF1520" s="20">
        <v>0.28470000000000001</v>
      </c>
      <c r="AG1520" s="20" t="s">
        <v>19</v>
      </c>
      <c r="AH1520" s="20" t="s">
        <v>203</v>
      </c>
    </row>
    <row r="1521" spans="1:34">
      <c r="A1521" s="20"/>
      <c r="B1521" s="20"/>
      <c r="C1521" s="20"/>
      <c r="D1521" s="20"/>
      <c r="E1521" s="20"/>
      <c r="G1521" s="2"/>
      <c r="P1521" t="e">
        <f t="shared" si="47"/>
        <v>#N/A</v>
      </c>
      <c r="Q1521" t="e">
        <f>+VLOOKUP(D1521&amp;E1521,Master!D:H,5,0)</f>
        <v>#N/A</v>
      </c>
      <c r="R1521" t="e">
        <f>+VLOOKUP(D1521&amp;E1521,Master!D:I,6,0)</f>
        <v>#N/A</v>
      </c>
      <c r="S1521" t="e">
        <f>+VLOOKUP(Q1521,Notes!$A$45:$BZ$50,MATCH(P1521,Notes!$2:$2,0),0)</f>
        <v>#N/A</v>
      </c>
      <c r="T1521" s="21" t="e">
        <f t="shared" si="46"/>
        <v>#N/A</v>
      </c>
      <c r="AD1521" s="20" t="s">
        <v>623</v>
      </c>
      <c r="AE1521" s="20">
        <v>0.17930000000000001</v>
      </c>
      <c r="AF1521" s="20">
        <v>0.17930000000000001</v>
      </c>
      <c r="AG1521" s="20" t="s">
        <v>20</v>
      </c>
      <c r="AH1521" s="20" t="s">
        <v>202</v>
      </c>
    </row>
    <row r="1522" spans="1:34">
      <c r="A1522" s="20"/>
      <c r="B1522" s="20"/>
      <c r="C1522" s="20"/>
      <c r="D1522" s="20"/>
      <c r="E1522" s="20"/>
      <c r="G1522" s="2"/>
      <c r="P1522" t="e">
        <f t="shared" si="47"/>
        <v>#N/A</v>
      </c>
      <c r="Q1522" t="e">
        <f>+VLOOKUP(D1522&amp;E1522,Master!D:H,5,0)</f>
        <v>#N/A</v>
      </c>
      <c r="R1522" t="e">
        <f>+VLOOKUP(D1522&amp;E1522,Master!D:I,6,0)</f>
        <v>#N/A</v>
      </c>
      <c r="S1522" t="e">
        <f>+VLOOKUP(Q1522,Notes!$A$45:$BZ$50,MATCH(P1522,Notes!$2:$2,0),0)</f>
        <v>#N/A</v>
      </c>
      <c r="T1522" s="21" t="e">
        <f t="shared" si="46"/>
        <v>#N/A</v>
      </c>
      <c r="AD1522" s="20" t="s">
        <v>626</v>
      </c>
      <c r="AE1522" s="20">
        <v>0.16719999999999999</v>
      </c>
      <c r="AF1522" s="20">
        <v>0.16719999999999999</v>
      </c>
      <c r="AG1522" s="20" t="s">
        <v>20</v>
      </c>
      <c r="AH1522" s="20" t="s">
        <v>203</v>
      </c>
    </row>
    <row r="1523" spans="1:34">
      <c r="A1523" s="20"/>
      <c r="B1523" s="20"/>
      <c r="C1523" s="20"/>
      <c r="D1523" s="20"/>
      <c r="E1523" s="20"/>
      <c r="G1523" s="2"/>
      <c r="P1523" t="e">
        <f t="shared" si="47"/>
        <v>#N/A</v>
      </c>
      <c r="Q1523" t="e">
        <f>+VLOOKUP(D1523&amp;E1523,Master!D:H,5,0)</f>
        <v>#N/A</v>
      </c>
      <c r="R1523" t="e">
        <f>+VLOOKUP(D1523&amp;E1523,Master!D:I,6,0)</f>
        <v>#N/A</v>
      </c>
      <c r="S1523" t="e">
        <f>+VLOOKUP(Q1523,Notes!$A$45:$BZ$50,MATCH(P1523,Notes!$2:$2,0),0)</f>
        <v>#N/A</v>
      </c>
      <c r="T1523" s="21" t="e">
        <f t="shared" si="46"/>
        <v>#N/A</v>
      </c>
      <c r="AD1523" s="20" t="s">
        <v>627</v>
      </c>
      <c r="AE1523" s="20">
        <v>0.30362300000000003</v>
      </c>
      <c r="AF1523" s="20">
        <v>0.30362300000000003</v>
      </c>
      <c r="AG1523" s="20" t="s">
        <v>11</v>
      </c>
      <c r="AH1523" s="20" t="s">
        <v>202</v>
      </c>
    </row>
    <row r="1524" spans="1:34">
      <c r="A1524" s="20"/>
      <c r="B1524" s="20"/>
      <c r="C1524" s="20"/>
      <c r="D1524" s="20"/>
      <c r="E1524" s="20"/>
      <c r="G1524" s="2"/>
      <c r="P1524" t="e">
        <f t="shared" si="47"/>
        <v>#N/A</v>
      </c>
      <c r="Q1524" t="e">
        <f>+VLOOKUP(D1524&amp;E1524,Master!D:H,5,0)</f>
        <v>#N/A</v>
      </c>
      <c r="R1524" t="e">
        <f>+VLOOKUP(D1524&amp;E1524,Master!D:I,6,0)</f>
        <v>#N/A</v>
      </c>
      <c r="S1524" t="e">
        <f>+VLOOKUP(Q1524,Notes!$A$45:$BZ$50,MATCH(P1524,Notes!$2:$2,0),0)</f>
        <v>#N/A</v>
      </c>
      <c r="T1524" s="21" t="e">
        <f t="shared" si="46"/>
        <v>#N/A</v>
      </c>
      <c r="AD1524" s="20" t="s">
        <v>629</v>
      </c>
      <c r="AE1524" s="20">
        <v>0.30362300000000003</v>
      </c>
      <c r="AF1524" s="20">
        <v>0.30362300000000003</v>
      </c>
      <c r="AG1524" s="20" t="s">
        <v>11</v>
      </c>
      <c r="AH1524" s="20" t="s">
        <v>203</v>
      </c>
    </row>
    <row r="1525" spans="1:34">
      <c r="A1525" s="20"/>
      <c r="B1525" s="20"/>
      <c r="C1525" s="20"/>
      <c r="D1525" s="20"/>
      <c r="E1525" s="20"/>
      <c r="G1525" s="2"/>
      <c r="P1525" t="e">
        <f t="shared" si="47"/>
        <v>#N/A</v>
      </c>
      <c r="Q1525" t="e">
        <f>+VLOOKUP(D1525&amp;E1525,Master!D:H,5,0)</f>
        <v>#N/A</v>
      </c>
      <c r="R1525" t="e">
        <f>+VLOOKUP(D1525&amp;E1525,Master!D:I,6,0)</f>
        <v>#N/A</v>
      </c>
      <c r="S1525" t="e">
        <f>+VLOOKUP(Q1525,Notes!$A$45:$BZ$50,MATCH(P1525,Notes!$2:$2,0),0)</f>
        <v>#N/A</v>
      </c>
      <c r="T1525" s="21" t="e">
        <f t="shared" si="46"/>
        <v>#N/A</v>
      </c>
      <c r="AD1525" s="20" t="s">
        <v>631</v>
      </c>
      <c r="AE1525" s="20">
        <v>0.32230000000000003</v>
      </c>
      <c r="AF1525" s="20">
        <v>0.32230000000000003</v>
      </c>
      <c r="AG1525" s="20" t="s">
        <v>12</v>
      </c>
      <c r="AH1525" s="20" t="s">
        <v>202</v>
      </c>
    </row>
    <row r="1526" spans="1:34">
      <c r="A1526" s="20"/>
      <c r="B1526" s="20"/>
      <c r="C1526" s="20"/>
      <c r="D1526" s="20"/>
      <c r="E1526" s="20"/>
      <c r="G1526" s="2"/>
      <c r="P1526" t="e">
        <f t="shared" si="47"/>
        <v>#N/A</v>
      </c>
      <c r="Q1526" t="e">
        <f>+VLOOKUP(D1526&amp;E1526,Master!D:H,5,0)</f>
        <v>#N/A</v>
      </c>
      <c r="R1526" t="e">
        <f>+VLOOKUP(D1526&amp;E1526,Master!D:I,6,0)</f>
        <v>#N/A</v>
      </c>
      <c r="S1526" t="e">
        <f>+VLOOKUP(Q1526,Notes!$A$45:$BZ$50,MATCH(P1526,Notes!$2:$2,0),0)</f>
        <v>#N/A</v>
      </c>
      <c r="T1526" s="21" t="e">
        <f t="shared" si="46"/>
        <v>#N/A</v>
      </c>
      <c r="AD1526" s="20" t="s">
        <v>632</v>
      </c>
      <c r="AE1526" s="20">
        <v>0.30719999999999997</v>
      </c>
      <c r="AF1526" s="20">
        <v>0.30719999999999997</v>
      </c>
      <c r="AG1526" s="20" t="s">
        <v>12</v>
      </c>
      <c r="AH1526" s="20" t="s">
        <v>203</v>
      </c>
    </row>
    <row r="1527" spans="1:34">
      <c r="A1527" s="20"/>
      <c r="B1527" s="20"/>
      <c r="C1527" s="20"/>
      <c r="D1527" s="20"/>
      <c r="E1527" s="20"/>
      <c r="G1527" s="2"/>
      <c r="P1527" t="e">
        <f t="shared" si="47"/>
        <v>#N/A</v>
      </c>
      <c r="Q1527" t="e">
        <f>+VLOOKUP(D1527&amp;E1527,Master!D:H,5,0)</f>
        <v>#N/A</v>
      </c>
      <c r="R1527" t="e">
        <f>+VLOOKUP(D1527&amp;E1527,Master!D:I,6,0)</f>
        <v>#N/A</v>
      </c>
      <c r="S1527" t="e">
        <f>+VLOOKUP(Q1527,Notes!$A$45:$BZ$50,MATCH(P1527,Notes!$2:$2,0),0)</f>
        <v>#N/A</v>
      </c>
      <c r="T1527" s="21" t="e">
        <f t="shared" si="46"/>
        <v>#N/A</v>
      </c>
      <c r="AD1527" s="20" t="s">
        <v>644</v>
      </c>
      <c r="AE1527" s="20">
        <v>18.727899999999998</v>
      </c>
      <c r="AF1527" s="20">
        <v>18.727899999999998</v>
      </c>
      <c r="AG1527" s="20" t="s">
        <v>15</v>
      </c>
      <c r="AH1527" s="20" t="s">
        <v>202</v>
      </c>
    </row>
    <row r="1528" spans="1:34">
      <c r="A1528" s="20"/>
      <c r="B1528" s="20"/>
      <c r="C1528" s="20"/>
      <c r="D1528" s="20"/>
      <c r="E1528" s="20"/>
      <c r="G1528" s="2"/>
      <c r="P1528" t="e">
        <f t="shared" si="47"/>
        <v>#N/A</v>
      </c>
      <c r="Q1528" t="e">
        <f>+VLOOKUP(D1528&amp;E1528,Master!D:H,5,0)</f>
        <v>#N/A</v>
      </c>
      <c r="R1528" t="e">
        <f>+VLOOKUP(D1528&amp;E1528,Master!D:I,6,0)</f>
        <v>#N/A</v>
      </c>
      <c r="S1528" t="e">
        <f>+VLOOKUP(Q1528,Notes!$A$45:$BZ$50,MATCH(P1528,Notes!$2:$2,0),0)</f>
        <v>#N/A</v>
      </c>
      <c r="T1528" s="21" t="e">
        <f t="shared" si="46"/>
        <v>#N/A</v>
      </c>
      <c r="AD1528" s="20" t="s">
        <v>648</v>
      </c>
      <c r="AE1528" s="20">
        <v>15.1645</v>
      </c>
      <c r="AF1528" s="20">
        <v>15.1645</v>
      </c>
      <c r="AG1528" s="20" t="s">
        <v>15</v>
      </c>
      <c r="AH1528" s="20" t="s">
        <v>203</v>
      </c>
    </row>
    <row r="1529" spans="1:34">
      <c r="A1529" s="20"/>
      <c r="B1529" s="20"/>
      <c r="C1529" s="20"/>
      <c r="D1529" s="20"/>
      <c r="E1529" s="20"/>
      <c r="G1529" s="2"/>
      <c r="P1529" t="e">
        <f t="shared" si="47"/>
        <v>#N/A</v>
      </c>
      <c r="Q1529" t="e">
        <f>+VLOOKUP(D1529&amp;E1529,Master!D:H,5,0)</f>
        <v>#N/A</v>
      </c>
      <c r="R1529" t="e">
        <f>+VLOOKUP(D1529&amp;E1529,Master!D:I,6,0)</f>
        <v>#N/A</v>
      </c>
      <c r="S1529" t="e">
        <f>+VLOOKUP(Q1529,Notes!$A$45:$BZ$50,MATCH(P1529,Notes!$2:$2,0),0)</f>
        <v>#N/A</v>
      </c>
      <c r="T1529" s="21" t="e">
        <f t="shared" si="46"/>
        <v>#N/A</v>
      </c>
      <c r="AD1529" s="20" t="s">
        <v>766</v>
      </c>
      <c r="AE1529" s="20">
        <v>0.24319999999999997</v>
      </c>
      <c r="AF1529" s="20">
        <v>0.24319999999999997</v>
      </c>
      <c r="AG1529" s="20" t="s">
        <v>16</v>
      </c>
      <c r="AH1529" s="20" t="s">
        <v>202</v>
      </c>
    </row>
    <row r="1530" spans="1:34">
      <c r="A1530" s="20"/>
      <c r="B1530" s="20"/>
      <c r="C1530" s="20"/>
      <c r="D1530" s="20"/>
      <c r="E1530" s="20"/>
      <c r="G1530" s="2"/>
      <c r="P1530" t="e">
        <f t="shared" si="47"/>
        <v>#N/A</v>
      </c>
      <c r="Q1530" t="e">
        <f>+VLOOKUP(D1530&amp;E1530,Master!D:H,5,0)</f>
        <v>#N/A</v>
      </c>
      <c r="R1530" t="e">
        <f>+VLOOKUP(D1530&amp;E1530,Master!D:I,6,0)</f>
        <v>#N/A</v>
      </c>
      <c r="S1530" t="e">
        <f>+VLOOKUP(Q1530,Notes!$A$45:$BZ$50,MATCH(P1530,Notes!$2:$2,0),0)</f>
        <v>#N/A</v>
      </c>
      <c r="T1530" s="21" t="e">
        <f t="shared" si="46"/>
        <v>#N/A</v>
      </c>
      <c r="AD1530" s="20" t="s">
        <v>768</v>
      </c>
      <c r="AE1530" s="20">
        <v>0.2036</v>
      </c>
      <c r="AF1530" s="20">
        <v>0.2036</v>
      </c>
      <c r="AG1530" s="20" t="s">
        <v>16</v>
      </c>
      <c r="AH1530" s="20" t="s">
        <v>203</v>
      </c>
    </row>
    <row r="1531" spans="1:34">
      <c r="A1531" s="20"/>
      <c r="B1531" s="20"/>
      <c r="C1531" s="20"/>
      <c r="D1531" s="20"/>
      <c r="E1531" s="20"/>
      <c r="G1531" s="2"/>
      <c r="P1531" t="e">
        <f t="shared" si="47"/>
        <v>#N/A</v>
      </c>
      <c r="Q1531" t="e">
        <f>+VLOOKUP(D1531&amp;E1531,Master!D:H,5,0)</f>
        <v>#N/A</v>
      </c>
      <c r="R1531" t="e">
        <f>+VLOOKUP(D1531&amp;E1531,Master!D:I,6,0)</f>
        <v>#N/A</v>
      </c>
      <c r="S1531" t="e">
        <f>+VLOOKUP(Q1531,Notes!$A$45:$BZ$50,MATCH(P1531,Notes!$2:$2,0),0)</f>
        <v>#N/A</v>
      </c>
      <c r="T1531" s="21" t="e">
        <f t="shared" si="46"/>
        <v>#N/A</v>
      </c>
      <c r="AD1531" s="20" t="s">
        <v>659</v>
      </c>
      <c r="AE1531" s="20">
        <v>0.25059999999999999</v>
      </c>
      <c r="AF1531" s="20">
        <v>0.25059999999999999</v>
      </c>
      <c r="AG1531" s="20" t="s">
        <v>40</v>
      </c>
      <c r="AH1531" s="20" t="s">
        <v>203</v>
      </c>
    </row>
    <row r="1532" spans="1:34">
      <c r="A1532" s="20"/>
      <c r="B1532" s="20"/>
      <c r="C1532" s="20"/>
      <c r="D1532" s="20"/>
      <c r="E1532" s="20"/>
      <c r="G1532" s="2"/>
      <c r="P1532" t="e">
        <f t="shared" si="47"/>
        <v>#N/A</v>
      </c>
      <c r="Q1532" t="e">
        <f>+VLOOKUP(D1532&amp;E1532,Master!D:H,5,0)</f>
        <v>#N/A</v>
      </c>
      <c r="R1532" t="e">
        <f>+VLOOKUP(D1532&amp;E1532,Master!D:I,6,0)</f>
        <v>#N/A</v>
      </c>
      <c r="S1532" t="e">
        <f>+VLOOKUP(Q1532,Notes!$A$45:$BZ$50,MATCH(P1532,Notes!$2:$2,0),0)</f>
        <v>#N/A</v>
      </c>
      <c r="T1532" s="21" t="e">
        <f t="shared" si="46"/>
        <v>#N/A</v>
      </c>
      <c r="AD1532" s="20" t="s">
        <v>664</v>
      </c>
      <c r="AE1532" s="20">
        <v>0.23130000000000001</v>
      </c>
      <c r="AF1532" s="20">
        <v>0.23130000000000001</v>
      </c>
      <c r="AG1532" s="20" t="s">
        <v>45</v>
      </c>
      <c r="AH1532" s="20" t="s">
        <v>202</v>
      </c>
    </row>
    <row r="1533" spans="1:34">
      <c r="A1533" s="20"/>
      <c r="B1533" s="20"/>
      <c r="C1533" s="20"/>
      <c r="D1533" s="20"/>
      <c r="E1533" s="20"/>
      <c r="G1533" s="2"/>
      <c r="P1533" t="e">
        <f t="shared" si="47"/>
        <v>#N/A</v>
      </c>
      <c r="Q1533" t="e">
        <f>+VLOOKUP(D1533&amp;E1533,Master!D:H,5,0)</f>
        <v>#N/A</v>
      </c>
      <c r="R1533" t="e">
        <f>+VLOOKUP(D1533&amp;E1533,Master!D:I,6,0)</f>
        <v>#N/A</v>
      </c>
      <c r="S1533" t="e">
        <f>+VLOOKUP(Q1533,Notes!$A$45:$BZ$50,MATCH(P1533,Notes!$2:$2,0),0)</f>
        <v>#N/A</v>
      </c>
      <c r="T1533" s="21" t="e">
        <f t="shared" si="46"/>
        <v>#N/A</v>
      </c>
      <c r="AD1533" s="20" t="s">
        <v>666</v>
      </c>
      <c r="AE1533" s="20">
        <v>0.224</v>
      </c>
      <c r="AF1533" s="20">
        <v>0.224</v>
      </c>
      <c r="AG1533" s="20" t="s">
        <v>45</v>
      </c>
      <c r="AH1533" s="20" t="s">
        <v>203</v>
      </c>
    </row>
    <row r="1534" spans="1:34">
      <c r="A1534" s="20"/>
      <c r="B1534" s="20"/>
      <c r="C1534" s="20"/>
      <c r="D1534" s="20"/>
      <c r="E1534" s="20"/>
      <c r="G1534" s="2"/>
      <c r="P1534" t="e">
        <f t="shared" si="47"/>
        <v>#N/A</v>
      </c>
      <c r="Q1534" t="e">
        <f>+VLOOKUP(D1534&amp;E1534,Master!D:H,5,0)</f>
        <v>#N/A</v>
      </c>
      <c r="R1534" t="e">
        <f>+VLOOKUP(D1534&amp;E1534,Master!D:I,6,0)</f>
        <v>#N/A</v>
      </c>
      <c r="S1534" t="e">
        <f>+VLOOKUP(Q1534,Notes!$A$45:$BZ$50,MATCH(P1534,Notes!$2:$2,0),0)</f>
        <v>#N/A</v>
      </c>
      <c r="T1534" s="21" t="e">
        <f t="shared" si="46"/>
        <v>#N/A</v>
      </c>
      <c r="AD1534" s="20" t="s">
        <v>669</v>
      </c>
      <c r="AE1534" s="20">
        <v>0.23169999999999999</v>
      </c>
      <c r="AF1534" s="20">
        <v>0.23169999999999999</v>
      </c>
      <c r="AG1534" s="20" t="s">
        <v>47</v>
      </c>
      <c r="AH1534" s="20" t="s">
        <v>202</v>
      </c>
    </row>
    <row r="1535" spans="1:34">
      <c r="A1535" s="20"/>
      <c r="B1535" s="20"/>
      <c r="C1535" s="20"/>
      <c r="D1535" s="20"/>
      <c r="E1535" s="20"/>
      <c r="G1535" s="2"/>
      <c r="P1535" t="e">
        <f t="shared" si="47"/>
        <v>#N/A</v>
      </c>
      <c r="Q1535" t="e">
        <f>+VLOOKUP(D1535&amp;E1535,Master!D:H,5,0)</f>
        <v>#N/A</v>
      </c>
      <c r="R1535" t="e">
        <f>+VLOOKUP(D1535&amp;E1535,Master!D:I,6,0)</f>
        <v>#N/A</v>
      </c>
      <c r="S1535" t="e">
        <f>+VLOOKUP(Q1535,Notes!$A$45:$BZ$50,MATCH(P1535,Notes!$2:$2,0),0)</f>
        <v>#N/A</v>
      </c>
      <c r="T1535" s="21" t="e">
        <f t="shared" si="46"/>
        <v>#N/A</v>
      </c>
      <c r="AD1535" s="20" t="s">
        <v>676</v>
      </c>
      <c r="AE1535" s="20">
        <v>12.854486999999999</v>
      </c>
      <c r="AF1535" s="20">
        <v>12.854486999999999</v>
      </c>
      <c r="AG1535" s="20" t="s">
        <v>88</v>
      </c>
      <c r="AH1535" s="20" t="s">
        <v>196</v>
      </c>
    </row>
    <row r="1536" spans="1:34">
      <c r="A1536" s="20"/>
      <c r="B1536" s="20"/>
      <c r="C1536" s="20"/>
      <c r="D1536" s="20"/>
      <c r="E1536" s="20"/>
      <c r="G1536" s="2"/>
      <c r="P1536" t="e">
        <f t="shared" si="47"/>
        <v>#N/A</v>
      </c>
      <c r="Q1536" t="e">
        <f>+VLOOKUP(D1536&amp;E1536,Master!D:H,5,0)</f>
        <v>#N/A</v>
      </c>
      <c r="R1536" t="e">
        <f>+VLOOKUP(D1536&amp;E1536,Master!D:I,6,0)</f>
        <v>#N/A</v>
      </c>
      <c r="S1536" t="e">
        <f>+VLOOKUP(Q1536,Notes!$A$45:$BZ$50,MATCH(P1536,Notes!$2:$2,0),0)</f>
        <v>#N/A</v>
      </c>
      <c r="T1536" s="21" t="e">
        <f t="shared" si="46"/>
        <v>#N/A</v>
      </c>
      <c r="AD1536" s="20" t="s">
        <v>653</v>
      </c>
      <c r="AE1536" s="20">
        <v>15.359452999999993</v>
      </c>
      <c r="AF1536" s="20">
        <v>15.359452999999993</v>
      </c>
      <c r="AG1536" s="20" t="s">
        <v>17</v>
      </c>
      <c r="AH1536" s="20" t="s">
        <v>211</v>
      </c>
    </row>
    <row r="1537" spans="1:34">
      <c r="A1537" s="20"/>
      <c r="B1537" s="20"/>
      <c r="C1537" s="20"/>
      <c r="D1537" s="20"/>
      <c r="E1537" s="20"/>
      <c r="G1537" s="2"/>
      <c r="P1537" t="e">
        <f t="shared" si="47"/>
        <v>#N/A</v>
      </c>
      <c r="Q1537" t="e">
        <f>+VLOOKUP(D1537&amp;E1537,Master!D:H,5,0)</f>
        <v>#N/A</v>
      </c>
      <c r="R1537" t="e">
        <f>+VLOOKUP(D1537&amp;E1537,Master!D:I,6,0)</f>
        <v>#N/A</v>
      </c>
      <c r="S1537" t="e">
        <f>+VLOOKUP(Q1537,Notes!$A$45:$BZ$50,MATCH(P1537,Notes!$2:$2,0),0)</f>
        <v>#N/A</v>
      </c>
      <c r="T1537" s="21" t="e">
        <f t="shared" si="46"/>
        <v>#N/A</v>
      </c>
      <c r="AD1537" s="20" t="s">
        <v>650</v>
      </c>
      <c r="AE1537" s="20">
        <v>15.765048999999996</v>
      </c>
      <c r="AF1537" s="20">
        <v>15.765048999999996</v>
      </c>
      <c r="AG1537" s="20" t="s">
        <v>17</v>
      </c>
      <c r="AH1537" s="20" t="s">
        <v>204</v>
      </c>
    </row>
    <row r="1538" spans="1:34">
      <c r="A1538" s="20"/>
      <c r="B1538" s="20"/>
      <c r="C1538" s="20"/>
      <c r="D1538" s="20"/>
      <c r="E1538" s="20"/>
      <c r="G1538" s="2"/>
      <c r="P1538" t="e">
        <f t="shared" si="47"/>
        <v>#N/A</v>
      </c>
      <c r="Q1538" t="e">
        <f>+VLOOKUP(D1538&amp;E1538,Master!D:H,5,0)</f>
        <v>#N/A</v>
      </c>
      <c r="R1538" t="e">
        <f>+VLOOKUP(D1538&amp;E1538,Master!D:I,6,0)</f>
        <v>#N/A</v>
      </c>
      <c r="S1538" t="e">
        <f>+VLOOKUP(Q1538,Notes!$A$45:$BZ$50,MATCH(P1538,Notes!$2:$2,0),0)</f>
        <v>#N/A</v>
      </c>
      <c r="T1538" s="21" t="e">
        <f t="shared" ref="T1538:T1601" si="48">+S1538-B1538</f>
        <v>#N/A</v>
      </c>
      <c r="AD1538" s="20" t="s">
        <v>681</v>
      </c>
      <c r="AE1538" s="20">
        <v>15.026921000000005</v>
      </c>
      <c r="AF1538" s="20">
        <v>15.026921000000005</v>
      </c>
      <c r="AG1538" s="20" t="s">
        <v>190</v>
      </c>
      <c r="AH1538" s="20" t="s">
        <v>204</v>
      </c>
    </row>
    <row r="1539" spans="1:34">
      <c r="A1539" s="20"/>
      <c r="B1539" s="20"/>
      <c r="C1539" s="20"/>
      <c r="D1539" s="20"/>
      <c r="E1539" s="20"/>
      <c r="G1539" s="2"/>
      <c r="P1539" t="e">
        <f t="shared" ref="P1539:P1602" si="49">+D1539&amp;R1539</f>
        <v>#N/A</v>
      </c>
      <c r="Q1539" t="e">
        <f>+VLOOKUP(D1539&amp;E1539,Master!D:H,5,0)</f>
        <v>#N/A</v>
      </c>
      <c r="R1539" t="e">
        <f>+VLOOKUP(D1539&amp;E1539,Master!D:I,6,0)</f>
        <v>#N/A</v>
      </c>
      <c r="S1539" t="e">
        <f>+VLOOKUP(Q1539,Notes!$A$45:$BZ$50,MATCH(P1539,Notes!$2:$2,0),0)</f>
        <v>#N/A</v>
      </c>
      <c r="T1539" s="21" t="e">
        <f t="shared" si="48"/>
        <v>#N/A</v>
      </c>
      <c r="AD1539" s="20" t="s">
        <v>683</v>
      </c>
      <c r="AE1539" s="20">
        <v>14.618611999999994</v>
      </c>
      <c r="AF1539" s="20">
        <v>14.618611999999994</v>
      </c>
      <c r="AG1539" s="20" t="s">
        <v>190</v>
      </c>
      <c r="AH1539" s="20" t="s">
        <v>205</v>
      </c>
    </row>
    <row r="1540" spans="1:34">
      <c r="A1540" s="20"/>
      <c r="B1540" s="20"/>
      <c r="C1540" s="20"/>
      <c r="D1540" s="20"/>
      <c r="E1540" s="20"/>
      <c r="G1540" s="2"/>
      <c r="P1540" t="e">
        <f t="shared" si="49"/>
        <v>#N/A</v>
      </c>
      <c r="Q1540" t="e">
        <f>+VLOOKUP(D1540&amp;E1540,Master!D:H,5,0)</f>
        <v>#N/A</v>
      </c>
      <c r="R1540" t="e">
        <f>+VLOOKUP(D1540&amp;E1540,Master!D:I,6,0)</f>
        <v>#N/A</v>
      </c>
      <c r="S1540" t="e">
        <f>+VLOOKUP(Q1540,Notes!$A$45:$BZ$50,MATCH(P1540,Notes!$2:$2,0),0)</f>
        <v>#N/A</v>
      </c>
      <c r="T1540" s="21" t="e">
        <f t="shared" si="48"/>
        <v>#N/A</v>
      </c>
      <c r="AD1540" s="20" t="s">
        <v>676</v>
      </c>
      <c r="AE1540" s="20">
        <v>12.854486999999999</v>
      </c>
      <c r="AF1540" s="20">
        <v>12.854486999999999</v>
      </c>
      <c r="AG1540" s="20" t="s">
        <v>88</v>
      </c>
      <c r="AH1540" s="20" t="s">
        <v>196</v>
      </c>
    </row>
    <row r="1541" spans="1:34">
      <c r="A1541" s="20"/>
      <c r="B1541" s="20"/>
      <c r="C1541" s="20"/>
      <c r="D1541" s="20"/>
      <c r="E1541" s="20"/>
      <c r="G1541" s="2"/>
      <c r="P1541" t="e">
        <f t="shared" si="49"/>
        <v>#N/A</v>
      </c>
      <c r="Q1541" t="e">
        <f>+VLOOKUP(D1541&amp;E1541,Master!D:H,5,0)</f>
        <v>#N/A</v>
      </c>
      <c r="R1541" t="e">
        <f>+VLOOKUP(D1541&amp;E1541,Master!D:I,6,0)</f>
        <v>#N/A</v>
      </c>
      <c r="S1541" t="e">
        <f>+VLOOKUP(Q1541,Notes!$A$45:$BZ$50,MATCH(P1541,Notes!$2:$2,0),0)</f>
        <v>#N/A</v>
      </c>
      <c r="T1541" s="21" t="e">
        <f t="shared" si="48"/>
        <v>#N/A</v>
      </c>
      <c r="AD1541" s="20" t="s">
        <v>621</v>
      </c>
      <c r="AE1541" s="20">
        <v>0.18816300000000014</v>
      </c>
      <c r="AF1541" s="20">
        <v>0.18816300000000014</v>
      </c>
      <c r="AG1541" s="20" t="s">
        <v>20</v>
      </c>
      <c r="AH1541" s="20" t="s">
        <v>204</v>
      </c>
    </row>
    <row r="1542" spans="1:34">
      <c r="A1542" s="20"/>
      <c r="B1542" s="20"/>
      <c r="C1542" s="20"/>
      <c r="D1542" s="20"/>
      <c r="E1542" s="20"/>
      <c r="G1542" s="2"/>
      <c r="P1542" t="e">
        <f t="shared" si="49"/>
        <v>#N/A</v>
      </c>
      <c r="Q1542" t="e">
        <f>+VLOOKUP(D1542&amp;E1542,Master!D:H,5,0)</f>
        <v>#N/A</v>
      </c>
      <c r="R1542" t="e">
        <f>+VLOOKUP(D1542&amp;E1542,Master!D:I,6,0)</f>
        <v>#N/A</v>
      </c>
      <c r="S1542" t="e">
        <f>+VLOOKUP(Q1542,Notes!$A$45:$BZ$50,MATCH(P1542,Notes!$2:$2,0),0)</f>
        <v>#N/A</v>
      </c>
      <c r="T1542" s="21" t="e">
        <f t="shared" si="48"/>
        <v>#N/A</v>
      </c>
      <c r="AD1542" s="20" t="s">
        <v>625</v>
      </c>
      <c r="AE1542" s="20">
        <v>0.17584399999999997</v>
      </c>
      <c r="AF1542" s="20">
        <v>0.17584399999999997</v>
      </c>
      <c r="AG1542" s="20" t="s">
        <v>20</v>
      </c>
      <c r="AH1542" s="20" t="s">
        <v>205</v>
      </c>
    </row>
    <row r="1543" spans="1:34">
      <c r="A1543" s="20"/>
      <c r="B1543" s="20"/>
      <c r="C1543" s="20"/>
      <c r="D1543" s="20"/>
      <c r="E1543" s="20"/>
      <c r="G1543" s="2"/>
      <c r="P1543" t="e">
        <f t="shared" si="49"/>
        <v>#N/A</v>
      </c>
      <c r="Q1543" t="e">
        <f>+VLOOKUP(D1543&amp;E1543,Master!D:H,5,0)</f>
        <v>#N/A</v>
      </c>
      <c r="R1543" t="e">
        <f>+VLOOKUP(D1543&amp;E1543,Master!D:I,6,0)</f>
        <v>#N/A</v>
      </c>
      <c r="S1543" t="e">
        <f>+VLOOKUP(Q1543,Notes!$A$45:$BZ$50,MATCH(P1543,Notes!$2:$2,0),0)</f>
        <v>#N/A</v>
      </c>
      <c r="T1543" s="21" t="e">
        <f t="shared" si="48"/>
        <v>#N/A</v>
      </c>
      <c r="AD1543" s="20" t="s">
        <v>647</v>
      </c>
      <c r="AE1543" s="20">
        <v>15.734137000000006</v>
      </c>
      <c r="AF1543" s="20">
        <v>15.734137000000006</v>
      </c>
      <c r="AG1543" s="20" t="s">
        <v>15</v>
      </c>
      <c r="AH1543" s="20" t="s">
        <v>205</v>
      </c>
    </row>
    <row r="1544" spans="1:34">
      <c r="A1544" s="20"/>
      <c r="B1544" s="20"/>
      <c r="C1544" s="20"/>
      <c r="D1544" s="20"/>
      <c r="E1544" s="20"/>
      <c r="G1544" s="2"/>
      <c r="P1544" t="e">
        <f t="shared" si="49"/>
        <v>#N/A</v>
      </c>
      <c r="Q1544" t="e">
        <f>+VLOOKUP(D1544&amp;E1544,Master!D:H,5,0)</f>
        <v>#N/A</v>
      </c>
      <c r="R1544" t="e">
        <f>+VLOOKUP(D1544&amp;E1544,Master!D:I,6,0)</f>
        <v>#N/A</v>
      </c>
      <c r="S1544" t="e">
        <f>+VLOOKUP(Q1544,Notes!$A$45:$BZ$50,MATCH(P1544,Notes!$2:$2,0),0)</f>
        <v>#N/A</v>
      </c>
      <c r="T1544" s="21" t="e">
        <f t="shared" si="48"/>
        <v>#N/A</v>
      </c>
      <c r="AD1544" s="20" t="s">
        <v>642</v>
      </c>
      <c r="AE1544" s="20">
        <v>19.30333700000001</v>
      </c>
      <c r="AF1544" s="20">
        <v>19.30333700000001</v>
      </c>
      <c r="AG1544" s="20" t="s">
        <v>15</v>
      </c>
      <c r="AH1544" s="20" t="s">
        <v>204</v>
      </c>
    </row>
    <row r="1545" spans="1:34">
      <c r="A1545" s="20"/>
      <c r="B1545" s="20"/>
      <c r="C1545" s="20"/>
      <c r="D1545" s="20"/>
      <c r="E1545" s="20"/>
      <c r="G1545" s="2"/>
      <c r="P1545" t="e">
        <f t="shared" si="49"/>
        <v>#N/A</v>
      </c>
      <c r="Q1545" t="e">
        <f>+VLOOKUP(D1545&amp;E1545,Master!D:H,5,0)</f>
        <v>#N/A</v>
      </c>
      <c r="R1545" t="e">
        <f>+VLOOKUP(D1545&amp;E1545,Master!D:I,6,0)</f>
        <v>#N/A</v>
      </c>
      <c r="S1545" t="e">
        <f>+VLOOKUP(Q1545,Notes!$A$45:$BZ$50,MATCH(P1545,Notes!$2:$2,0),0)</f>
        <v>#N/A</v>
      </c>
      <c r="T1545" s="21" t="e">
        <f t="shared" si="48"/>
        <v>#N/A</v>
      </c>
      <c r="AD1545" s="20" t="s">
        <v>763</v>
      </c>
      <c r="AE1545" s="20">
        <v>0.21400499999999986</v>
      </c>
      <c r="AF1545" s="20">
        <v>0.21400499999999986</v>
      </c>
      <c r="AG1545" s="20" t="s">
        <v>16</v>
      </c>
      <c r="AH1545" s="20" t="s">
        <v>205</v>
      </c>
    </row>
    <row r="1546" spans="1:34">
      <c r="A1546" s="20"/>
      <c r="B1546" s="20"/>
      <c r="C1546" s="20"/>
      <c r="D1546" s="20"/>
      <c r="E1546" s="20"/>
      <c r="G1546" s="2"/>
      <c r="P1546" t="e">
        <f t="shared" si="49"/>
        <v>#N/A</v>
      </c>
      <c r="Q1546" t="e">
        <f>+VLOOKUP(D1546&amp;E1546,Master!D:H,5,0)</f>
        <v>#N/A</v>
      </c>
      <c r="R1546" t="e">
        <f>+VLOOKUP(D1546&amp;E1546,Master!D:I,6,0)</f>
        <v>#N/A</v>
      </c>
      <c r="S1546" t="e">
        <f>+VLOOKUP(Q1546,Notes!$A$45:$BZ$50,MATCH(P1546,Notes!$2:$2,0),0)</f>
        <v>#N/A</v>
      </c>
      <c r="T1546" s="21" t="e">
        <f t="shared" si="48"/>
        <v>#N/A</v>
      </c>
      <c r="AD1546" s="20" t="s">
        <v>761</v>
      </c>
      <c r="AE1546" s="20">
        <v>0.25396199999999997</v>
      </c>
      <c r="AF1546" s="20">
        <v>0.25396199999999997</v>
      </c>
      <c r="AG1546" s="20" t="s">
        <v>16</v>
      </c>
      <c r="AH1546" s="20" t="s">
        <v>204</v>
      </c>
    </row>
    <row r="1547" spans="1:34">
      <c r="A1547" s="20"/>
      <c r="B1547" s="20"/>
      <c r="C1547" s="20"/>
      <c r="D1547" s="20"/>
      <c r="E1547" s="20"/>
      <c r="G1547" s="2"/>
      <c r="P1547" t="e">
        <f t="shared" si="49"/>
        <v>#N/A</v>
      </c>
      <c r="Q1547" t="e">
        <f>+VLOOKUP(D1547&amp;E1547,Master!D:H,5,0)</f>
        <v>#N/A</v>
      </c>
      <c r="R1547" t="e">
        <f>+VLOOKUP(D1547&amp;E1547,Master!D:I,6,0)</f>
        <v>#N/A</v>
      </c>
      <c r="S1547" t="e">
        <f>+VLOOKUP(Q1547,Notes!$A$45:$BZ$50,MATCH(P1547,Notes!$2:$2,0),0)</f>
        <v>#N/A</v>
      </c>
      <c r="T1547" s="21" t="e">
        <f t="shared" si="48"/>
        <v>#N/A</v>
      </c>
      <c r="AD1547" s="20" t="s">
        <v>653</v>
      </c>
      <c r="AE1547" s="20">
        <v>15.359452999999993</v>
      </c>
      <c r="AF1547" s="20">
        <v>15.359452999999993</v>
      </c>
      <c r="AG1547" s="20" t="s">
        <v>17</v>
      </c>
      <c r="AH1547" s="20" t="s">
        <v>211</v>
      </c>
    </row>
    <row r="1548" spans="1:34">
      <c r="A1548" s="20"/>
      <c r="B1548" s="20"/>
      <c r="C1548" s="20"/>
      <c r="D1548" s="20"/>
      <c r="E1548" s="20"/>
      <c r="G1548" s="2"/>
      <c r="P1548" t="e">
        <f t="shared" si="49"/>
        <v>#N/A</v>
      </c>
      <c r="Q1548" t="e">
        <f>+VLOOKUP(D1548&amp;E1548,Master!D:H,5,0)</f>
        <v>#N/A</v>
      </c>
      <c r="R1548" t="e">
        <f>+VLOOKUP(D1548&amp;E1548,Master!D:I,6,0)</f>
        <v>#N/A</v>
      </c>
      <c r="S1548" t="e">
        <f>+VLOOKUP(Q1548,Notes!$A$45:$BZ$50,MATCH(P1548,Notes!$2:$2,0),0)</f>
        <v>#N/A</v>
      </c>
      <c r="T1548" s="21" t="e">
        <f t="shared" si="48"/>
        <v>#N/A</v>
      </c>
      <c r="AD1548" s="20" t="s">
        <v>650</v>
      </c>
      <c r="AE1548" s="20">
        <v>15.765048999999996</v>
      </c>
      <c r="AF1548" s="20">
        <v>15.765048999999996</v>
      </c>
      <c r="AG1548" s="20" t="s">
        <v>17</v>
      </c>
      <c r="AH1548" s="20" t="s">
        <v>204</v>
      </c>
    </row>
    <row r="1549" spans="1:34">
      <c r="A1549" s="20"/>
      <c r="B1549" s="20"/>
      <c r="C1549" s="20"/>
      <c r="D1549" s="20"/>
      <c r="E1549" s="20"/>
      <c r="G1549" s="2"/>
      <c r="P1549" t="e">
        <f t="shared" si="49"/>
        <v>#N/A</v>
      </c>
      <c r="Q1549" t="e">
        <f>+VLOOKUP(D1549&amp;E1549,Master!D:H,5,0)</f>
        <v>#N/A</v>
      </c>
      <c r="R1549" t="e">
        <f>+VLOOKUP(D1549&amp;E1549,Master!D:I,6,0)</f>
        <v>#N/A</v>
      </c>
      <c r="S1549" t="e">
        <f>+VLOOKUP(Q1549,Notes!$A$45:$BZ$50,MATCH(P1549,Notes!$2:$2,0),0)</f>
        <v>#N/A</v>
      </c>
      <c r="T1549" s="21" t="e">
        <f t="shared" si="48"/>
        <v>#N/A</v>
      </c>
      <c r="AD1549" s="20" t="s">
        <v>681</v>
      </c>
      <c r="AE1549" s="20">
        <v>15.026921000000005</v>
      </c>
      <c r="AF1549" s="20">
        <v>15.026921000000005</v>
      </c>
      <c r="AG1549" s="20" t="s">
        <v>190</v>
      </c>
      <c r="AH1549" s="20" t="s">
        <v>204</v>
      </c>
    </row>
    <row r="1550" spans="1:34">
      <c r="A1550" s="20"/>
      <c r="B1550" s="20"/>
      <c r="C1550" s="20"/>
      <c r="D1550" s="20"/>
      <c r="E1550" s="20"/>
      <c r="G1550" s="2"/>
      <c r="P1550" t="e">
        <f t="shared" si="49"/>
        <v>#N/A</v>
      </c>
      <c r="Q1550" t="e">
        <f>+VLOOKUP(D1550&amp;E1550,Master!D:H,5,0)</f>
        <v>#N/A</v>
      </c>
      <c r="R1550" t="e">
        <f>+VLOOKUP(D1550&amp;E1550,Master!D:I,6,0)</f>
        <v>#N/A</v>
      </c>
      <c r="S1550" t="e">
        <f>+VLOOKUP(Q1550,Notes!$A$45:$BZ$50,MATCH(P1550,Notes!$2:$2,0),0)</f>
        <v>#N/A</v>
      </c>
      <c r="T1550" s="21" t="e">
        <f t="shared" si="48"/>
        <v>#N/A</v>
      </c>
      <c r="AD1550" s="20" t="s">
        <v>683</v>
      </c>
      <c r="AE1550" s="20">
        <v>14.618611999999994</v>
      </c>
      <c r="AF1550" s="20">
        <v>14.618611999999994</v>
      </c>
      <c r="AG1550" s="20" t="s">
        <v>190</v>
      </c>
      <c r="AH1550" s="20" t="s">
        <v>205</v>
      </c>
    </row>
    <row r="1551" spans="1:34">
      <c r="A1551" s="20"/>
      <c r="B1551" s="20"/>
      <c r="C1551" s="20"/>
      <c r="D1551" s="20"/>
      <c r="E1551" s="20"/>
      <c r="G1551" s="2"/>
      <c r="P1551" t="e">
        <f t="shared" si="49"/>
        <v>#N/A</v>
      </c>
      <c r="Q1551" t="e">
        <f>+VLOOKUP(D1551&amp;E1551,Master!D:H,5,0)</f>
        <v>#N/A</v>
      </c>
      <c r="R1551" t="e">
        <f>+VLOOKUP(D1551&amp;E1551,Master!D:I,6,0)</f>
        <v>#N/A</v>
      </c>
      <c r="S1551" t="e">
        <f>+VLOOKUP(Q1551,Notes!$A$45:$BZ$50,MATCH(P1551,Notes!$2:$2,0),0)</f>
        <v>#N/A</v>
      </c>
      <c r="T1551" s="21" t="e">
        <f t="shared" si="48"/>
        <v>#N/A</v>
      </c>
      <c r="AD1551" s="20" t="s">
        <v>621</v>
      </c>
      <c r="AE1551" s="20">
        <v>0.18816300000000014</v>
      </c>
      <c r="AF1551" s="20">
        <v>0.18816300000000014</v>
      </c>
      <c r="AG1551" s="20" t="s">
        <v>20</v>
      </c>
      <c r="AH1551" s="20" t="s">
        <v>204</v>
      </c>
    </row>
    <row r="1552" spans="1:34">
      <c r="A1552" s="20"/>
      <c r="B1552" s="20"/>
      <c r="C1552" s="20"/>
      <c r="D1552" s="20"/>
      <c r="E1552" s="20"/>
      <c r="G1552" s="2"/>
      <c r="P1552" t="e">
        <f t="shared" si="49"/>
        <v>#N/A</v>
      </c>
      <c r="Q1552" t="e">
        <f>+VLOOKUP(D1552&amp;E1552,Master!D:H,5,0)</f>
        <v>#N/A</v>
      </c>
      <c r="R1552" t="e">
        <f>+VLOOKUP(D1552&amp;E1552,Master!D:I,6,0)</f>
        <v>#N/A</v>
      </c>
      <c r="S1552" t="e">
        <f>+VLOOKUP(Q1552,Notes!$A$45:$BZ$50,MATCH(P1552,Notes!$2:$2,0),0)</f>
        <v>#N/A</v>
      </c>
      <c r="T1552" s="21" t="e">
        <f t="shared" si="48"/>
        <v>#N/A</v>
      </c>
      <c r="AD1552" s="20" t="s">
        <v>625</v>
      </c>
      <c r="AE1552" s="20">
        <v>0.17584399999999997</v>
      </c>
      <c r="AF1552" s="20">
        <v>0.17584399999999997</v>
      </c>
      <c r="AG1552" s="20" t="s">
        <v>20</v>
      </c>
      <c r="AH1552" s="20" t="s">
        <v>205</v>
      </c>
    </row>
    <row r="1553" spans="1:34">
      <c r="A1553" s="20"/>
      <c r="B1553" s="20"/>
      <c r="C1553" s="20"/>
      <c r="D1553" s="20"/>
      <c r="E1553" s="20"/>
      <c r="G1553" s="2"/>
      <c r="P1553" t="e">
        <f t="shared" si="49"/>
        <v>#N/A</v>
      </c>
      <c r="Q1553" t="e">
        <f>+VLOOKUP(D1553&amp;E1553,Master!D:H,5,0)</f>
        <v>#N/A</v>
      </c>
      <c r="R1553" t="e">
        <f>+VLOOKUP(D1553&amp;E1553,Master!D:I,6,0)</f>
        <v>#N/A</v>
      </c>
      <c r="S1553" t="e">
        <f>+VLOOKUP(Q1553,Notes!$A$45:$BZ$50,MATCH(P1553,Notes!$2:$2,0),0)</f>
        <v>#N/A</v>
      </c>
      <c r="T1553" s="21" t="e">
        <f t="shared" si="48"/>
        <v>#N/A</v>
      </c>
      <c r="AD1553" s="20" t="s">
        <v>647</v>
      </c>
      <c r="AE1553" s="20">
        <v>15.734137000000006</v>
      </c>
      <c r="AF1553" s="20">
        <v>15.734137000000006</v>
      </c>
      <c r="AG1553" s="20" t="s">
        <v>15</v>
      </c>
      <c r="AH1553" s="20" t="s">
        <v>205</v>
      </c>
    </row>
    <row r="1554" spans="1:34">
      <c r="A1554" s="20"/>
      <c r="B1554" s="20"/>
      <c r="C1554" s="20"/>
      <c r="D1554" s="20"/>
      <c r="E1554" s="20"/>
      <c r="G1554" s="2"/>
      <c r="P1554" t="e">
        <f t="shared" si="49"/>
        <v>#N/A</v>
      </c>
      <c r="Q1554" t="e">
        <f>+VLOOKUP(D1554&amp;E1554,Master!D:H,5,0)</f>
        <v>#N/A</v>
      </c>
      <c r="R1554" t="e">
        <f>+VLOOKUP(D1554&amp;E1554,Master!D:I,6,0)</f>
        <v>#N/A</v>
      </c>
      <c r="S1554" t="e">
        <f>+VLOOKUP(Q1554,Notes!$A$45:$BZ$50,MATCH(P1554,Notes!$2:$2,0),0)</f>
        <v>#N/A</v>
      </c>
      <c r="T1554" s="21" t="e">
        <f t="shared" si="48"/>
        <v>#N/A</v>
      </c>
      <c r="AD1554" s="20" t="s">
        <v>642</v>
      </c>
      <c r="AE1554" s="20">
        <v>19.30333700000001</v>
      </c>
      <c r="AF1554" s="20">
        <v>19.30333700000001</v>
      </c>
      <c r="AG1554" s="20" t="s">
        <v>15</v>
      </c>
      <c r="AH1554" s="20" t="s">
        <v>204</v>
      </c>
    </row>
    <row r="1555" spans="1:34">
      <c r="A1555" s="20"/>
      <c r="B1555" s="20"/>
      <c r="C1555" s="20"/>
      <c r="D1555" s="20"/>
      <c r="E1555" s="20"/>
      <c r="G1555" s="2"/>
      <c r="P1555" t="e">
        <f t="shared" si="49"/>
        <v>#N/A</v>
      </c>
      <c r="Q1555" t="e">
        <f>+VLOOKUP(D1555&amp;E1555,Master!D:H,5,0)</f>
        <v>#N/A</v>
      </c>
      <c r="R1555" t="e">
        <f>+VLOOKUP(D1555&amp;E1555,Master!D:I,6,0)</f>
        <v>#N/A</v>
      </c>
      <c r="S1555" t="e">
        <f>+VLOOKUP(Q1555,Notes!$A$45:$BZ$50,MATCH(P1555,Notes!$2:$2,0),0)</f>
        <v>#N/A</v>
      </c>
      <c r="T1555" s="21" t="e">
        <f t="shared" si="48"/>
        <v>#N/A</v>
      </c>
      <c r="AD1555" s="20" t="s">
        <v>653</v>
      </c>
      <c r="AE1555" s="20">
        <v>15.359452999999993</v>
      </c>
      <c r="AF1555" s="20">
        <v>15.359452999999993</v>
      </c>
      <c r="AG1555" s="20" t="s">
        <v>17</v>
      </c>
      <c r="AH1555" s="20" t="s">
        <v>211</v>
      </c>
    </row>
    <row r="1556" spans="1:34">
      <c r="A1556" s="20"/>
      <c r="B1556" s="20"/>
      <c r="C1556" s="20"/>
      <c r="D1556" s="20"/>
      <c r="E1556" s="20"/>
      <c r="G1556" s="2"/>
      <c r="P1556" t="e">
        <f t="shared" si="49"/>
        <v>#N/A</v>
      </c>
      <c r="Q1556" t="e">
        <f>+VLOOKUP(D1556&amp;E1556,Master!D:H,5,0)</f>
        <v>#N/A</v>
      </c>
      <c r="R1556" t="e">
        <f>+VLOOKUP(D1556&amp;E1556,Master!D:I,6,0)</f>
        <v>#N/A</v>
      </c>
      <c r="S1556" t="e">
        <f>+VLOOKUP(Q1556,Notes!$A$45:$BZ$50,MATCH(P1556,Notes!$2:$2,0),0)</f>
        <v>#N/A</v>
      </c>
      <c r="T1556" s="21" t="e">
        <f t="shared" si="48"/>
        <v>#N/A</v>
      </c>
      <c r="AD1556" s="20" t="s">
        <v>650</v>
      </c>
      <c r="AE1556" s="20">
        <v>15.765048999999996</v>
      </c>
      <c r="AF1556" s="20">
        <v>15.765048999999996</v>
      </c>
      <c r="AG1556" s="20" t="s">
        <v>17</v>
      </c>
      <c r="AH1556" s="20" t="s">
        <v>204</v>
      </c>
    </row>
    <row r="1557" spans="1:34">
      <c r="A1557" s="20"/>
      <c r="B1557" s="20"/>
      <c r="C1557" s="20"/>
      <c r="D1557" s="20"/>
      <c r="E1557" s="20"/>
      <c r="G1557" s="2"/>
      <c r="P1557" t="e">
        <f t="shared" si="49"/>
        <v>#N/A</v>
      </c>
      <c r="Q1557" t="e">
        <f>+VLOOKUP(D1557&amp;E1557,Master!D:H,5,0)</f>
        <v>#N/A</v>
      </c>
      <c r="R1557" t="e">
        <f>+VLOOKUP(D1557&amp;E1557,Master!D:I,6,0)</f>
        <v>#N/A</v>
      </c>
      <c r="S1557" t="e">
        <f>+VLOOKUP(Q1557,Notes!$A$45:$BZ$50,MATCH(P1557,Notes!$2:$2,0),0)</f>
        <v>#N/A</v>
      </c>
      <c r="T1557" s="21" t="e">
        <f t="shared" si="48"/>
        <v>#N/A</v>
      </c>
      <c r="AD1557" s="20" t="s">
        <v>763</v>
      </c>
      <c r="AE1557" s="20">
        <v>0.21400499999999986</v>
      </c>
      <c r="AF1557" s="20">
        <v>0.21400499999999986</v>
      </c>
      <c r="AG1557" s="20" t="s">
        <v>16</v>
      </c>
      <c r="AH1557" s="20" t="s">
        <v>205</v>
      </c>
    </row>
    <row r="1558" spans="1:34">
      <c r="A1558" s="20"/>
      <c r="B1558" s="20"/>
      <c r="C1558" s="20"/>
      <c r="D1558" s="20"/>
      <c r="E1558" s="20"/>
      <c r="G1558" s="2"/>
      <c r="P1558" t="e">
        <f t="shared" si="49"/>
        <v>#N/A</v>
      </c>
      <c r="Q1558" t="e">
        <f>+VLOOKUP(D1558&amp;E1558,Master!D:H,5,0)</f>
        <v>#N/A</v>
      </c>
      <c r="R1558" t="e">
        <f>+VLOOKUP(D1558&amp;E1558,Master!D:I,6,0)</f>
        <v>#N/A</v>
      </c>
      <c r="S1558" t="e">
        <f>+VLOOKUP(Q1558,Notes!$A$45:$BZ$50,MATCH(P1558,Notes!$2:$2,0),0)</f>
        <v>#N/A</v>
      </c>
      <c r="T1558" s="21" t="e">
        <f t="shared" si="48"/>
        <v>#N/A</v>
      </c>
      <c r="AD1558" s="20" t="s">
        <v>761</v>
      </c>
      <c r="AE1558" s="20">
        <v>0.25396199999999997</v>
      </c>
      <c r="AF1558" s="20">
        <v>0.25396199999999997</v>
      </c>
      <c r="AG1558" s="20" t="s">
        <v>16</v>
      </c>
      <c r="AH1558" s="20" t="s">
        <v>204</v>
      </c>
    </row>
    <row r="1559" spans="1:34">
      <c r="A1559" s="20"/>
      <c r="B1559" s="20"/>
      <c r="C1559" s="20"/>
      <c r="D1559" s="20"/>
      <c r="E1559" s="20"/>
      <c r="G1559" s="2"/>
      <c r="P1559" t="e">
        <f t="shared" si="49"/>
        <v>#N/A</v>
      </c>
      <c r="Q1559" t="e">
        <f>+VLOOKUP(D1559&amp;E1559,Master!D:H,5,0)</f>
        <v>#N/A</v>
      </c>
      <c r="R1559" t="e">
        <f>+VLOOKUP(D1559&amp;E1559,Master!D:I,6,0)</f>
        <v>#N/A</v>
      </c>
      <c r="S1559" t="e">
        <f>+VLOOKUP(Q1559,Notes!$A$45:$BZ$50,MATCH(P1559,Notes!$2:$2,0),0)</f>
        <v>#N/A</v>
      </c>
      <c r="T1559" s="21" t="e">
        <f t="shared" si="48"/>
        <v>#N/A</v>
      </c>
      <c r="AD1559" s="20" t="s">
        <v>681</v>
      </c>
      <c r="AE1559" s="20">
        <v>15.026921000000005</v>
      </c>
      <c r="AF1559" s="20">
        <v>15.026921000000005</v>
      </c>
      <c r="AG1559" s="20" t="s">
        <v>190</v>
      </c>
      <c r="AH1559" s="20" t="s">
        <v>204</v>
      </c>
    </row>
    <row r="1560" spans="1:34">
      <c r="A1560" s="20"/>
      <c r="B1560" s="20"/>
      <c r="C1560" s="20"/>
      <c r="D1560" s="20"/>
      <c r="E1560" s="20"/>
      <c r="G1560" s="2"/>
      <c r="P1560" t="e">
        <f t="shared" si="49"/>
        <v>#N/A</v>
      </c>
      <c r="Q1560" t="e">
        <f>+VLOOKUP(D1560&amp;E1560,Master!D:H,5,0)</f>
        <v>#N/A</v>
      </c>
      <c r="R1560" t="e">
        <f>+VLOOKUP(D1560&amp;E1560,Master!D:I,6,0)</f>
        <v>#N/A</v>
      </c>
      <c r="S1560" t="e">
        <f>+VLOOKUP(Q1560,Notes!$A$45:$BZ$50,MATCH(P1560,Notes!$2:$2,0),0)</f>
        <v>#N/A</v>
      </c>
      <c r="T1560" s="21" t="e">
        <f t="shared" si="48"/>
        <v>#N/A</v>
      </c>
      <c r="AD1560" s="20" t="s">
        <v>683</v>
      </c>
      <c r="AE1560" s="20">
        <v>14.618611999999994</v>
      </c>
      <c r="AF1560" s="20">
        <v>14.618611999999994</v>
      </c>
      <c r="AG1560" s="20" t="s">
        <v>190</v>
      </c>
      <c r="AH1560" s="20" t="s">
        <v>205</v>
      </c>
    </row>
    <row r="1561" spans="1:34">
      <c r="A1561" s="20"/>
      <c r="B1561" s="20"/>
      <c r="C1561" s="20"/>
      <c r="D1561" s="20"/>
      <c r="E1561" s="20"/>
      <c r="G1561" s="2"/>
      <c r="P1561" t="e">
        <f t="shared" si="49"/>
        <v>#N/A</v>
      </c>
      <c r="Q1561" t="e">
        <f>+VLOOKUP(D1561&amp;E1561,Master!D:H,5,0)</f>
        <v>#N/A</v>
      </c>
      <c r="R1561" t="e">
        <f>+VLOOKUP(D1561&amp;E1561,Master!D:I,6,0)</f>
        <v>#N/A</v>
      </c>
      <c r="S1561" t="e">
        <f>+VLOOKUP(Q1561,Notes!$A$45:$BZ$50,MATCH(P1561,Notes!$2:$2,0),0)</f>
        <v>#N/A</v>
      </c>
      <c r="T1561" s="21" t="e">
        <f t="shared" si="48"/>
        <v>#N/A</v>
      </c>
      <c r="AD1561" s="20" t="s">
        <v>676</v>
      </c>
      <c r="AE1561" s="20">
        <v>12.854486999999999</v>
      </c>
      <c r="AF1561" s="20">
        <v>12.854486999999999</v>
      </c>
      <c r="AG1561" s="20" t="s">
        <v>88</v>
      </c>
      <c r="AH1561" s="20" t="s">
        <v>196</v>
      </c>
    </row>
    <row r="1562" spans="1:34">
      <c r="A1562" s="20"/>
      <c r="B1562" s="20"/>
      <c r="C1562" s="20"/>
      <c r="D1562" s="20"/>
      <c r="E1562" s="20"/>
      <c r="G1562" s="2"/>
      <c r="P1562" t="e">
        <f t="shared" si="49"/>
        <v>#N/A</v>
      </c>
      <c r="Q1562" t="e">
        <f>+VLOOKUP(D1562&amp;E1562,Master!D:H,5,0)</f>
        <v>#N/A</v>
      </c>
      <c r="R1562" t="e">
        <f>+VLOOKUP(D1562&amp;E1562,Master!D:I,6,0)</f>
        <v>#N/A</v>
      </c>
      <c r="S1562" t="e">
        <f>+VLOOKUP(Q1562,Notes!$A$45:$BZ$50,MATCH(P1562,Notes!$2:$2,0),0)</f>
        <v>#N/A</v>
      </c>
      <c r="T1562" s="21" t="e">
        <f t="shared" si="48"/>
        <v>#N/A</v>
      </c>
      <c r="AD1562" s="20" t="s">
        <v>621</v>
      </c>
      <c r="AE1562" s="20">
        <v>0.18816300000000014</v>
      </c>
      <c r="AF1562" s="20">
        <v>0.18816300000000014</v>
      </c>
      <c r="AG1562" s="20" t="s">
        <v>20</v>
      </c>
      <c r="AH1562" s="20" t="s">
        <v>204</v>
      </c>
    </row>
    <row r="1563" spans="1:34">
      <c r="A1563" s="20"/>
      <c r="B1563" s="20"/>
      <c r="C1563" s="20"/>
      <c r="D1563" s="20"/>
      <c r="E1563" s="20"/>
      <c r="G1563" s="2"/>
      <c r="P1563" t="e">
        <f t="shared" si="49"/>
        <v>#N/A</v>
      </c>
      <c r="Q1563" t="e">
        <f>+VLOOKUP(D1563&amp;E1563,Master!D:H,5,0)</f>
        <v>#N/A</v>
      </c>
      <c r="R1563" t="e">
        <f>+VLOOKUP(D1563&amp;E1563,Master!D:I,6,0)</f>
        <v>#N/A</v>
      </c>
      <c r="S1563" t="e">
        <f>+VLOOKUP(Q1563,Notes!$A$45:$BZ$50,MATCH(P1563,Notes!$2:$2,0),0)</f>
        <v>#N/A</v>
      </c>
      <c r="T1563" s="21" t="e">
        <f t="shared" si="48"/>
        <v>#N/A</v>
      </c>
      <c r="AD1563" s="20" t="s">
        <v>625</v>
      </c>
      <c r="AE1563" s="20">
        <v>0.17584399999999997</v>
      </c>
      <c r="AF1563" s="20">
        <v>0.17584399999999997</v>
      </c>
      <c r="AG1563" s="20" t="s">
        <v>20</v>
      </c>
      <c r="AH1563" s="20" t="s">
        <v>205</v>
      </c>
    </row>
    <row r="1564" spans="1:34">
      <c r="A1564" s="20"/>
      <c r="B1564" s="20"/>
      <c r="C1564" s="20"/>
      <c r="D1564" s="20"/>
      <c r="E1564" s="20"/>
      <c r="G1564" s="2"/>
      <c r="P1564" t="e">
        <f t="shared" si="49"/>
        <v>#N/A</v>
      </c>
      <c r="Q1564" t="e">
        <f>+VLOOKUP(D1564&amp;E1564,Master!D:H,5,0)</f>
        <v>#N/A</v>
      </c>
      <c r="R1564" t="e">
        <f>+VLOOKUP(D1564&amp;E1564,Master!D:I,6,0)</f>
        <v>#N/A</v>
      </c>
      <c r="S1564" t="e">
        <f>+VLOOKUP(Q1564,Notes!$A$45:$BZ$50,MATCH(P1564,Notes!$2:$2,0),0)</f>
        <v>#N/A</v>
      </c>
      <c r="T1564" s="21" t="e">
        <f t="shared" si="48"/>
        <v>#N/A</v>
      </c>
      <c r="AD1564" s="20" t="s">
        <v>647</v>
      </c>
      <c r="AE1564" s="20">
        <v>15.734137000000006</v>
      </c>
      <c r="AF1564" s="20">
        <v>15.734137000000006</v>
      </c>
      <c r="AG1564" s="20" t="s">
        <v>15</v>
      </c>
      <c r="AH1564" s="20" t="s">
        <v>205</v>
      </c>
    </row>
    <row r="1565" spans="1:34">
      <c r="A1565" s="20"/>
      <c r="B1565" s="20"/>
      <c r="C1565" s="20"/>
      <c r="D1565" s="20"/>
      <c r="E1565" s="20"/>
      <c r="G1565" s="2"/>
      <c r="P1565" t="e">
        <f t="shared" si="49"/>
        <v>#N/A</v>
      </c>
      <c r="Q1565" t="e">
        <f>+VLOOKUP(D1565&amp;E1565,Master!D:H,5,0)</f>
        <v>#N/A</v>
      </c>
      <c r="R1565" t="e">
        <f>+VLOOKUP(D1565&amp;E1565,Master!D:I,6,0)</f>
        <v>#N/A</v>
      </c>
      <c r="S1565" t="e">
        <f>+VLOOKUP(Q1565,Notes!$A$45:$BZ$50,MATCH(P1565,Notes!$2:$2,0),0)</f>
        <v>#N/A</v>
      </c>
      <c r="T1565" s="21" t="e">
        <f t="shared" si="48"/>
        <v>#N/A</v>
      </c>
      <c r="AD1565" s="20" t="s">
        <v>642</v>
      </c>
      <c r="AE1565" s="20">
        <v>19.30333700000001</v>
      </c>
      <c r="AF1565" s="20">
        <v>19.30333700000001</v>
      </c>
      <c r="AG1565" s="20" t="s">
        <v>15</v>
      </c>
      <c r="AH1565" s="20" t="s">
        <v>204</v>
      </c>
    </row>
    <row r="1566" spans="1:34">
      <c r="A1566" s="20"/>
      <c r="B1566" s="20"/>
      <c r="C1566" s="20"/>
      <c r="D1566" s="20"/>
      <c r="E1566" s="20"/>
      <c r="G1566" s="2"/>
      <c r="P1566" t="e">
        <f t="shared" si="49"/>
        <v>#N/A</v>
      </c>
      <c r="Q1566" t="e">
        <f>+VLOOKUP(D1566&amp;E1566,Master!D:H,5,0)</f>
        <v>#N/A</v>
      </c>
      <c r="R1566" t="e">
        <f>+VLOOKUP(D1566&amp;E1566,Master!D:I,6,0)</f>
        <v>#N/A</v>
      </c>
      <c r="S1566" t="e">
        <f>+VLOOKUP(Q1566,Notes!$A$45:$BZ$50,MATCH(P1566,Notes!$2:$2,0),0)</f>
        <v>#N/A</v>
      </c>
      <c r="T1566" s="21" t="e">
        <f t="shared" si="48"/>
        <v>#N/A</v>
      </c>
      <c r="AD1566" s="20" t="s">
        <v>653</v>
      </c>
      <c r="AE1566" s="20">
        <v>15.359452999999993</v>
      </c>
      <c r="AF1566" s="20">
        <v>15.359452999999993</v>
      </c>
      <c r="AG1566" s="20" t="s">
        <v>17</v>
      </c>
      <c r="AH1566" s="20" t="s">
        <v>211</v>
      </c>
    </row>
    <row r="1567" spans="1:34">
      <c r="A1567" s="20"/>
      <c r="B1567" s="20"/>
      <c r="C1567" s="20"/>
      <c r="D1567" s="20"/>
      <c r="E1567" s="20"/>
      <c r="G1567" s="2"/>
      <c r="P1567" t="e">
        <f t="shared" si="49"/>
        <v>#N/A</v>
      </c>
      <c r="Q1567" t="e">
        <f>+VLOOKUP(D1567&amp;E1567,Master!D:H,5,0)</f>
        <v>#N/A</v>
      </c>
      <c r="R1567" t="e">
        <f>+VLOOKUP(D1567&amp;E1567,Master!D:I,6,0)</f>
        <v>#N/A</v>
      </c>
      <c r="S1567" t="e">
        <f>+VLOOKUP(Q1567,Notes!$A$45:$BZ$50,MATCH(P1567,Notes!$2:$2,0),0)</f>
        <v>#N/A</v>
      </c>
      <c r="T1567" s="21" t="e">
        <f t="shared" si="48"/>
        <v>#N/A</v>
      </c>
      <c r="AD1567" s="20" t="s">
        <v>650</v>
      </c>
      <c r="AE1567" s="20">
        <v>15.765048999999996</v>
      </c>
      <c r="AF1567" s="20">
        <v>15.765048999999996</v>
      </c>
      <c r="AG1567" s="20" t="s">
        <v>17</v>
      </c>
      <c r="AH1567" s="20" t="s">
        <v>204</v>
      </c>
    </row>
    <row r="1568" spans="1:34">
      <c r="A1568" s="20"/>
      <c r="B1568" s="20"/>
      <c r="C1568" s="20"/>
      <c r="D1568" s="20"/>
      <c r="E1568" s="20"/>
      <c r="G1568" s="2"/>
      <c r="P1568" t="e">
        <f t="shared" si="49"/>
        <v>#N/A</v>
      </c>
      <c r="Q1568" t="e">
        <f>+VLOOKUP(D1568&amp;E1568,Master!D:H,5,0)</f>
        <v>#N/A</v>
      </c>
      <c r="R1568" t="e">
        <f>+VLOOKUP(D1568&amp;E1568,Master!D:I,6,0)</f>
        <v>#N/A</v>
      </c>
      <c r="S1568" t="e">
        <f>+VLOOKUP(Q1568,Notes!$A$45:$BZ$50,MATCH(P1568,Notes!$2:$2,0),0)</f>
        <v>#N/A</v>
      </c>
      <c r="T1568" s="21" t="e">
        <f t="shared" si="48"/>
        <v>#N/A</v>
      </c>
      <c r="AD1568" s="20" t="s">
        <v>681</v>
      </c>
      <c r="AE1568" s="20">
        <v>15.026921000000005</v>
      </c>
      <c r="AF1568" s="20">
        <v>15.026921000000005</v>
      </c>
      <c r="AG1568" s="20" t="s">
        <v>190</v>
      </c>
      <c r="AH1568" s="20" t="s">
        <v>204</v>
      </c>
    </row>
    <row r="1569" spans="1:34">
      <c r="A1569" s="20"/>
      <c r="B1569" s="20"/>
      <c r="C1569" s="20"/>
      <c r="D1569" s="20"/>
      <c r="E1569" s="20"/>
      <c r="G1569" s="2"/>
      <c r="P1569" t="e">
        <f t="shared" si="49"/>
        <v>#N/A</v>
      </c>
      <c r="Q1569" t="e">
        <f>+VLOOKUP(D1569&amp;E1569,Master!D:H,5,0)</f>
        <v>#N/A</v>
      </c>
      <c r="R1569" t="e">
        <f>+VLOOKUP(D1569&amp;E1569,Master!D:I,6,0)</f>
        <v>#N/A</v>
      </c>
      <c r="S1569" t="e">
        <f>+VLOOKUP(Q1569,Notes!$A$45:$BZ$50,MATCH(P1569,Notes!$2:$2,0),0)</f>
        <v>#N/A</v>
      </c>
      <c r="T1569" s="21" t="e">
        <f t="shared" si="48"/>
        <v>#N/A</v>
      </c>
      <c r="AD1569" s="20" t="s">
        <v>683</v>
      </c>
      <c r="AE1569" s="20">
        <v>14.618611999999994</v>
      </c>
      <c r="AF1569" s="20">
        <v>14.618611999999994</v>
      </c>
      <c r="AG1569" s="20" t="s">
        <v>190</v>
      </c>
      <c r="AH1569" s="20" t="s">
        <v>205</v>
      </c>
    </row>
    <row r="1570" spans="1:34">
      <c r="A1570" s="20"/>
      <c r="B1570" s="20"/>
      <c r="C1570" s="20"/>
      <c r="D1570" s="20"/>
      <c r="E1570" s="20"/>
      <c r="G1570" s="2"/>
      <c r="P1570" t="e">
        <f t="shared" si="49"/>
        <v>#N/A</v>
      </c>
      <c r="Q1570" t="e">
        <f>+VLOOKUP(D1570&amp;E1570,Master!D:H,5,0)</f>
        <v>#N/A</v>
      </c>
      <c r="R1570" t="e">
        <f>+VLOOKUP(D1570&amp;E1570,Master!D:I,6,0)</f>
        <v>#N/A</v>
      </c>
      <c r="S1570" t="e">
        <f>+VLOOKUP(Q1570,Notes!$A$45:$BZ$50,MATCH(P1570,Notes!$2:$2,0),0)</f>
        <v>#N/A</v>
      </c>
      <c r="T1570" s="21" t="e">
        <f t="shared" si="48"/>
        <v>#N/A</v>
      </c>
      <c r="AD1570" s="20" t="s">
        <v>676</v>
      </c>
      <c r="AE1570" s="20">
        <v>12.854486999999999</v>
      </c>
      <c r="AF1570" s="20">
        <v>12.854486999999999</v>
      </c>
      <c r="AG1570" s="20" t="s">
        <v>88</v>
      </c>
      <c r="AH1570" s="20" t="s">
        <v>196</v>
      </c>
    </row>
    <row r="1571" spans="1:34">
      <c r="A1571" s="20"/>
      <c r="B1571" s="20"/>
      <c r="C1571" s="20"/>
      <c r="D1571" s="20"/>
      <c r="E1571" s="20"/>
      <c r="G1571" s="2"/>
      <c r="P1571" t="e">
        <f t="shared" si="49"/>
        <v>#N/A</v>
      </c>
      <c r="Q1571" t="e">
        <f>+VLOOKUP(D1571&amp;E1571,Master!D:H,5,0)</f>
        <v>#N/A</v>
      </c>
      <c r="R1571" t="e">
        <f>+VLOOKUP(D1571&amp;E1571,Master!D:I,6,0)</f>
        <v>#N/A</v>
      </c>
      <c r="S1571" t="e">
        <f>+VLOOKUP(Q1571,Notes!$A$45:$BZ$50,MATCH(P1571,Notes!$2:$2,0),0)</f>
        <v>#N/A</v>
      </c>
      <c r="T1571" s="21" t="e">
        <f t="shared" si="48"/>
        <v>#N/A</v>
      </c>
      <c r="AD1571" s="20" t="s">
        <v>621</v>
      </c>
      <c r="AE1571" s="20">
        <v>0.18816300000000014</v>
      </c>
      <c r="AF1571" s="20">
        <v>0.18816300000000014</v>
      </c>
      <c r="AG1571" s="20" t="s">
        <v>20</v>
      </c>
      <c r="AH1571" s="20" t="s">
        <v>204</v>
      </c>
    </row>
    <row r="1572" spans="1:34">
      <c r="A1572" s="20"/>
      <c r="B1572" s="20"/>
      <c r="C1572" s="20"/>
      <c r="D1572" s="20"/>
      <c r="E1572" s="20"/>
      <c r="G1572" s="2"/>
      <c r="P1572" t="e">
        <f t="shared" si="49"/>
        <v>#N/A</v>
      </c>
      <c r="Q1572" t="e">
        <f>+VLOOKUP(D1572&amp;E1572,Master!D:H,5,0)</f>
        <v>#N/A</v>
      </c>
      <c r="R1572" t="e">
        <f>+VLOOKUP(D1572&amp;E1572,Master!D:I,6,0)</f>
        <v>#N/A</v>
      </c>
      <c r="S1572" t="e">
        <f>+VLOOKUP(Q1572,Notes!$A$45:$BZ$50,MATCH(P1572,Notes!$2:$2,0),0)</f>
        <v>#N/A</v>
      </c>
      <c r="T1572" s="21" t="e">
        <f t="shared" si="48"/>
        <v>#N/A</v>
      </c>
      <c r="AD1572" s="20" t="s">
        <v>625</v>
      </c>
      <c r="AE1572" s="20">
        <v>0.17584399999999997</v>
      </c>
      <c r="AF1572" s="20">
        <v>0.17584399999999997</v>
      </c>
      <c r="AG1572" s="20" t="s">
        <v>20</v>
      </c>
      <c r="AH1572" s="20" t="s">
        <v>205</v>
      </c>
    </row>
    <row r="1573" spans="1:34">
      <c r="A1573" s="20"/>
      <c r="B1573" s="20"/>
      <c r="C1573" s="20"/>
      <c r="D1573" s="20"/>
      <c r="E1573" s="20"/>
      <c r="G1573" s="2"/>
      <c r="P1573" t="e">
        <f t="shared" si="49"/>
        <v>#N/A</v>
      </c>
      <c r="Q1573" t="e">
        <f>+VLOOKUP(D1573&amp;E1573,Master!D:H,5,0)</f>
        <v>#N/A</v>
      </c>
      <c r="R1573" t="e">
        <f>+VLOOKUP(D1573&amp;E1573,Master!D:I,6,0)</f>
        <v>#N/A</v>
      </c>
      <c r="S1573" t="e">
        <f>+VLOOKUP(Q1573,Notes!$A$45:$BZ$50,MATCH(P1573,Notes!$2:$2,0),0)</f>
        <v>#N/A</v>
      </c>
      <c r="T1573" s="21" t="e">
        <f t="shared" si="48"/>
        <v>#N/A</v>
      </c>
      <c r="AD1573" s="20" t="s">
        <v>647</v>
      </c>
      <c r="AE1573" s="20">
        <v>15.734137000000006</v>
      </c>
      <c r="AF1573" s="20">
        <v>15.734137000000006</v>
      </c>
      <c r="AG1573" s="20" t="s">
        <v>15</v>
      </c>
      <c r="AH1573" s="20" t="s">
        <v>205</v>
      </c>
    </row>
    <row r="1574" spans="1:34">
      <c r="A1574" s="20"/>
      <c r="B1574" s="20"/>
      <c r="C1574" s="20"/>
      <c r="D1574" s="20"/>
      <c r="E1574" s="20"/>
      <c r="G1574" s="2"/>
      <c r="P1574" t="e">
        <f t="shared" si="49"/>
        <v>#N/A</v>
      </c>
      <c r="Q1574" t="e">
        <f>+VLOOKUP(D1574&amp;E1574,Master!D:H,5,0)</f>
        <v>#N/A</v>
      </c>
      <c r="R1574" t="e">
        <f>+VLOOKUP(D1574&amp;E1574,Master!D:I,6,0)</f>
        <v>#N/A</v>
      </c>
      <c r="S1574" t="e">
        <f>+VLOOKUP(Q1574,Notes!$A$45:$BZ$50,MATCH(P1574,Notes!$2:$2,0),0)</f>
        <v>#N/A</v>
      </c>
      <c r="T1574" s="21" t="e">
        <f t="shared" si="48"/>
        <v>#N/A</v>
      </c>
      <c r="AD1574" s="20" t="s">
        <v>642</v>
      </c>
      <c r="AE1574" s="20">
        <v>19.30333700000001</v>
      </c>
      <c r="AF1574" s="20">
        <v>19.30333700000001</v>
      </c>
      <c r="AG1574" s="20" t="s">
        <v>15</v>
      </c>
      <c r="AH1574" s="20" t="s">
        <v>204</v>
      </c>
    </row>
    <row r="1575" spans="1:34">
      <c r="A1575" s="20"/>
      <c r="B1575" s="20"/>
      <c r="C1575" s="20"/>
      <c r="D1575" s="20"/>
      <c r="E1575" s="20"/>
      <c r="G1575" s="2"/>
      <c r="P1575" t="e">
        <f t="shared" si="49"/>
        <v>#N/A</v>
      </c>
      <c r="Q1575" t="e">
        <f>+VLOOKUP(D1575&amp;E1575,Master!D:H,5,0)</f>
        <v>#N/A</v>
      </c>
      <c r="R1575" t="e">
        <f>+VLOOKUP(D1575&amp;E1575,Master!D:I,6,0)</f>
        <v>#N/A</v>
      </c>
      <c r="S1575" t="e">
        <f>+VLOOKUP(Q1575,Notes!$A$45:$BZ$50,MATCH(P1575,Notes!$2:$2,0),0)</f>
        <v>#N/A</v>
      </c>
      <c r="T1575" s="21" t="e">
        <f t="shared" si="48"/>
        <v>#N/A</v>
      </c>
      <c r="AD1575" s="20" t="s">
        <v>653</v>
      </c>
      <c r="AE1575" s="20">
        <v>15.359452999999993</v>
      </c>
      <c r="AF1575" s="20">
        <v>15.359452999999993</v>
      </c>
      <c r="AG1575" s="20" t="s">
        <v>17</v>
      </c>
      <c r="AH1575" s="20" t="s">
        <v>211</v>
      </c>
    </row>
    <row r="1576" spans="1:34">
      <c r="A1576" s="20"/>
      <c r="B1576" s="20"/>
      <c r="C1576" s="20"/>
      <c r="D1576" s="20"/>
      <c r="E1576" s="20"/>
      <c r="G1576" s="2"/>
      <c r="P1576" t="e">
        <f t="shared" si="49"/>
        <v>#N/A</v>
      </c>
      <c r="Q1576" t="e">
        <f>+VLOOKUP(D1576&amp;E1576,Master!D:H,5,0)</f>
        <v>#N/A</v>
      </c>
      <c r="R1576" t="e">
        <f>+VLOOKUP(D1576&amp;E1576,Master!D:I,6,0)</f>
        <v>#N/A</v>
      </c>
      <c r="S1576" t="e">
        <f>+VLOOKUP(Q1576,Notes!$A$45:$BZ$50,MATCH(P1576,Notes!$2:$2,0),0)</f>
        <v>#N/A</v>
      </c>
      <c r="T1576" s="21" t="e">
        <f t="shared" si="48"/>
        <v>#N/A</v>
      </c>
      <c r="AD1576" s="20" t="s">
        <v>650</v>
      </c>
      <c r="AE1576" s="20">
        <v>15.765048999999996</v>
      </c>
      <c r="AF1576" s="20">
        <v>15.765048999999996</v>
      </c>
      <c r="AG1576" s="20" t="s">
        <v>17</v>
      </c>
      <c r="AH1576" s="20" t="s">
        <v>204</v>
      </c>
    </row>
    <row r="1577" spans="1:34">
      <c r="A1577" s="20"/>
      <c r="B1577" s="20"/>
      <c r="C1577" s="20"/>
      <c r="D1577" s="20"/>
      <c r="E1577" s="20"/>
      <c r="G1577" s="2"/>
      <c r="P1577" t="e">
        <f t="shared" si="49"/>
        <v>#N/A</v>
      </c>
      <c r="Q1577" t="e">
        <f>+VLOOKUP(D1577&amp;E1577,Master!D:H,5,0)</f>
        <v>#N/A</v>
      </c>
      <c r="R1577" t="e">
        <f>+VLOOKUP(D1577&amp;E1577,Master!D:I,6,0)</f>
        <v>#N/A</v>
      </c>
      <c r="S1577" t="e">
        <f>+VLOOKUP(Q1577,Notes!$A$45:$BZ$50,MATCH(P1577,Notes!$2:$2,0),0)</f>
        <v>#N/A</v>
      </c>
      <c r="T1577" s="21" t="e">
        <f t="shared" si="48"/>
        <v>#N/A</v>
      </c>
      <c r="AD1577" s="20" t="s">
        <v>649</v>
      </c>
      <c r="AE1577" s="20">
        <v>15.443956999999999</v>
      </c>
      <c r="AF1577" s="20">
        <v>15.443956999999999</v>
      </c>
      <c r="AG1577" s="20" t="s">
        <v>15</v>
      </c>
      <c r="AH1577" s="20" t="s">
        <v>209</v>
      </c>
    </row>
    <row r="1578" spans="1:34">
      <c r="A1578" s="20"/>
      <c r="B1578" s="20"/>
      <c r="C1578" s="20"/>
      <c r="D1578" s="20"/>
      <c r="E1578" s="20"/>
      <c r="G1578" s="2"/>
      <c r="P1578" t="e">
        <f t="shared" si="49"/>
        <v>#N/A</v>
      </c>
      <c r="Q1578" t="e">
        <f>+VLOOKUP(D1578&amp;E1578,Master!D:H,5,0)</f>
        <v>#N/A</v>
      </c>
      <c r="R1578" t="e">
        <f>+VLOOKUP(D1578&amp;E1578,Master!D:I,6,0)</f>
        <v>#N/A</v>
      </c>
      <c r="S1578" t="e">
        <f>+VLOOKUP(Q1578,Notes!$A$45:$BZ$50,MATCH(P1578,Notes!$2:$2,0),0)</f>
        <v>#N/A</v>
      </c>
      <c r="T1578" s="21" t="e">
        <f t="shared" si="48"/>
        <v>#N/A</v>
      </c>
      <c r="AD1578" s="20" t="s">
        <v>645</v>
      </c>
      <c r="AE1578" s="20">
        <v>19.012426999999999</v>
      </c>
      <c r="AF1578" s="20">
        <v>19.012426999999999</v>
      </c>
      <c r="AG1578" s="20" t="s">
        <v>15</v>
      </c>
      <c r="AH1578" s="20" t="s">
        <v>208</v>
      </c>
    </row>
    <row r="1579" spans="1:34">
      <c r="A1579" s="20"/>
      <c r="B1579" s="20"/>
      <c r="C1579" s="20"/>
      <c r="D1579" s="20"/>
      <c r="E1579" s="20"/>
      <c r="G1579" s="2"/>
      <c r="P1579" t="e">
        <f t="shared" si="49"/>
        <v>#N/A</v>
      </c>
      <c r="Q1579" t="e">
        <f>+VLOOKUP(D1579&amp;E1579,Master!D:H,5,0)</f>
        <v>#N/A</v>
      </c>
      <c r="R1579" t="e">
        <f>+VLOOKUP(D1579&amp;E1579,Master!D:I,6,0)</f>
        <v>#N/A</v>
      </c>
      <c r="S1579" t="e">
        <f>+VLOOKUP(Q1579,Notes!$A$45:$BZ$50,MATCH(P1579,Notes!$2:$2,0),0)</f>
        <v>#N/A</v>
      </c>
      <c r="T1579" s="21" t="e">
        <f t="shared" si="48"/>
        <v>#N/A</v>
      </c>
      <c r="AD1579" s="20" t="s">
        <v>764</v>
      </c>
      <c r="AE1579" s="20">
        <v>0.21088700000000002</v>
      </c>
      <c r="AF1579" s="20">
        <v>0.21088700000000002</v>
      </c>
      <c r="AG1579" s="20" t="s">
        <v>16</v>
      </c>
      <c r="AH1579" s="20" t="s">
        <v>209</v>
      </c>
    </row>
    <row r="1580" spans="1:34">
      <c r="A1580" s="20"/>
      <c r="B1580" s="20"/>
      <c r="C1580" s="20"/>
      <c r="D1580" s="20"/>
      <c r="E1580" s="20"/>
      <c r="G1580" s="2"/>
      <c r="P1580" t="e">
        <f t="shared" si="49"/>
        <v>#N/A</v>
      </c>
      <c r="Q1580" t="e">
        <f>+VLOOKUP(D1580&amp;E1580,Master!D:H,5,0)</f>
        <v>#N/A</v>
      </c>
      <c r="R1580" t="e">
        <f>+VLOOKUP(D1580&amp;E1580,Master!D:I,6,0)</f>
        <v>#N/A</v>
      </c>
      <c r="S1580" t="e">
        <f>+VLOOKUP(Q1580,Notes!$A$45:$BZ$50,MATCH(P1580,Notes!$2:$2,0),0)</f>
        <v>#N/A</v>
      </c>
      <c r="T1580" s="21" t="e">
        <f t="shared" si="48"/>
        <v>#N/A</v>
      </c>
      <c r="AD1580" s="20" t="s">
        <v>762</v>
      </c>
      <c r="AE1580" s="20">
        <v>0.25118299999999999</v>
      </c>
      <c r="AF1580" s="20">
        <v>0.25118299999999999</v>
      </c>
      <c r="AG1580" s="20" t="s">
        <v>16</v>
      </c>
      <c r="AH1580" s="20" t="s">
        <v>208</v>
      </c>
    </row>
    <row r="1581" spans="1:34">
      <c r="A1581" s="20"/>
      <c r="B1581" s="20"/>
      <c r="C1581" s="20"/>
      <c r="D1581" s="20"/>
      <c r="E1581" s="20"/>
      <c r="G1581" s="2"/>
      <c r="P1581" t="e">
        <f t="shared" si="49"/>
        <v>#N/A</v>
      </c>
      <c r="Q1581" t="e">
        <f>+VLOOKUP(D1581&amp;E1581,Master!D:H,5,0)</f>
        <v>#N/A</v>
      </c>
      <c r="R1581" t="e">
        <f>+VLOOKUP(D1581&amp;E1581,Master!D:I,6,0)</f>
        <v>#N/A</v>
      </c>
      <c r="S1581" t="e">
        <f>+VLOOKUP(Q1581,Notes!$A$45:$BZ$50,MATCH(P1581,Notes!$2:$2,0),0)</f>
        <v>#N/A</v>
      </c>
      <c r="T1581" s="21" t="e">
        <f t="shared" si="48"/>
        <v>#N/A</v>
      </c>
      <c r="AD1581" s="20" t="s">
        <v>652</v>
      </c>
      <c r="AE1581" s="20">
        <v>15.424535000000001</v>
      </c>
      <c r="AF1581" s="20">
        <v>15.424535000000001</v>
      </c>
      <c r="AG1581" s="20" t="s">
        <v>17</v>
      </c>
      <c r="AH1581" s="20" t="s">
        <v>210</v>
      </c>
    </row>
    <row r="1582" spans="1:34">
      <c r="A1582" s="20"/>
      <c r="B1582" s="20"/>
      <c r="C1582" s="20"/>
      <c r="D1582" s="20"/>
      <c r="E1582" s="20"/>
      <c r="G1582" s="2"/>
      <c r="P1582" t="e">
        <f t="shared" si="49"/>
        <v>#N/A</v>
      </c>
      <c r="Q1582" t="e">
        <f>+VLOOKUP(D1582&amp;E1582,Master!D:H,5,0)</f>
        <v>#N/A</v>
      </c>
      <c r="R1582" t="e">
        <f>+VLOOKUP(D1582&amp;E1582,Master!D:I,6,0)</f>
        <v>#N/A</v>
      </c>
      <c r="S1582" t="e">
        <f>+VLOOKUP(Q1582,Notes!$A$45:$BZ$50,MATCH(P1582,Notes!$2:$2,0),0)</f>
        <v>#N/A</v>
      </c>
      <c r="T1582" s="21" t="e">
        <f t="shared" si="48"/>
        <v>#N/A</v>
      </c>
      <c r="AD1582" s="20" t="s">
        <v>651</v>
      </c>
      <c r="AE1582" s="20">
        <v>15.827437999999999</v>
      </c>
      <c r="AF1582" s="20">
        <v>15.827437999999999</v>
      </c>
      <c r="AG1582" s="20" t="s">
        <v>17</v>
      </c>
      <c r="AH1582" s="20" t="s">
        <v>196</v>
      </c>
    </row>
    <row r="1583" spans="1:34">
      <c r="A1583" s="20"/>
      <c r="B1583" s="20"/>
      <c r="C1583" s="20"/>
      <c r="D1583" s="20"/>
      <c r="E1583" s="20"/>
      <c r="G1583" s="2"/>
      <c r="P1583" t="e">
        <f t="shared" si="49"/>
        <v>#N/A</v>
      </c>
      <c r="Q1583" t="e">
        <f>+VLOOKUP(D1583&amp;E1583,Master!D:H,5,0)</f>
        <v>#N/A</v>
      </c>
      <c r="R1583" t="e">
        <f>+VLOOKUP(D1583&amp;E1583,Master!D:I,6,0)</f>
        <v>#N/A</v>
      </c>
      <c r="S1583" t="e">
        <f>+VLOOKUP(Q1583,Notes!$A$45:$BZ$50,MATCH(P1583,Notes!$2:$2,0),0)</f>
        <v>#N/A</v>
      </c>
      <c r="T1583" s="21" t="e">
        <f t="shared" si="48"/>
        <v>#N/A</v>
      </c>
      <c r="AD1583" s="20" t="s">
        <v>681</v>
      </c>
      <c r="AE1583" s="20">
        <v>15.026921000000005</v>
      </c>
      <c r="AF1583" s="20">
        <v>15.026921000000005</v>
      </c>
      <c r="AG1583" s="20" t="s">
        <v>190</v>
      </c>
      <c r="AH1583" s="20" t="s">
        <v>204</v>
      </c>
    </row>
    <row r="1584" spans="1:34">
      <c r="A1584" s="20"/>
      <c r="B1584" s="20"/>
      <c r="C1584" s="20"/>
      <c r="D1584" s="20"/>
      <c r="E1584" s="20"/>
      <c r="G1584" s="2"/>
      <c r="P1584" t="e">
        <f t="shared" si="49"/>
        <v>#N/A</v>
      </c>
      <c r="Q1584" t="e">
        <f>+VLOOKUP(D1584&amp;E1584,Master!D:H,5,0)</f>
        <v>#N/A</v>
      </c>
      <c r="R1584" t="e">
        <f>+VLOOKUP(D1584&amp;E1584,Master!D:I,6,0)</f>
        <v>#N/A</v>
      </c>
      <c r="S1584" t="e">
        <f>+VLOOKUP(Q1584,Notes!$A$45:$BZ$50,MATCH(P1584,Notes!$2:$2,0),0)</f>
        <v>#N/A</v>
      </c>
      <c r="T1584" s="21" t="e">
        <f t="shared" si="48"/>
        <v>#N/A</v>
      </c>
      <c r="AD1584" s="20" t="s">
        <v>682</v>
      </c>
      <c r="AE1584" s="20">
        <v>15.063449999999996</v>
      </c>
      <c r="AF1584" s="20">
        <v>15.063449999999996</v>
      </c>
      <c r="AG1584" s="20" t="s">
        <v>190</v>
      </c>
      <c r="AH1584" s="20" t="s">
        <v>208</v>
      </c>
    </row>
    <row r="1585" spans="1:34">
      <c r="A1585" s="20"/>
      <c r="B1585" s="20"/>
      <c r="C1585" s="20"/>
      <c r="D1585" s="20"/>
      <c r="E1585" s="20"/>
      <c r="G1585" s="2"/>
      <c r="P1585" t="e">
        <f t="shared" si="49"/>
        <v>#N/A</v>
      </c>
      <c r="Q1585" t="e">
        <f>+VLOOKUP(D1585&amp;E1585,Master!D:H,5,0)</f>
        <v>#N/A</v>
      </c>
      <c r="R1585" t="e">
        <f>+VLOOKUP(D1585&amp;E1585,Master!D:I,6,0)</f>
        <v>#N/A</v>
      </c>
      <c r="S1585" t="e">
        <f>+VLOOKUP(Q1585,Notes!$A$45:$BZ$50,MATCH(P1585,Notes!$2:$2,0),0)</f>
        <v>#N/A</v>
      </c>
      <c r="T1585" s="21" t="e">
        <f t="shared" si="48"/>
        <v>#N/A</v>
      </c>
      <c r="AD1585" s="20" t="s">
        <v>683</v>
      </c>
      <c r="AE1585" s="20">
        <v>14.618611999999994</v>
      </c>
      <c r="AF1585" s="20">
        <v>14.618611999999994</v>
      </c>
      <c r="AG1585" s="20" t="s">
        <v>190</v>
      </c>
      <c r="AH1585" s="20" t="s">
        <v>205</v>
      </c>
    </row>
    <row r="1586" spans="1:34">
      <c r="A1586" s="20"/>
      <c r="B1586" s="20"/>
      <c r="C1586" s="20"/>
      <c r="D1586" s="20"/>
      <c r="E1586" s="20"/>
      <c r="G1586" s="2"/>
      <c r="P1586" t="e">
        <f t="shared" si="49"/>
        <v>#N/A</v>
      </c>
      <c r="Q1586" t="e">
        <f>+VLOOKUP(D1586&amp;E1586,Master!D:H,5,0)</f>
        <v>#N/A</v>
      </c>
      <c r="R1586" t="e">
        <f>+VLOOKUP(D1586&amp;E1586,Master!D:I,6,0)</f>
        <v>#N/A</v>
      </c>
      <c r="S1586" t="e">
        <f>+VLOOKUP(Q1586,Notes!$A$45:$BZ$50,MATCH(P1586,Notes!$2:$2,0),0)</f>
        <v>#N/A</v>
      </c>
      <c r="T1586" s="21" t="e">
        <f t="shared" si="48"/>
        <v>#N/A</v>
      </c>
      <c r="AD1586" s="20" t="s">
        <v>684</v>
      </c>
      <c r="AE1586" s="20">
        <v>14.634362000000001</v>
      </c>
      <c r="AF1586" s="20">
        <v>14.634362000000001</v>
      </c>
      <c r="AG1586" s="20" t="s">
        <v>190</v>
      </c>
      <c r="AH1586" s="20" t="s">
        <v>209</v>
      </c>
    </row>
    <row r="1587" spans="1:34">
      <c r="A1587" s="20"/>
      <c r="B1587" s="20"/>
      <c r="C1587" s="20"/>
      <c r="D1587" s="20"/>
      <c r="E1587" s="20"/>
      <c r="G1587" s="2"/>
      <c r="P1587" t="e">
        <f t="shared" si="49"/>
        <v>#N/A</v>
      </c>
      <c r="Q1587" t="e">
        <f>+VLOOKUP(D1587&amp;E1587,Master!D:H,5,0)</f>
        <v>#N/A</v>
      </c>
      <c r="R1587" t="e">
        <f>+VLOOKUP(D1587&amp;E1587,Master!D:I,6,0)</f>
        <v>#N/A</v>
      </c>
      <c r="S1587" t="e">
        <f>+VLOOKUP(Q1587,Notes!$A$45:$BZ$50,MATCH(P1587,Notes!$2:$2,0),0)</f>
        <v>#N/A</v>
      </c>
      <c r="T1587" s="21" t="e">
        <f t="shared" si="48"/>
        <v>#N/A</v>
      </c>
      <c r="AD1587" s="20" t="s">
        <v>676</v>
      </c>
      <c r="AE1587" s="20">
        <v>12.854486999999999</v>
      </c>
      <c r="AF1587" s="20">
        <v>12.854486999999999</v>
      </c>
      <c r="AG1587" s="20" t="s">
        <v>88</v>
      </c>
      <c r="AH1587" s="20" t="s">
        <v>196</v>
      </c>
    </row>
    <row r="1588" spans="1:34">
      <c r="A1588" s="20"/>
      <c r="B1588" s="20"/>
      <c r="C1588" s="20"/>
      <c r="D1588" s="20"/>
      <c r="E1588" s="20"/>
      <c r="G1588" s="2"/>
      <c r="P1588" t="e">
        <f t="shared" si="49"/>
        <v>#N/A</v>
      </c>
      <c r="Q1588" t="e">
        <f>+VLOOKUP(D1588&amp;E1588,Master!D:H,5,0)</f>
        <v>#N/A</v>
      </c>
      <c r="R1588" t="e">
        <f>+VLOOKUP(D1588&amp;E1588,Master!D:I,6,0)</f>
        <v>#N/A</v>
      </c>
      <c r="S1588" t="e">
        <f>+VLOOKUP(Q1588,Notes!$A$45:$BZ$50,MATCH(P1588,Notes!$2:$2,0),0)</f>
        <v>#N/A</v>
      </c>
      <c r="T1588" s="21" t="e">
        <f t="shared" si="48"/>
        <v>#N/A</v>
      </c>
      <c r="AD1588" s="20" t="s">
        <v>621</v>
      </c>
      <c r="AE1588" s="20">
        <v>0.18816300000000014</v>
      </c>
      <c r="AF1588" s="20">
        <v>0.18816300000000014</v>
      </c>
      <c r="AG1588" s="20" t="s">
        <v>20</v>
      </c>
      <c r="AH1588" s="20" t="s">
        <v>204</v>
      </c>
    </row>
    <row r="1589" spans="1:34">
      <c r="A1589" s="20"/>
      <c r="B1589" s="20"/>
      <c r="C1589" s="20"/>
      <c r="D1589" s="20"/>
      <c r="E1589" s="20"/>
      <c r="G1589" s="2"/>
      <c r="P1589" t="e">
        <f t="shared" si="49"/>
        <v>#N/A</v>
      </c>
      <c r="Q1589" t="e">
        <f>+VLOOKUP(D1589&amp;E1589,Master!D:H,5,0)</f>
        <v>#N/A</v>
      </c>
      <c r="R1589" t="e">
        <f>+VLOOKUP(D1589&amp;E1589,Master!D:I,6,0)</f>
        <v>#N/A</v>
      </c>
      <c r="S1589" t="e">
        <f>+VLOOKUP(Q1589,Notes!$A$45:$BZ$50,MATCH(P1589,Notes!$2:$2,0),0)</f>
        <v>#N/A</v>
      </c>
      <c r="T1589" s="21" t="e">
        <f t="shared" si="48"/>
        <v>#N/A</v>
      </c>
      <c r="AD1589" s="20" t="s">
        <v>625</v>
      </c>
      <c r="AE1589" s="20">
        <v>0.17584399999999997</v>
      </c>
      <c r="AF1589" s="20">
        <v>0.17584399999999997</v>
      </c>
      <c r="AG1589" s="20" t="s">
        <v>20</v>
      </c>
      <c r="AH1589" s="20" t="s">
        <v>205</v>
      </c>
    </row>
    <row r="1590" spans="1:34">
      <c r="A1590" s="20"/>
      <c r="B1590" s="20"/>
      <c r="C1590" s="20"/>
      <c r="D1590" s="20"/>
      <c r="E1590" s="20"/>
      <c r="G1590" s="2"/>
      <c r="P1590" t="e">
        <f t="shared" si="49"/>
        <v>#N/A</v>
      </c>
      <c r="Q1590" t="e">
        <f>+VLOOKUP(D1590&amp;E1590,Master!D:H,5,0)</f>
        <v>#N/A</v>
      </c>
      <c r="R1590" t="e">
        <f>+VLOOKUP(D1590&amp;E1590,Master!D:I,6,0)</f>
        <v>#N/A</v>
      </c>
      <c r="S1590" t="e">
        <f>+VLOOKUP(Q1590,Notes!$A$45:$BZ$50,MATCH(P1590,Notes!$2:$2,0),0)</f>
        <v>#N/A</v>
      </c>
      <c r="T1590" s="21" t="e">
        <f t="shared" si="48"/>
        <v>#N/A</v>
      </c>
      <c r="AD1590" s="20" t="s">
        <v>647</v>
      </c>
      <c r="AE1590" s="20">
        <v>15.734137000000006</v>
      </c>
      <c r="AF1590" s="20">
        <v>15.734137000000006</v>
      </c>
      <c r="AG1590" s="20" t="s">
        <v>15</v>
      </c>
      <c r="AH1590" s="20" t="s">
        <v>205</v>
      </c>
    </row>
    <row r="1591" spans="1:34">
      <c r="A1591" s="20"/>
      <c r="B1591" s="20"/>
      <c r="C1591" s="20"/>
      <c r="D1591" s="20"/>
      <c r="E1591" s="20"/>
      <c r="G1591" s="2"/>
      <c r="P1591" t="e">
        <f t="shared" si="49"/>
        <v>#N/A</v>
      </c>
      <c r="Q1591" t="e">
        <f>+VLOOKUP(D1591&amp;E1591,Master!D:H,5,0)</f>
        <v>#N/A</v>
      </c>
      <c r="R1591" t="e">
        <f>+VLOOKUP(D1591&amp;E1591,Master!D:I,6,0)</f>
        <v>#N/A</v>
      </c>
      <c r="S1591" t="e">
        <f>+VLOOKUP(Q1591,Notes!$A$45:$BZ$50,MATCH(P1591,Notes!$2:$2,0),0)</f>
        <v>#N/A</v>
      </c>
      <c r="T1591" s="21" t="e">
        <f t="shared" si="48"/>
        <v>#N/A</v>
      </c>
      <c r="AD1591" s="20" t="s">
        <v>642</v>
      </c>
      <c r="AE1591" s="20">
        <v>19.30333700000001</v>
      </c>
      <c r="AF1591" s="20">
        <v>19.30333700000001</v>
      </c>
      <c r="AG1591" s="20" t="s">
        <v>15</v>
      </c>
      <c r="AH1591" s="20" t="s">
        <v>204</v>
      </c>
    </row>
    <row r="1592" spans="1:34">
      <c r="A1592" s="20"/>
      <c r="B1592" s="20"/>
      <c r="C1592" s="20"/>
      <c r="D1592" s="20"/>
      <c r="E1592" s="20"/>
      <c r="G1592" s="2"/>
      <c r="P1592" t="e">
        <f t="shared" si="49"/>
        <v>#N/A</v>
      </c>
      <c r="Q1592" t="e">
        <f>+VLOOKUP(D1592&amp;E1592,Master!D:H,5,0)</f>
        <v>#N/A</v>
      </c>
      <c r="R1592" t="e">
        <f>+VLOOKUP(D1592&amp;E1592,Master!D:I,6,0)</f>
        <v>#N/A</v>
      </c>
      <c r="S1592" t="e">
        <f>+VLOOKUP(Q1592,Notes!$A$45:$BZ$50,MATCH(P1592,Notes!$2:$2,0),0)</f>
        <v>#N/A</v>
      </c>
      <c r="T1592" s="21" t="e">
        <f t="shared" si="48"/>
        <v>#N/A</v>
      </c>
      <c r="AD1592" s="20" t="s">
        <v>653</v>
      </c>
      <c r="AE1592" s="20">
        <v>15.359452999999993</v>
      </c>
      <c r="AF1592" s="20">
        <v>15.359452999999993</v>
      </c>
      <c r="AG1592" s="20" t="s">
        <v>17</v>
      </c>
      <c r="AH1592" s="20" t="s">
        <v>211</v>
      </c>
    </row>
    <row r="1593" spans="1:34">
      <c r="A1593" s="20"/>
      <c r="B1593" s="20"/>
      <c r="C1593" s="20"/>
      <c r="D1593" s="20"/>
      <c r="E1593" s="20"/>
      <c r="G1593" s="2"/>
      <c r="P1593" t="e">
        <f t="shared" si="49"/>
        <v>#N/A</v>
      </c>
      <c r="Q1593" t="e">
        <f>+VLOOKUP(D1593&amp;E1593,Master!D:H,5,0)</f>
        <v>#N/A</v>
      </c>
      <c r="R1593" t="e">
        <f>+VLOOKUP(D1593&amp;E1593,Master!D:I,6,0)</f>
        <v>#N/A</v>
      </c>
      <c r="S1593" t="e">
        <f>+VLOOKUP(Q1593,Notes!$A$45:$BZ$50,MATCH(P1593,Notes!$2:$2,0),0)</f>
        <v>#N/A</v>
      </c>
      <c r="T1593" s="21" t="e">
        <f t="shared" si="48"/>
        <v>#N/A</v>
      </c>
      <c r="AD1593" s="20" t="s">
        <v>650</v>
      </c>
      <c r="AE1593" s="20">
        <v>15.765048999999996</v>
      </c>
      <c r="AF1593" s="20">
        <v>15.765048999999996</v>
      </c>
      <c r="AG1593" s="20" t="s">
        <v>17</v>
      </c>
      <c r="AH1593" s="20" t="s">
        <v>204</v>
      </c>
    </row>
    <row r="1594" spans="1:34">
      <c r="A1594" s="20"/>
      <c r="B1594" s="20"/>
      <c r="C1594" s="20"/>
      <c r="D1594" s="20"/>
      <c r="E1594" s="20"/>
      <c r="G1594" s="2"/>
      <c r="P1594" t="e">
        <f t="shared" si="49"/>
        <v>#N/A</v>
      </c>
      <c r="Q1594" t="e">
        <f>+VLOOKUP(D1594&amp;E1594,Master!D:H,5,0)</f>
        <v>#N/A</v>
      </c>
      <c r="R1594" t="e">
        <f>+VLOOKUP(D1594&amp;E1594,Master!D:I,6,0)</f>
        <v>#N/A</v>
      </c>
      <c r="S1594" t="e">
        <f>+VLOOKUP(Q1594,Notes!$A$45:$BZ$50,MATCH(P1594,Notes!$2:$2,0),0)</f>
        <v>#N/A</v>
      </c>
      <c r="T1594" s="21" t="e">
        <f t="shared" si="48"/>
        <v>#N/A</v>
      </c>
      <c r="AD1594" s="20" t="s">
        <v>761</v>
      </c>
      <c r="AE1594" s="20">
        <v>0.25396199999999997</v>
      </c>
      <c r="AF1594" s="20">
        <v>0.25396199999999997</v>
      </c>
      <c r="AG1594" s="20" t="s">
        <v>16</v>
      </c>
      <c r="AH1594" s="20" t="s">
        <v>204</v>
      </c>
    </row>
    <row r="1595" spans="1:34">
      <c r="A1595" s="20"/>
      <c r="B1595" s="20"/>
      <c r="C1595" s="20"/>
      <c r="D1595" s="20"/>
      <c r="E1595" s="20"/>
      <c r="G1595" s="2"/>
      <c r="P1595" t="e">
        <f t="shared" si="49"/>
        <v>#N/A</v>
      </c>
      <c r="Q1595" t="e">
        <f>+VLOOKUP(D1595&amp;E1595,Master!D:H,5,0)</f>
        <v>#N/A</v>
      </c>
      <c r="R1595" t="e">
        <f>+VLOOKUP(D1595&amp;E1595,Master!D:I,6,0)</f>
        <v>#N/A</v>
      </c>
      <c r="S1595" t="e">
        <f>+VLOOKUP(Q1595,Notes!$A$45:$BZ$50,MATCH(P1595,Notes!$2:$2,0),0)</f>
        <v>#N/A</v>
      </c>
      <c r="T1595" s="21" t="e">
        <f t="shared" si="48"/>
        <v>#N/A</v>
      </c>
      <c r="AD1595" s="20" t="s">
        <v>681</v>
      </c>
      <c r="AE1595" s="20">
        <v>15.026921000000005</v>
      </c>
      <c r="AF1595" s="20">
        <v>15.026921000000005</v>
      </c>
      <c r="AG1595" s="20" t="s">
        <v>190</v>
      </c>
      <c r="AH1595" s="20" t="s">
        <v>204</v>
      </c>
    </row>
    <row r="1596" spans="1:34">
      <c r="A1596" s="20"/>
      <c r="B1596" s="20"/>
      <c r="C1596" s="20"/>
      <c r="D1596" s="20"/>
      <c r="E1596" s="20"/>
      <c r="G1596" s="2"/>
      <c r="P1596" t="e">
        <f t="shared" si="49"/>
        <v>#N/A</v>
      </c>
      <c r="Q1596" t="e">
        <f>+VLOOKUP(D1596&amp;E1596,Master!D:H,5,0)</f>
        <v>#N/A</v>
      </c>
      <c r="R1596" t="e">
        <f>+VLOOKUP(D1596&amp;E1596,Master!D:I,6,0)</f>
        <v>#N/A</v>
      </c>
      <c r="S1596" t="e">
        <f>+VLOOKUP(Q1596,Notes!$A$45:$BZ$50,MATCH(P1596,Notes!$2:$2,0),0)</f>
        <v>#N/A</v>
      </c>
      <c r="T1596" s="21" t="e">
        <f t="shared" si="48"/>
        <v>#N/A</v>
      </c>
      <c r="AD1596" s="20" t="s">
        <v>683</v>
      </c>
      <c r="AE1596" s="20">
        <v>14.618611999999994</v>
      </c>
      <c r="AF1596" s="20">
        <v>14.618611999999994</v>
      </c>
      <c r="AG1596" s="20" t="s">
        <v>190</v>
      </c>
      <c r="AH1596" s="20" t="s">
        <v>205</v>
      </c>
    </row>
    <row r="1597" spans="1:34">
      <c r="A1597" s="20"/>
      <c r="B1597" s="20"/>
      <c r="C1597" s="20"/>
      <c r="D1597" s="20"/>
      <c r="E1597" s="20"/>
      <c r="G1597" s="2"/>
      <c r="P1597" t="e">
        <f t="shared" si="49"/>
        <v>#N/A</v>
      </c>
      <c r="Q1597" t="e">
        <f>+VLOOKUP(D1597&amp;E1597,Master!D:H,5,0)</f>
        <v>#N/A</v>
      </c>
      <c r="R1597" t="e">
        <f>+VLOOKUP(D1597&amp;E1597,Master!D:I,6,0)</f>
        <v>#N/A</v>
      </c>
      <c r="S1597" t="e">
        <f>+VLOOKUP(Q1597,Notes!$A$45:$BZ$50,MATCH(P1597,Notes!$2:$2,0),0)</f>
        <v>#N/A</v>
      </c>
      <c r="T1597" s="21" t="e">
        <f t="shared" si="48"/>
        <v>#N/A</v>
      </c>
      <c r="AD1597" s="20" t="s">
        <v>676</v>
      </c>
      <c r="AE1597" s="20">
        <v>12.854486999999999</v>
      </c>
      <c r="AF1597" s="20">
        <v>12.854486999999999</v>
      </c>
      <c r="AG1597" s="20" t="s">
        <v>88</v>
      </c>
      <c r="AH1597" s="20" t="s">
        <v>196</v>
      </c>
    </row>
    <row r="1598" spans="1:34">
      <c r="A1598" s="20"/>
      <c r="B1598" s="20"/>
      <c r="C1598" s="20"/>
      <c r="D1598" s="20"/>
      <c r="E1598" s="20"/>
      <c r="G1598" s="2"/>
      <c r="P1598" t="e">
        <f t="shared" si="49"/>
        <v>#N/A</v>
      </c>
      <c r="Q1598" t="e">
        <f>+VLOOKUP(D1598&amp;E1598,Master!D:H,5,0)</f>
        <v>#N/A</v>
      </c>
      <c r="R1598" t="e">
        <f>+VLOOKUP(D1598&amp;E1598,Master!D:I,6,0)</f>
        <v>#N/A</v>
      </c>
      <c r="S1598" t="e">
        <f>+VLOOKUP(Q1598,Notes!$A$45:$BZ$50,MATCH(P1598,Notes!$2:$2,0),0)</f>
        <v>#N/A</v>
      </c>
      <c r="T1598" s="21" t="e">
        <f t="shared" si="48"/>
        <v>#N/A</v>
      </c>
      <c r="AD1598" s="20" t="s">
        <v>653</v>
      </c>
      <c r="AE1598" s="20">
        <v>15.359452999999993</v>
      </c>
      <c r="AF1598" s="20">
        <v>15.359452999999993</v>
      </c>
      <c r="AG1598" s="20" t="s">
        <v>17</v>
      </c>
      <c r="AH1598" s="20" t="s">
        <v>211</v>
      </c>
    </row>
    <row r="1599" spans="1:34">
      <c r="A1599" s="20"/>
      <c r="B1599" s="20"/>
      <c r="C1599" s="20"/>
      <c r="D1599" s="20"/>
      <c r="E1599" s="20"/>
      <c r="G1599" s="2"/>
      <c r="P1599" t="e">
        <f t="shared" si="49"/>
        <v>#N/A</v>
      </c>
      <c r="Q1599" t="e">
        <f>+VLOOKUP(D1599&amp;E1599,Master!D:H,5,0)</f>
        <v>#N/A</v>
      </c>
      <c r="R1599" t="e">
        <f>+VLOOKUP(D1599&amp;E1599,Master!D:I,6,0)</f>
        <v>#N/A</v>
      </c>
      <c r="S1599" t="e">
        <f>+VLOOKUP(Q1599,Notes!$A$45:$BZ$50,MATCH(P1599,Notes!$2:$2,0),0)</f>
        <v>#N/A</v>
      </c>
      <c r="T1599" s="21" t="e">
        <f t="shared" si="48"/>
        <v>#N/A</v>
      </c>
      <c r="AD1599" s="20" t="s">
        <v>650</v>
      </c>
      <c r="AE1599" s="20">
        <v>15.765048999999996</v>
      </c>
      <c r="AF1599" s="20">
        <v>15.765048999999996</v>
      </c>
      <c r="AG1599" s="20" t="s">
        <v>17</v>
      </c>
      <c r="AH1599" s="20" t="s">
        <v>204</v>
      </c>
    </row>
    <row r="1600" spans="1:34">
      <c r="A1600" s="20"/>
      <c r="B1600" s="20"/>
      <c r="C1600" s="20"/>
      <c r="D1600" s="20"/>
      <c r="E1600" s="20"/>
      <c r="G1600" s="2"/>
      <c r="P1600" t="e">
        <f t="shared" si="49"/>
        <v>#N/A</v>
      </c>
      <c r="Q1600" t="e">
        <f>+VLOOKUP(D1600&amp;E1600,Master!D:H,5,0)</f>
        <v>#N/A</v>
      </c>
      <c r="R1600" t="e">
        <f>+VLOOKUP(D1600&amp;E1600,Master!D:I,6,0)</f>
        <v>#N/A</v>
      </c>
      <c r="S1600" t="e">
        <f>+VLOOKUP(Q1600,Notes!$A$45:$BZ$50,MATCH(P1600,Notes!$2:$2,0),0)</f>
        <v>#N/A</v>
      </c>
      <c r="T1600" s="21" t="e">
        <f t="shared" si="48"/>
        <v>#N/A</v>
      </c>
      <c r="AD1600" s="20" t="s">
        <v>681</v>
      </c>
      <c r="AE1600" s="20">
        <v>15.026921000000005</v>
      </c>
      <c r="AF1600" s="20">
        <v>15.026921000000005</v>
      </c>
      <c r="AG1600" s="20" t="s">
        <v>190</v>
      </c>
      <c r="AH1600" s="20" t="s">
        <v>204</v>
      </c>
    </row>
    <row r="1601" spans="1:34">
      <c r="A1601" s="20"/>
      <c r="B1601" s="20"/>
      <c r="C1601" s="20"/>
      <c r="D1601" s="20"/>
      <c r="E1601" s="20"/>
      <c r="G1601" s="2"/>
      <c r="P1601" t="e">
        <f t="shared" si="49"/>
        <v>#N/A</v>
      </c>
      <c r="Q1601" t="e">
        <f>+VLOOKUP(D1601&amp;E1601,Master!D:H,5,0)</f>
        <v>#N/A</v>
      </c>
      <c r="R1601" t="e">
        <f>+VLOOKUP(D1601&amp;E1601,Master!D:I,6,0)</f>
        <v>#N/A</v>
      </c>
      <c r="S1601" t="e">
        <f>+VLOOKUP(Q1601,Notes!$A$45:$BZ$50,MATCH(P1601,Notes!$2:$2,0),0)</f>
        <v>#N/A</v>
      </c>
      <c r="T1601" s="21" t="e">
        <f t="shared" si="48"/>
        <v>#N/A</v>
      </c>
      <c r="AD1601" s="20" t="s">
        <v>683</v>
      </c>
      <c r="AE1601" s="20">
        <v>14.618611999999994</v>
      </c>
      <c r="AF1601" s="20">
        <v>14.618611999999994</v>
      </c>
      <c r="AG1601" s="20" t="s">
        <v>190</v>
      </c>
      <c r="AH1601" s="20" t="s">
        <v>205</v>
      </c>
    </row>
    <row r="1602" spans="1:34">
      <c r="A1602" s="20"/>
      <c r="B1602" s="20"/>
      <c r="C1602" s="20"/>
      <c r="D1602" s="20"/>
      <c r="E1602" s="20"/>
      <c r="G1602" s="2"/>
      <c r="P1602" t="e">
        <f t="shared" si="49"/>
        <v>#N/A</v>
      </c>
      <c r="Q1602" t="e">
        <f>+VLOOKUP(D1602&amp;E1602,Master!D:H,5,0)</f>
        <v>#N/A</v>
      </c>
      <c r="R1602" t="e">
        <f>+VLOOKUP(D1602&amp;E1602,Master!D:I,6,0)</f>
        <v>#N/A</v>
      </c>
      <c r="S1602" t="e">
        <f>+VLOOKUP(Q1602,Notes!$A$45:$BZ$50,MATCH(P1602,Notes!$2:$2,0),0)</f>
        <v>#N/A</v>
      </c>
      <c r="T1602" s="21" t="e">
        <f t="shared" ref="T1602:T1665" si="50">+S1602-B1602</f>
        <v>#N/A</v>
      </c>
      <c r="AD1602" s="20" t="s">
        <v>676</v>
      </c>
      <c r="AE1602" s="20">
        <v>12.854486999999999</v>
      </c>
      <c r="AF1602" s="20">
        <v>12.854486999999999</v>
      </c>
      <c r="AG1602" s="20" t="s">
        <v>88</v>
      </c>
      <c r="AH1602" s="20" t="s">
        <v>196</v>
      </c>
    </row>
    <row r="1603" spans="1:34">
      <c r="A1603" s="20"/>
      <c r="B1603" s="20"/>
      <c r="C1603" s="20"/>
      <c r="D1603" s="20"/>
      <c r="E1603" s="20"/>
      <c r="G1603" s="2"/>
      <c r="P1603" t="e">
        <f t="shared" ref="P1603:P1666" si="51">+D1603&amp;R1603</f>
        <v>#N/A</v>
      </c>
      <c r="Q1603" t="e">
        <f>+VLOOKUP(D1603&amp;E1603,Master!D:H,5,0)</f>
        <v>#N/A</v>
      </c>
      <c r="R1603" t="e">
        <f>+VLOOKUP(D1603&amp;E1603,Master!D:I,6,0)</f>
        <v>#N/A</v>
      </c>
      <c r="S1603" t="e">
        <f>+VLOOKUP(Q1603,Notes!$A$45:$BZ$50,MATCH(P1603,Notes!$2:$2,0),0)</f>
        <v>#N/A</v>
      </c>
      <c r="T1603" s="21" t="e">
        <f t="shared" si="50"/>
        <v>#N/A</v>
      </c>
      <c r="AD1603" s="20" t="s">
        <v>676</v>
      </c>
      <c r="AE1603" s="20">
        <v>12.854486999999999</v>
      </c>
      <c r="AF1603" s="20">
        <v>12.854486999999999</v>
      </c>
      <c r="AG1603" s="20" t="s">
        <v>88</v>
      </c>
      <c r="AH1603" s="20" t="s">
        <v>196</v>
      </c>
    </row>
    <row r="1604" spans="1:34">
      <c r="A1604" s="20"/>
      <c r="B1604" s="20"/>
      <c r="C1604" s="20"/>
      <c r="D1604" s="20"/>
      <c r="E1604" s="20"/>
      <c r="G1604" s="2"/>
      <c r="P1604" t="e">
        <f t="shared" si="51"/>
        <v>#N/A</v>
      </c>
      <c r="Q1604" t="e">
        <f>+VLOOKUP(D1604&amp;E1604,Master!D:H,5,0)</f>
        <v>#N/A</v>
      </c>
      <c r="R1604" t="e">
        <f>+VLOOKUP(D1604&amp;E1604,Master!D:I,6,0)</f>
        <v>#N/A</v>
      </c>
      <c r="S1604" t="e">
        <f>+VLOOKUP(Q1604,Notes!$A$45:$BZ$50,MATCH(P1604,Notes!$2:$2,0),0)</f>
        <v>#N/A</v>
      </c>
      <c r="T1604" s="21" t="e">
        <f t="shared" si="50"/>
        <v>#N/A</v>
      </c>
      <c r="AD1604" s="20" t="s">
        <v>650</v>
      </c>
      <c r="AE1604" s="20">
        <v>15.765048999999996</v>
      </c>
      <c r="AF1604" s="20">
        <v>15.765048999999996</v>
      </c>
      <c r="AG1604" s="20" t="s">
        <v>17</v>
      </c>
      <c r="AH1604" s="20" t="s">
        <v>204</v>
      </c>
    </row>
    <row r="1605" spans="1:34">
      <c r="A1605" s="20"/>
      <c r="B1605" s="20"/>
      <c r="C1605" s="20"/>
      <c r="D1605" s="20"/>
      <c r="E1605" s="20"/>
      <c r="G1605" s="2"/>
      <c r="P1605" t="e">
        <f t="shared" si="51"/>
        <v>#N/A</v>
      </c>
      <c r="Q1605" t="e">
        <f>+VLOOKUP(D1605&amp;E1605,Master!D:H,5,0)</f>
        <v>#N/A</v>
      </c>
      <c r="R1605" t="e">
        <f>+VLOOKUP(D1605&amp;E1605,Master!D:I,6,0)</f>
        <v>#N/A</v>
      </c>
      <c r="S1605" t="e">
        <f>+VLOOKUP(Q1605,Notes!$A$45:$BZ$50,MATCH(P1605,Notes!$2:$2,0),0)</f>
        <v>#N/A</v>
      </c>
      <c r="T1605" s="21" t="e">
        <f t="shared" si="50"/>
        <v>#N/A</v>
      </c>
      <c r="AD1605" s="20" t="s">
        <v>653</v>
      </c>
      <c r="AE1605" s="20">
        <v>15.359452999999993</v>
      </c>
      <c r="AF1605" s="20">
        <v>15.359452999999993</v>
      </c>
      <c r="AG1605" s="20" t="s">
        <v>17</v>
      </c>
      <c r="AH1605" s="20" t="s">
        <v>211</v>
      </c>
    </row>
    <row r="1606" spans="1:34">
      <c r="A1606" s="20"/>
      <c r="B1606" s="20"/>
      <c r="C1606" s="20"/>
      <c r="D1606" s="20"/>
      <c r="E1606" s="20"/>
      <c r="G1606" s="2"/>
      <c r="P1606" t="e">
        <f t="shared" si="51"/>
        <v>#N/A</v>
      </c>
      <c r="Q1606" t="e">
        <f>+VLOOKUP(D1606&amp;E1606,Master!D:H,5,0)</f>
        <v>#N/A</v>
      </c>
      <c r="R1606" t="e">
        <f>+VLOOKUP(D1606&amp;E1606,Master!D:I,6,0)</f>
        <v>#N/A</v>
      </c>
      <c r="S1606" t="e">
        <f>+VLOOKUP(Q1606,Notes!$A$45:$BZ$50,MATCH(P1606,Notes!$2:$2,0),0)</f>
        <v>#N/A</v>
      </c>
      <c r="T1606" s="21" t="e">
        <f t="shared" si="50"/>
        <v>#N/A</v>
      </c>
      <c r="AD1606" s="20" t="s">
        <v>681</v>
      </c>
      <c r="AE1606" s="20">
        <v>15.026921000000005</v>
      </c>
      <c r="AF1606" s="20">
        <v>15.026921000000005</v>
      </c>
      <c r="AG1606" s="20" t="s">
        <v>190</v>
      </c>
      <c r="AH1606" s="20" t="s">
        <v>204</v>
      </c>
    </row>
    <row r="1607" spans="1:34">
      <c r="A1607" s="20"/>
      <c r="B1607" s="20"/>
      <c r="C1607" s="20"/>
      <c r="D1607" s="20"/>
      <c r="E1607" s="20"/>
      <c r="G1607" s="2"/>
      <c r="P1607" t="e">
        <f t="shared" si="51"/>
        <v>#N/A</v>
      </c>
      <c r="Q1607" t="e">
        <f>+VLOOKUP(D1607&amp;E1607,Master!D:H,5,0)</f>
        <v>#N/A</v>
      </c>
      <c r="R1607" t="e">
        <f>+VLOOKUP(D1607&amp;E1607,Master!D:I,6,0)</f>
        <v>#N/A</v>
      </c>
      <c r="S1607" t="e">
        <f>+VLOOKUP(Q1607,Notes!$A$45:$BZ$50,MATCH(P1607,Notes!$2:$2,0),0)</f>
        <v>#N/A</v>
      </c>
      <c r="T1607" s="21" t="e">
        <f t="shared" si="50"/>
        <v>#N/A</v>
      </c>
      <c r="AD1607" s="20" t="s">
        <v>683</v>
      </c>
      <c r="AE1607" s="20">
        <v>14.618611999999994</v>
      </c>
      <c r="AF1607" s="20">
        <v>14.618611999999994</v>
      </c>
      <c r="AG1607" s="20" t="s">
        <v>190</v>
      </c>
      <c r="AH1607" s="20" t="s">
        <v>205</v>
      </c>
    </row>
    <row r="1608" spans="1:34">
      <c r="A1608" s="20"/>
      <c r="B1608" s="20"/>
      <c r="C1608" s="20"/>
      <c r="D1608" s="20"/>
      <c r="E1608" s="20"/>
      <c r="G1608" s="2"/>
      <c r="P1608" t="e">
        <f t="shared" si="51"/>
        <v>#N/A</v>
      </c>
      <c r="Q1608" t="e">
        <f>+VLOOKUP(D1608&amp;E1608,Master!D:H,5,0)</f>
        <v>#N/A</v>
      </c>
      <c r="R1608" t="e">
        <f>+VLOOKUP(D1608&amp;E1608,Master!D:I,6,0)</f>
        <v>#N/A</v>
      </c>
      <c r="S1608" t="e">
        <f>+VLOOKUP(Q1608,Notes!$A$45:$BZ$50,MATCH(P1608,Notes!$2:$2,0),0)</f>
        <v>#N/A</v>
      </c>
      <c r="T1608" s="21" t="e">
        <f t="shared" si="50"/>
        <v>#N/A</v>
      </c>
      <c r="AD1608" s="20" t="s">
        <v>621</v>
      </c>
      <c r="AE1608" s="20">
        <v>0.18816300000000014</v>
      </c>
      <c r="AF1608" s="20">
        <v>0.18816300000000014</v>
      </c>
      <c r="AG1608" s="20" t="s">
        <v>20</v>
      </c>
      <c r="AH1608" s="20" t="s">
        <v>204</v>
      </c>
    </row>
    <row r="1609" spans="1:34">
      <c r="A1609" s="20"/>
      <c r="B1609" s="20"/>
      <c r="C1609" s="20"/>
      <c r="D1609" s="20"/>
      <c r="E1609" s="20"/>
      <c r="G1609" s="2"/>
      <c r="P1609" t="e">
        <f t="shared" si="51"/>
        <v>#N/A</v>
      </c>
      <c r="Q1609" t="e">
        <f>+VLOOKUP(D1609&amp;E1609,Master!D:H,5,0)</f>
        <v>#N/A</v>
      </c>
      <c r="R1609" t="e">
        <f>+VLOOKUP(D1609&amp;E1609,Master!D:I,6,0)</f>
        <v>#N/A</v>
      </c>
      <c r="S1609" t="e">
        <f>+VLOOKUP(Q1609,Notes!$A$45:$BZ$50,MATCH(P1609,Notes!$2:$2,0),0)</f>
        <v>#N/A</v>
      </c>
      <c r="T1609" s="21" t="e">
        <f t="shared" si="50"/>
        <v>#N/A</v>
      </c>
      <c r="AD1609" s="20" t="s">
        <v>625</v>
      </c>
      <c r="AE1609" s="20">
        <v>0.17584399999999997</v>
      </c>
      <c r="AF1609" s="20">
        <v>0.17584399999999997</v>
      </c>
      <c r="AG1609" s="20" t="s">
        <v>20</v>
      </c>
      <c r="AH1609" s="20" t="s">
        <v>205</v>
      </c>
    </row>
    <row r="1610" spans="1:34">
      <c r="A1610" s="20"/>
      <c r="B1610" s="20"/>
      <c r="C1610" s="20"/>
      <c r="D1610" s="20"/>
      <c r="E1610" s="20"/>
      <c r="G1610" s="2"/>
      <c r="P1610" t="e">
        <f t="shared" si="51"/>
        <v>#N/A</v>
      </c>
      <c r="Q1610" t="e">
        <f>+VLOOKUP(D1610&amp;E1610,Master!D:H,5,0)</f>
        <v>#N/A</v>
      </c>
      <c r="R1610" t="e">
        <f>+VLOOKUP(D1610&amp;E1610,Master!D:I,6,0)</f>
        <v>#N/A</v>
      </c>
      <c r="S1610" t="e">
        <f>+VLOOKUP(Q1610,Notes!$A$45:$BZ$50,MATCH(P1610,Notes!$2:$2,0),0)</f>
        <v>#N/A</v>
      </c>
      <c r="T1610" s="21" t="e">
        <f t="shared" si="50"/>
        <v>#N/A</v>
      </c>
      <c r="AD1610" s="20" t="s">
        <v>647</v>
      </c>
      <c r="AE1610" s="20">
        <v>15.734137000000006</v>
      </c>
      <c r="AF1610" s="20">
        <v>15.734137000000006</v>
      </c>
      <c r="AG1610" s="20" t="s">
        <v>15</v>
      </c>
      <c r="AH1610" s="20" t="s">
        <v>205</v>
      </c>
    </row>
    <row r="1611" spans="1:34">
      <c r="A1611" s="20"/>
      <c r="B1611" s="20"/>
      <c r="C1611" s="20"/>
      <c r="D1611" s="20"/>
      <c r="E1611" s="20"/>
      <c r="G1611" s="2"/>
      <c r="P1611" t="e">
        <f t="shared" si="51"/>
        <v>#N/A</v>
      </c>
      <c r="Q1611" t="e">
        <f>+VLOOKUP(D1611&amp;E1611,Master!D:H,5,0)</f>
        <v>#N/A</v>
      </c>
      <c r="R1611" t="e">
        <f>+VLOOKUP(D1611&amp;E1611,Master!D:I,6,0)</f>
        <v>#N/A</v>
      </c>
      <c r="S1611" t="e">
        <f>+VLOOKUP(Q1611,Notes!$A$45:$BZ$50,MATCH(P1611,Notes!$2:$2,0),0)</f>
        <v>#N/A</v>
      </c>
      <c r="T1611" s="21" t="e">
        <f t="shared" si="50"/>
        <v>#N/A</v>
      </c>
      <c r="AD1611" s="20" t="s">
        <v>642</v>
      </c>
      <c r="AE1611" s="20">
        <v>19.30333700000001</v>
      </c>
      <c r="AF1611" s="20">
        <v>19.30333700000001</v>
      </c>
      <c r="AG1611" s="20" t="s">
        <v>15</v>
      </c>
      <c r="AH1611" s="20" t="s">
        <v>204</v>
      </c>
    </row>
    <row r="1612" spans="1:34">
      <c r="A1612" s="20"/>
      <c r="B1612" s="20"/>
      <c r="C1612" s="20"/>
      <c r="D1612" s="20"/>
      <c r="E1612" s="20"/>
      <c r="G1612" s="2"/>
      <c r="P1612" t="e">
        <f t="shared" si="51"/>
        <v>#N/A</v>
      </c>
      <c r="Q1612" t="e">
        <f>+VLOOKUP(D1612&amp;E1612,Master!D:H,5,0)</f>
        <v>#N/A</v>
      </c>
      <c r="R1612" t="e">
        <f>+VLOOKUP(D1612&amp;E1612,Master!D:I,6,0)</f>
        <v>#N/A</v>
      </c>
      <c r="S1612" t="e">
        <f>+VLOOKUP(Q1612,Notes!$A$45:$BZ$50,MATCH(P1612,Notes!$2:$2,0),0)</f>
        <v>#N/A</v>
      </c>
      <c r="T1612" s="21" t="e">
        <f t="shared" si="50"/>
        <v>#N/A</v>
      </c>
      <c r="AD1612" s="20" t="s">
        <v>763</v>
      </c>
      <c r="AE1612" s="20">
        <v>0.21400499999999986</v>
      </c>
      <c r="AF1612" s="20">
        <v>0.21400499999999986</v>
      </c>
      <c r="AG1612" s="20" t="s">
        <v>16</v>
      </c>
      <c r="AH1612" s="20" t="s">
        <v>205</v>
      </c>
    </row>
    <row r="1613" spans="1:34">
      <c r="A1613" s="20"/>
      <c r="B1613" s="20"/>
      <c r="C1613" s="20"/>
      <c r="D1613" s="20"/>
      <c r="E1613" s="20"/>
      <c r="G1613" s="2"/>
      <c r="P1613" t="e">
        <f t="shared" si="51"/>
        <v>#N/A</v>
      </c>
      <c r="Q1613" t="e">
        <f>+VLOOKUP(D1613&amp;E1613,Master!D:H,5,0)</f>
        <v>#N/A</v>
      </c>
      <c r="R1613" t="e">
        <f>+VLOOKUP(D1613&amp;E1613,Master!D:I,6,0)</f>
        <v>#N/A</v>
      </c>
      <c r="S1613" t="e">
        <f>+VLOOKUP(Q1613,Notes!$A$45:$BZ$50,MATCH(P1613,Notes!$2:$2,0),0)</f>
        <v>#N/A</v>
      </c>
      <c r="T1613" s="21" t="e">
        <f t="shared" si="50"/>
        <v>#N/A</v>
      </c>
      <c r="AD1613" s="20" t="s">
        <v>761</v>
      </c>
      <c r="AE1613" s="20">
        <v>0.25396199999999997</v>
      </c>
      <c r="AF1613" s="20">
        <v>0.25396199999999997</v>
      </c>
      <c r="AG1613" s="20" t="s">
        <v>16</v>
      </c>
      <c r="AH1613" s="20" t="s">
        <v>204</v>
      </c>
    </row>
    <row r="1614" spans="1:34">
      <c r="A1614" s="20"/>
      <c r="B1614" s="20"/>
      <c r="C1614" s="20"/>
      <c r="D1614" s="20"/>
      <c r="E1614" s="20"/>
      <c r="G1614" s="2"/>
      <c r="P1614" t="e">
        <f t="shared" si="51"/>
        <v>#N/A</v>
      </c>
      <c r="Q1614" t="e">
        <f>+VLOOKUP(D1614&amp;E1614,Master!D:H,5,0)</f>
        <v>#N/A</v>
      </c>
      <c r="R1614" t="e">
        <f>+VLOOKUP(D1614&amp;E1614,Master!D:I,6,0)</f>
        <v>#N/A</v>
      </c>
      <c r="S1614" t="e">
        <f>+VLOOKUP(Q1614,Notes!$A$45:$BZ$50,MATCH(P1614,Notes!$2:$2,0),0)</f>
        <v>#N/A</v>
      </c>
      <c r="T1614" s="21" t="e">
        <f t="shared" si="50"/>
        <v>#N/A</v>
      </c>
      <c r="AD1614" s="20" t="s">
        <v>676</v>
      </c>
      <c r="AE1614" s="20">
        <v>12.854486999999999</v>
      </c>
      <c r="AF1614" s="20">
        <v>12.854486999999999</v>
      </c>
      <c r="AG1614" s="20" t="s">
        <v>88</v>
      </c>
      <c r="AH1614" s="20" t="s">
        <v>196</v>
      </c>
    </row>
    <row r="1615" spans="1:34">
      <c r="A1615" s="20"/>
      <c r="B1615" s="20"/>
      <c r="C1615" s="20"/>
      <c r="D1615" s="20"/>
      <c r="E1615" s="20"/>
      <c r="G1615" s="2"/>
      <c r="P1615" t="e">
        <f t="shared" si="51"/>
        <v>#N/A</v>
      </c>
      <c r="Q1615" t="e">
        <f>+VLOOKUP(D1615&amp;E1615,Master!D:H,5,0)</f>
        <v>#N/A</v>
      </c>
      <c r="R1615" t="e">
        <f>+VLOOKUP(D1615&amp;E1615,Master!D:I,6,0)</f>
        <v>#N/A</v>
      </c>
      <c r="S1615" t="e">
        <f>+VLOOKUP(Q1615,Notes!$A$45:$BZ$50,MATCH(P1615,Notes!$2:$2,0),0)</f>
        <v>#N/A</v>
      </c>
      <c r="T1615" s="21" t="e">
        <f t="shared" si="50"/>
        <v>#N/A</v>
      </c>
      <c r="AD1615" s="20" t="s">
        <v>621</v>
      </c>
      <c r="AE1615" s="20">
        <v>0.18816300000000014</v>
      </c>
      <c r="AF1615" s="20">
        <v>0.18816300000000014</v>
      </c>
      <c r="AG1615" s="20" t="s">
        <v>20</v>
      </c>
      <c r="AH1615" s="20" t="s">
        <v>204</v>
      </c>
    </row>
    <row r="1616" spans="1:34">
      <c r="A1616" s="20"/>
      <c r="B1616" s="20"/>
      <c r="C1616" s="20"/>
      <c r="D1616" s="20"/>
      <c r="E1616" s="20"/>
      <c r="G1616" s="2"/>
      <c r="P1616" t="e">
        <f t="shared" si="51"/>
        <v>#N/A</v>
      </c>
      <c r="Q1616" t="e">
        <f>+VLOOKUP(D1616&amp;E1616,Master!D:H,5,0)</f>
        <v>#N/A</v>
      </c>
      <c r="R1616" t="e">
        <f>+VLOOKUP(D1616&amp;E1616,Master!D:I,6,0)</f>
        <v>#N/A</v>
      </c>
      <c r="S1616" t="e">
        <f>+VLOOKUP(Q1616,Notes!$A$45:$BZ$50,MATCH(P1616,Notes!$2:$2,0),0)</f>
        <v>#N/A</v>
      </c>
      <c r="T1616" s="21" t="e">
        <f t="shared" si="50"/>
        <v>#N/A</v>
      </c>
      <c r="AD1616" s="20" t="s">
        <v>625</v>
      </c>
      <c r="AE1616" s="20">
        <v>0.17584399999999997</v>
      </c>
      <c r="AF1616" s="20">
        <v>0.17584399999999997</v>
      </c>
      <c r="AG1616" s="20" t="s">
        <v>20</v>
      </c>
      <c r="AH1616" s="20" t="s">
        <v>205</v>
      </c>
    </row>
    <row r="1617" spans="1:34">
      <c r="A1617" s="20"/>
      <c r="B1617" s="20"/>
      <c r="C1617" s="20"/>
      <c r="D1617" s="20"/>
      <c r="E1617" s="20"/>
      <c r="G1617" s="2"/>
      <c r="P1617" t="e">
        <f t="shared" si="51"/>
        <v>#N/A</v>
      </c>
      <c r="Q1617" t="e">
        <f>+VLOOKUP(D1617&amp;E1617,Master!D:H,5,0)</f>
        <v>#N/A</v>
      </c>
      <c r="R1617" t="e">
        <f>+VLOOKUP(D1617&amp;E1617,Master!D:I,6,0)</f>
        <v>#N/A</v>
      </c>
      <c r="S1617" t="e">
        <f>+VLOOKUP(Q1617,Notes!$A$45:$BZ$50,MATCH(P1617,Notes!$2:$2,0),0)</f>
        <v>#N/A</v>
      </c>
      <c r="T1617" s="21" t="e">
        <f t="shared" si="50"/>
        <v>#N/A</v>
      </c>
      <c r="AD1617" s="20" t="s">
        <v>642</v>
      </c>
      <c r="AE1617" s="20">
        <v>19.30333700000001</v>
      </c>
      <c r="AF1617" s="20">
        <v>19.30333700000001</v>
      </c>
      <c r="AG1617" s="20" t="s">
        <v>15</v>
      </c>
      <c r="AH1617" s="20" t="s">
        <v>204</v>
      </c>
    </row>
    <row r="1618" spans="1:34">
      <c r="A1618" s="20"/>
      <c r="B1618" s="20"/>
      <c r="C1618" s="20"/>
      <c r="D1618" s="20"/>
      <c r="E1618" s="20"/>
      <c r="G1618" s="2"/>
      <c r="P1618" t="e">
        <f t="shared" si="51"/>
        <v>#N/A</v>
      </c>
      <c r="Q1618" t="e">
        <f>+VLOOKUP(D1618&amp;E1618,Master!D:H,5,0)</f>
        <v>#N/A</v>
      </c>
      <c r="R1618" t="e">
        <f>+VLOOKUP(D1618&amp;E1618,Master!D:I,6,0)</f>
        <v>#N/A</v>
      </c>
      <c r="S1618" t="e">
        <f>+VLOOKUP(Q1618,Notes!$A$45:$BZ$50,MATCH(P1618,Notes!$2:$2,0),0)</f>
        <v>#N/A</v>
      </c>
      <c r="T1618" s="21" t="e">
        <f t="shared" si="50"/>
        <v>#N/A</v>
      </c>
      <c r="AD1618" s="20" t="s">
        <v>647</v>
      </c>
      <c r="AE1618" s="20">
        <v>15.734137000000006</v>
      </c>
      <c r="AF1618" s="20">
        <v>15.734137000000006</v>
      </c>
      <c r="AG1618" s="20" t="s">
        <v>15</v>
      </c>
      <c r="AH1618" s="20" t="s">
        <v>205</v>
      </c>
    </row>
    <row r="1619" spans="1:34">
      <c r="A1619" s="20"/>
      <c r="B1619" s="20"/>
      <c r="C1619" s="20"/>
      <c r="D1619" s="20"/>
      <c r="E1619" s="20"/>
      <c r="G1619" s="2"/>
      <c r="P1619" t="e">
        <f t="shared" si="51"/>
        <v>#N/A</v>
      </c>
      <c r="Q1619" t="e">
        <f>+VLOOKUP(D1619&amp;E1619,Master!D:H,5,0)</f>
        <v>#N/A</v>
      </c>
      <c r="R1619" t="e">
        <f>+VLOOKUP(D1619&amp;E1619,Master!D:I,6,0)</f>
        <v>#N/A</v>
      </c>
      <c r="S1619" t="e">
        <f>+VLOOKUP(Q1619,Notes!$A$45:$BZ$50,MATCH(P1619,Notes!$2:$2,0),0)</f>
        <v>#N/A</v>
      </c>
      <c r="T1619" s="21" t="e">
        <f t="shared" si="50"/>
        <v>#N/A</v>
      </c>
      <c r="AD1619" s="20" t="s">
        <v>761</v>
      </c>
      <c r="AE1619" s="20">
        <v>0.25396199999999997</v>
      </c>
      <c r="AF1619" s="20">
        <v>0.25396199999999997</v>
      </c>
      <c r="AG1619" s="20" t="s">
        <v>16</v>
      </c>
      <c r="AH1619" s="20" t="s">
        <v>204</v>
      </c>
    </row>
    <row r="1620" spans="1:34">
      <c r="A1620" s="20"/>
      <c r="B1620" s="20"/>
      <c r="C1620" s="20"/>
      <c r="D1620" s="20"/>
      <c r="E1620" s="20"/>
      <c r="G1620" s="2"/>
      <c r="P1620" t="e">
        <f t="shared" si="51"/>
        <v>#N/A</v>
      </c>
      <c r="Q1620" t="e">
        <f>+VLOOKUP(D1620&amp;E1620,Master!D:H,5,0)</f>
        <v>#N/A</v>
      </c>
      <c r="R1620" t="e">
        <f>+VLOOKUP(D1620&amp;E1620,Master!D:I,6,0)</f>
        <v>#N/A</v>
      </c>
      <c r="S1620" t="e">
        <f>+VLOOKUP(Q1620,Notes!$A$45:$BZ$50,MATCH(P1620,Notes!$2:$2,0),0)</f>
        <v>#N/A</v>
      </c>
      <c r="T1620" s="21" t="e">
        <f t="shared" si="50"/>
        <v>#N/A</v>
      </c>
      <c r="AD1620" s="20" t="s">
        <v>763</v>
      </c>
      <c r="AE1620" s="20">
        <v>0.21400499999999986</v>
      </c>
      <c r="AF1620" s="20">
        <v>0.21400499999999986</v>
      </c>
      <c r="AG1620" s="20" t="s">
        <v>16</v>
      </c>
      <c r="AH1620" s="20" t="s">
        <v>205</v>
      </c>
    </row>
    <row r="1621" spans="1:34">
      <c r="A1621" s="20"/>
      <c r="B1621" s="20"/>
      <c r="C1621" s="20"/>
      <c r="D1621" s="20"/>
      <c r="E1621" s="20"/>
      <c r="G1621" s="2"/>
      <c r="P1621" t="e">
        <f t="shared" si="51"/>
        <v>#N/A</v>
      </c>
      <c r="Q1621" t="e">
        <f>+VLOOKUP(D1621&amp;E1621,Master!D:H,5,0)</f>
        <v>#N/A</v>
      </c>
      <c r="R1621" t="e">
        <f>+VLOOKUP(D1621&amp;E1621,Master!D:I,6,0)</f>
        <v>#N/A</v>
      </c>
      <c r="S1621" t="e">
        <f>+VLOOKUP(Q1621,Notes!$A$45:$BZ$50,MATCH(P1621,Notes!$2:$2,0),0)</f>
        <v>#N/A</v>
      </c>
      <c r="T1621" s="21" t="e">
        <f t="shared" si="50"/>
        <v>#N/A</v>
      </c>
      <c r="AD1621" s="20" t="s">
        <v>650</v>
      </c>
      <c r="AE1621" s="20">
        <v>15.765048999999996</v>
      </c>
      <c r="AF1621" s="20">
        <v>15.765048999999996</v>
      </c>
      <c r="AG1621" s="20" t="s">
        <v>17</v>
      </c>
      <c r="AH1621" s="20" t="s">
        <v>204</v>
      </c>
    </row>
    <row r="1622" spans="1:34">
      <c r="A1622" s="20"/>
      <c r="B1622" s="20"/>
      <c r="C1622" s="20"/>
      <c r="D1622" s="20"/>
      <c r="E1622" s="20"/>
      <c r="G1622" s="2"/>
      <c r="P1622" t="e">
        <f t="shared" si="51"/>
        <v>#N/A</v>
      </c>
      <c r="Q1622" t="e">
        <f>+VLOOKUP(D1622&amp;E1622,Master!D:H,5,0)</f>
        <v>#N/A</v>
      </c>
      <c r="R1622" t="e">
        <f>+VLOOKUP(D1622&amp;E1622,Master!D:I,6,0)</f>
        <v>#N/A</v>
      </c>
      <c r="S1622" t="e">
        <f>+VLOOKUP(Q1622,Notes!$A$45:$BZ$50,MATCH(P1622,Notes!$2:$2,0),0)</f>
        <v>#N/A</v>
      </c>
      <c r="T1622" s="21" t="e">
        <f t="shared" si="50"/>
        <v>#N/A</v>
      </c>
      <c r="AD1622" s="20" t="s">
        <v>653</v>
      </c>
      <c r="AE1622" s="20">
        <v>15.359452999999993</v>
      </c>
      <c r="AF1622" s="20">
        <v>15.359452999999993</v>
      </c>
      <c r="AG1622" s="20" t="s">
        <v>17</v>
      </c>
      <c r="AH1622" s="20" t="s">
        <v>211</v>
      </c>
    </row>
    <row r="1623" spans="1:34">
      <c r="A1623" s="20"/>
      <c r="B1623" s="20"/>
      <c r="C1623" s="20"/>
      <c r="D1623" s="20"/>
      <c r="E1623" s="20"/>
      <c r="G1623" s="2"/>
      <c r="P1623" t="e">
        <f t="shared" si="51"/>
        <v>#N/A</v>
      </c>
      <c r="Q1623" t="e">
        <f>+VLOOKUP(D1623&amp;E1623,Master!D:H,5,0)</f>
        <v>#N/A</v>
      </c>
      <c r="R1623" t="e">
        <f>+VLOOKUP(D1623&amp;E1623,Master!D:I,6,0)</f>
        <v>#N/A</v>
      </c>
      <c r="S1623" t="e">
        <f>+VLOOKUP(Q1623,Notes!$A$45:$BZ$50,MATCH(P1623,Notes!$2:$2,0),0)</f>
        <v>#N/A</v>
      </c>
      <c r="T1623" s="21" t="e">
        <f t="shared" si="50"/>
        <v>#N/A</v>
      </c>
      <c r="AD1623" s="20" t="s">
        <v>681</v>
      </c>
      <c r="AE1623" s="20">
        <v>15.026921000000005</v>
      </c>
      <c r="AF1623" s="20">
        <v>15.026921000000005</v>
      </c>
      <c r="AG1623" s="20" t="s">
        <v>190</v>
      </c>
      <c r="AH1623" s="20" t="s">
        <v>204</v>
      </c>
    </row>
    <row r="1624" spans="1:34">
      <c r="A1624" s="20"/>
      <c r="B1624" s="20"/>
      <c r="C1624" s="20"/>
      <c r="D1624" s="20"/>
      <c r="E1624" s="20"/>
      <c r="G1624" s="2"/>
      <c r="P1624" t="e">
        <f t="shared" si="51"/>
        <v>#N/A</v>
      </c>
      <c r="Q1624" t="e">
        <f>+VLOOKUP(D1624&amp;E1624,Master!D:H,5,0)</f>
        <v>#N/A</v>
      </c>
      <c r="R1624" t="e">
        <f>+VLOOKUP(D1624&amp;E1624,Master!D:I,6,0)</f>
        <v>#N/A</v>
      </c>
      <c r="S1624" t="e">
        <f>+VLOOKUP(Q1624,Notes!$A$45:$BZ$50,MATCH(P1624,Notes!$2:$2,0),0)</f>
        <v>#N/A</v>
      </c>
      <c r="T1624" s="21" t="e">
        <f t="shared" si="50"/>
        <v>#N/A</v>
      </c>
      <c r="AD1624" s="20" t="s">
        <v>683</v>
      </c>
      <c r="AE1624" s="20">
        <v>14.618611999999994</v>
      </c>
      <c r="AF1624" s="20">
        <v>14.618611999999994</v>
      </c>
      <c r="AG1624" s="20" t="s">
        <v>190</v>
      </c>
      <c r="AH1624" s="20" t="s">
        <v>205</v>
      </c>
    </row>
    <row r="1625" spans="1:34">
      <c r="A1625" s="20"/>
      <c r="B1625" s="20"/>
      <c r="C1625" s="20"/>
      <c r="D1625" s="20"/>
      <c r="E1625" s="20"/>
      <c r="G1625" s="2"/>
      <c r="P1625" t="e">
        <f t="shared" si="51"/>
        <v>#N/A</v>
      </c>
      <c r="Q1625" t="e">
        <f>+VLOOKUP(D1625&amp;E1625,Master!D:H,5,0)</f>
        <v>#N/A</v>
      </c>
      <c r="R1625" t="e">
        <f>+VLOOKUP(D1625&amp;E1625,Master!D:I,6,0)</f>
        <v>#N/A</v>
      </c>
      <c r="S1625" t="e">
        <f>+VLOOKUP(Q1625,Notes!$A$45:$BZ$50,MATCH(P1625,Notes!$2:$2,0),0)</f>
        <v>#N/A</v>
      </c>
      <c r="T1625" s="21" t="e">
        <f t="shared" si="50"/>
        <v>#N/A</v>
      </c>
      <c r="AD1625" s="20" t="s">
        <v>676</v>
      </c>
      <c r="AE1625" s="20">
        <v>12.854486999999999</v>
      </c>
      <c r="AF1625" s="20">
        <v>12.854486999999999</v>
      </c>
      <c r="AG1625" s="20" t="s">
        <v>88</v>
      </c>
      <c r="AH1625" s="20" t="s">
        <v>196</v>
      </c>
    </row>
    <row r="1626" spans="1:34">
      <c r="A1626" s="20"/>
      <c r="B1626" s="20"/>
      <c r="C1626" s="20"/>
      <c r="D1626" s="20"/>
      <c r="E1626" s="20"/>
      <c r="G1626" s="2"/>
      <c r="P1626" t="e">
        <f t="shared" si="51"/>
        <v>#N/A</v>
      </c>
      <c r="Q1626" t="e">
        <f>+VLOOKUP(D1626&amp;E1626,Master!D:H,5,0)</f>
        <v>#N/A</v>
      </c>
      <c r="R1626" t="e">
        <f>+VLOOKUP(D1626&amp;E1626,Master!D:I,6,0)</f>
        <v>#N/A</v>
      </c>
      <c r="S1626" t="e">
        <f>+VLOOKUP(Q1626,Notes!$A$45:$BZ$50,MATCH(P1626,Notes!$2:$2,0),0)</f>
        <v>#N/A</v>
      </c>
      <c r="T1626" s="21" t="e">
        <f t="shared" si="50"/>
        <v>#N/A</v>
      </c>
      <c r="AD1626" s="20" t="s">
        <v>621</v>
      </c>
      <c r="AE1626" s="20">
        <v>0.18816300000000014</v>
      </c>
      <c r="AF1626" s="20">
        <v>0.18816300000000014</v>
      </c>
      <c r="AG1626" s="20" t="s">
        <v>20</v>
      </c>
      <c r="AH1626" s="20" t="s">
        <v>204</v>
      </c>
    </row>
    <row r="1627" spans="1:34">
      <c r="A1627" s="20"/>
      <c r="B1627" s="20"/>
      <c r="C1627" s="20"/>
      <c r="D1627" s="20"/>
      <c r="E1627" s="20"/>
      <c r="G1627" s="2"/>
      <c r="P1627" t="e">
        <f t="shared" si="51"/>
        <v>#N/A</v>
      </c>
      <c r="Q1627" t="e">
        <f>+VLOOKUP(D1627&amp;E1627,Master!D:H,5,0)</f>
        <v>#N/A</v>
      </c>
      <c r="R1627" t="e">
        <f>+VLOOKUP(D1627&amp;E1627,Master!D:I,6,0)</f>
        <v>#N/A</v>
      </c>
      <c r="S1627" t="e">
        <f>+VLOOKUP(Q1627,Notes!$A$45:$BZ$50,MATCH(P1627,Notes!$2:$2,0),0)</f>
        <v>#N/A</v>
      </c>
      <c r="T1627" s="21" t="e">
        <f t="shared" si="50"/>
        <v>#N/A</v>
      </c>
      <c r="AD1627" s="20" t="s">
        <v>625</v>
      </c>
      <c r="AE1627" s="20">
        <v>0.17584399999999997</v>
      </c>
      <c r="AF1627" s="20">
        <v>0.17584399999999997</v>
      </c>
      <c r="AG1627" s="20" t="s">
        <v>20</v>
      </c>
      <c r="AH1627" s="20" t="s">
        <v>205</v>
      </c>
    </row>
    <row r="1628" spans="1:34">
      <c r="A1628" s="20"/>
      <c r="B1628" s="20"/>
      <c r="C1628" s="20"/>
      <c r="D1628" s="20"/>
      <c r="E1628" s="20"/>
      <c r="G1628" s="2"/>
      <c r="P1628" t="e">
        <f t="shared" si="51"/>
        <v>#N/A</v>
      </c>
      <c r="Q1628" t="e">
        <f>+VLOOKUP(D1628&amp;E1628,Master!D:H,5,0)</f>
        <v>#N/A</v>
      </c>
      <c r="R1628" t="e">
        <f>+VLOOKUP(D1628&amp;E1628,Master!D:I,6,0)</f>
        <v>#N/A</v>
      </c>
      <c r="S1628" t="e">
        <f>+VLOOKUP(Q1628,Notes!$A$45:$BZ$50,MATCH(P1628,Notes!$2:$2,0),0)</f>
        <v>#N/A</v>
      </c>
      <c r="T1628" s="21" t="e">
        <f t="shared" si="50"/>
        <v>#N/A</v>
      </c>
      <c r="AD1628" s="20" t="s">
        <v>642</v>
      </c>
      <c r="AE1628" s="20">
        <v>19.30333700000001</v>
      </c>
      <c r="AF1628" s="20">
        <v>19.30333700000001</v>
      </c>
      <c r="AG1628" s="20" t="s">
        <v>15</v>
      </c>
      <c r="AH1628" s="20" t="s">
        <v>204</v>
      </c>
    </row>
    <row r="1629" spans="1:34">
      <c r="A1629" s="20"/>
      <c r="B1629" s="20"/>
      <c r="C1629" s="20"/>
      <c r="D1629" s="20"/>
      <c r="E1629" s="20"/>
      <c r="G1629" s="2"/>
      <c r="P1629" t="e">
        <f t="shared" si="51"/>
        <v>#N/A</v>
      </c>
      <c r="Q1629" t="e">
        <f>+VLOOKUP(D1629&amp;E1629,Master!D:H,5,0)</f>
        <v>#N/A</v>
      </c>
      <c r="R1629" t="e">
        <f>+VLOOKUP(D1629&amp;E1629,Master!D:I,6,0)</f>
        <v>#N/A</v>
      </c>
      <c r="S1629" t="e">
        <f>+VLOOKUP(Q1629,Notes!$A$45:$BZ$50,MATCH(P1629,Notes!$2:$2,0),0)</f>
        <v>#N/A</v>
      </c>
      <c r="T1629" s="21" t="e">
        <f t="shared" si="50"/>
        <v>#N/A</v>
      </c>
      <c r="AD1629" s="20" t="s">
        <v>647</v>
      </c>
      <c r="AE1629" s="20">
        <v>15.734137000000006</v>
      </c>
      <c r="AF1629" s="20">
        <v>15.734137000000006</v>
      </c>
      <c r="AG1629" s="20" t="s">
        <v>15</v>
      </c>
      <c r="AH1629" s="20" t="s">
        <v>205</v>
      </c>
    </row>
    <row r="1630" spans="1:34">
      <c r="A1630" s="20"/>
      <c r="B1630" s="20"/>
      <c r="C1630" s="20"/>
      <c r="D1630" s="20"/>
      <c r="E1630" s="20"/>
      <c r="G1630" s="2"/>
      <c r="P1630" t="e">
        <f t="shared" si="51"/>
        <v>#N/A</v>
      </c>
      <c r="Q1630" t="e">
        <f>+VLOOKUP(D1630&amp;E1630,Master!D:H,5,0)</f>
        <v>#N/A</v>
      </c>
      <c r="R1630" t="e">
        <f>+VLOOKUP(D1630&amp;E1630,Master!D:I,6,0)</f>
        <v>#N/A</v>
      </c>
      <c r="S1630" t="e">
        <f>+VLOOKUP(Q1630,Notes!$A$45:$BZ$50,MATCH(P1630,Notes!$2:$2,0),0)</f>
        <v>#N/A</v>
      </c>
      <c r="T1630" s="21" t="e">
        <f t="shared" si="50"/>
        <v>#N/A</v>
      </c>
      <c r="AD1630" s="20" t="s">
        <v>761</v>
      </c>
      <c r="AE1630" s="20">
        <v>0.25396199999999997</v>
      </c>
      <c r="AF1630" s="20">
        <v>0.25396199999999997</v>
      </c>
      <c r="AG1630" s="20" t="s">
        <v>16</v>
      </c>
      <c r="AH1630" s="20" t="s">
        <v>204</v>
      </c>
    </row>
    <row r="1631" spans="1:34">
      <c r="A1631" s="20"/>
      <c r="B1631" s="20"/>
      <c r="C1631" s="20"/>
      <c r="D1631" s="20"/>
      <c r="E1631" s="20"/>
      <c r="G1631" s="2"/>
      <c r="P1631" t="e">
        <f t="shared" si="51"/>
        <v>#N/A</v>
      </c>
      <c r="Q1631" t="e">
        <f>+VLOOKUP(D1631&amp;E1631,Master!D:H,5,0)</f>
        <v>#N/A</v>
      </c>
      <c r="R1631" t="e">
        <f>+VLOOKUP(D1631&amp;E1631,Master!D:I,6,0)</f>
        <v>#N/A</v>
      </c>
      <c r="S1631" t="e">
        <f>+VLOOKUP(Q1631,Notes!$A$45:$BZ$50,MATCH(P1631,Notes!$2:$2,0),0)</f>
        <v>#N/A</v>
      </c>
      <c r="T1631" s="21" t="e">
        <f t="shared" si="50"/>
        <v>#N/A</v>
      </c>
      <c r="AD1631" s="20" t="s">
        <v>650</v>
      </c>
      <c r="AE1631" s="20">
        <v>15.765048999999996</v>
      </c>
      <c r="AF1631" s="20">
        <v>15.765048999999996</v>
      </c>
      <c r="AG1631" s="20" t="s">
        <v>17</v>
      </c>
      <c r="AH1631" s="20" t="s">
        <v>204</v>
      </c>
    </row>
    <row r="1632" spans="1:34">
      <c r="A1632" s="20"/>
      <c r="B1632" s="20"/>
      <c r="C1632" s="20"/>
      <c r="D1632" s="20"/>
      <c r="E1632" s="20"/>
      <c r="G1632" s="2"/>
      <c r="P1632" t="e">
        <f t="shared" si="51"/>
        <v>#N/A</v>
      </c>
      <c r="Q1632" t="e">
        <f>+VLOOKUP(D1632&amp;E1632,Master!D:H,5,0)</f>
        <v>#N/A</v>
      </c>
      <c r="R1632" t="e">
        <f>+VLOOKUP(D1632&amp;E1632,Master!D:I,6,0)</f>
        <v>#N/A</v>
      </c>
      <c r="S1632" t="e">
        <f>+VLOOKUP(Q1632,Notes!$A$45:$BZ$50,MATCH(P1632,Notes!$2:$2,0),0)</f>
        <v>#N/A</v>
      </c>
      <c r="T1632" s="21" t="e">
        <f t="shared" si="50"/>
        <v>#N/A</v>
      </c>
      <c r="AD1632" s="20" t="s">
        <v>653</v>
      </c>
      <c r="AE1632" s="20">
        <v>15.359452999999993</v>
      </c>
      <c r="AF1632" s="20">
        <v>15.359452999999993</v>
      </c>
      <c r="AG1632" s="20" t="s">
        <v>17</v>
      </c>
      <c r="AH1632" s="20" t="s">
        <v>211</v>
      </c>
    </row>
    <row r="1633" spans="1:34">
      <c r="A1633" s="20"/>
      <c r="B1633" s="20"/>
      <c r="C1633" s="20"/>
      <c r="D1633" s="20"/>
      <c r="E1633" s="20"/>
      <c r="G1633" s="2"/>
      <c r="P1633" t="e">
        <f t="shared" si="51"/>
        <v>#N/A</v>
      </c>
      <c r="Q1633" t="e">
        <f>+VLOOKUP(D1633&amp;E1633,Master!D:H,5,0)</f>
        <v>#N/A</v>
      </c>
      <c r="R1633" t="e">
        <f>+VLOOKUP(D1633&amp;E1633,Master!D:I,6,0)</f>
        <v>#N/A</v>
      </c>
      <c r="S1633" t="e">
        <f>+VLOOKUP(Q1633,Notes!$A$45:$BZ$50,MATCH(P1633,Notes!$2:$2,0),0)</f>
        <v>#N/A</v>
      </c>
      <c r="T1633" s="21" t="e">
        <f t="shared" si="50"/>
        <v>#N/A</v>
      </c>
      <c r="AD1633" s="20" t="s">
        <v>681</v>
      </c>
      <c r="AE1633" s="20">
        <v>15.026921000000005</v>
      </c>
      <c r="AF1633" s="20">
        <v>15.026921000000005</v>
      </c>
      <c r="AG1633" s="20" t="s">
        <v>190</v>
      </c>
      <c r="AH1633" s="20" t="s">
        <v>204</v>
      </c>
    </row>
    <row r="1634" spans="1:34">
      <c r="A1634" s="20"/>
      <c r="B1634" s="20"/>
      <c r="C1634" s="20"/>
      <c r="D1634" s="20"/>
      <c r="E1634" s="20"/>
      <c r="G1634" s="2"/>
      <c r="P1634" t="e">
        <f t="shared" si="51"/>
        <v>#N/A</v>
      </c>
      <c r="Q1634" t="e">
        <f>+VLOOKUP(D1634&amp;E1634,Master!D:H,5,0)</f>
        <v>#N/A</v>
      </c>
      <c r="R1634" t="e">
        <f>+VLOOKUP(D1634&amp;E1634,Master!D:I,6,0)</f>
        <v>#N/A</v>
      </c>
      <c r="S1634" t="e">
        <f>+VLOOKUP(Q1634,Notes!$A$45:$BZ$50,MATCH(P1634,Notes!$2:$2,0),0)</f>
        <v>#N/A</v>
      </c>
      <c r="T1634" s="21" t="e">
        <f t="shared" si="50"/>
        <v>#N/A</v>
      </c>
      <c r="AD1634" s="20" t="s">
        <v>683</v>
      </c>
      <c r="AE1634" s="20">
        <v>14.618611999999994</v>
      </c>
      <c r="AF1634" s="20">
        <v>14.618611999999994</v>
      </c>
      <c r="AG1634" s="20" t="s">
        <v>190</v>
      </c>
      <c r="AH1634" s="20" t="s">
        <v>205</v>
      </c>
    </row>
    <row r="1635" spans="1:34">
      <c r="A1635" s="20"/>
      <c r="B1635" s="20"/>
      <c r="C1635" s="20"/>
      <c r="D1635" s="20"/>
      <c r="E1635" s="20"/>
      <c r="G1635" s="2"/>
      <c r="P1635" t="e">
        <f t="shared" si="51"/>
        <v>#N/A</v>
      </c>
      <c r="Q1635" t="e">
        <f>+VLOOKUP(D1635&amp;E1635,Master!D:H,5,0)</f>
        <v>#N/A</v>
      </c>
      <c r="R1635" t="e">
        <f>+VLOOKUP(D1635&amp;E1635,Master!D:I,6,0)</f>
        <v>#N/A</v>
      </c>
      <c r="S1635" t="e">
        <f>+VLOOKUP(Q1635,Notes!$A$45:$BZ$50,MATCH(P1635,Notes!$2:$2,0),0)</f>
        <v>#N/A</v>
      </c>
      <c r="T1635" s="21" t="e">
        <f t="shared" si="50"/>
        <v>#N/A</v>
      </c>
      <c r="AD1635" s="20" t="s">
        <v>681</v>
      </c>
      <c r="AE1635" s="20">
        <v>15.026921000000005</v>
      </c>
      <c r="AF1635" s="20">
        <v>15.026921000000005</v>
      </c>
      <c r="AG1635" s="20" t="s">
        <v>190</v>
      </c>
      <c r="AH1635" s="20" t="s">
        <v>204</v>
      </c>
    </row>
    <row r="1636" spans="1:34">
      <c r="A1636" s="20"/>
      <c r="B1636" s="20"/>
      <c r="C1636" s="20"/>
      <c r="D1636" s="20"/>
      <c r="E1636" s="20"/>
      <c r="G1636" s="2"/>
      <c r="P1636" t="e">
        <f t="shared" si="51"/>
        <v>#N/A</v>
      </c>
      <c r="Q1636" t="e">
        <f>+VLOOKUP(D1636&amp;E1636,Master!D:H,5,0)</f>
        <v>#N/A</v>
      </c>
      <c r="R1636" t="e">
        <f>+VLOOKUP(D1636&amp;E1636,Master!D:I,6,0)</f>
        <v>#N/A</v>
      </c>
      <c r="S1636" t="e">
        <f>+VLOOKUP(Q1636,Notes!$A$45:$BZ$50,MATCH(P1636,Notes!$2:$2,0),0)</f>
        <v>#N/A</v>
      </c>
      <c r="T1636" s="21" t="e">
        <f t="shared" si="50"/>
        <v>#N/A</v>
      </c>
      <c r="AD1636" s="20" t="s">
        <v>683</v>
      </c>
      <c r="AE1636" s="20">
        <v>14.618611999999994</v>
      </c>
      <c r="AF1636" s="20">
        <v>14.618611999999994</v>
      </c>
      <c r="AG1636" s="20" t="s">
        <v>190</v>
      </c>
      <c r="AH1636" s="20" t="s">
        <v>205</v>
      </c>
    </row>
    <row r="1637" spans="1:34">
      <c r="A1637" s="20"/>
      <c r="B1637" s="20"/>
      <c r="C1637" s="20"/>
      <c r="D1637" s="20"/>
      <c r="E1637" s="20"/>
      <c r="G1637" s="2"/>
      <c r="P1637" t="e">
        <f t="shared" si="51"/>
        <v>#N/A</v>
      </c>
      <c r="Q1637" t="e">
        <f>+VLOOKUP(D1637&amp;E1637,Master!D:H,5,0)</f>
        <v>#N/A</v>
      </c>
      <c r="R1637" t="e">
        <f>+VLOOKUP(D1637&amp;E1637,Master!D:I,6,0)</f>
        <v>#N/A</v>
      </c>
      <c r="S1637" t="e">
        <f>+VLOOKUP(Q1637,Notes!$A$45:$BZ$50,MATCH(P1637,Notes!$2:$2,0),0)</f>
        <v>#N/A</v>
      </c>
      <c r="T1637" s="21" t="e">
        <f t="shared" si="50"/>
        <v>#N/A</v>
      </c>
      <c r="AD1637" s="20" t="s">
        <v>682</v>
      </c>
      <c r="AE1637" s="20">
        <v>15.063449999999996</v>
      </c>
      <c r="AF1637" s="20">
        <v>15.063449999999996</v>
      </c>
      <c r="AG1637" s="20" t="s">
        <v>190</v>
      </c>
      <c r="AH1637" s="20" t="s">
        <v>208</v>
      </c>
    </row>
    <row r="1638" spans="1:34">
      <c r="A1638" s="20"/>
      <c r="B1638" s="20"/>
      <c r="C1638" s="20"/>
      <c r="D1638" s="20"/>
      <c r="E1638" s="20"/>
      <c r="G1638" s="2"/>
      <c r="P1638" t="e">
        <f t="shared" si="51"/>
        <v>#N/A</v>
      </c>
      <c r="Q1638" t="e">
        <f>+VLOOKUP(D1638&amp;E1638,Master!D:H,5,0)</f>
        <v>#N/A</v>
      </c>
      <c r="R1638" t="e">
        <f>+VLOOKUP(D1638&amp;E1638,Master!D:I,6,0)</f>
        <v>#N/A</v>
      </c>
      <c r="S1638" t="e">
        <f>+VLOOKUP(Q1638,Notes!$A$45:$BZ$50,MATCH(P1638,Notes!$2:$2,0),0)</f>
        <v>#N/A</v>
      </c>
      <c r="T1638" s="21" t="e">
        <f t="shared" si="50"/>
        <v>#N/A</v>
      </c>
      <c r="AD1638" s="20" t="s">
        <v>684</v>
      </c>
      <c r="AE1638" s="20">
        <v>14.634362000000001</v>
      </c>
      <c r="AF1638" s="20">
        <v>14.634362000000001</v>
      </c>
      <c r="AG1638" s="20" t="s">
        <v>190</v>
      </c>
      <c r="AH1638" s="20" t="s">
        <v>209</v>
      </c>
    </row>
    <row r="1639" spans="1:34">
      <c r="A1639" s="20"/>
      <c r="B1639" s="20"/>
      <c r="C1639" s="20"/>
      <c r="D1639" s="20"/>
      <c r="E1639" s="20"/>
      <c r="G1639" s="2"/>
      <c r="P1639" t="e">
        <f t="shared" si="51"/>
        <v>#N/A</v>
      </c>
      <c r="Q1639" t="e">
        <f>+VLOOKUP(D1639&amp;E1639,Master!D:H,5,0)</f>
        <v>#N/A</v>
      </c>
      <c r="R1639" t="e">
        <f>+VLOOKUP(D1639&amp;E1639,Master!D:I,6,0)</f>
        <v>#N/A</v>
      </c>
      <c r="S1639" t="e">
        <f>+VLOOKUP(Q1639,Notes!$A$45:$BZ$50,MATCH(P1639,Notes!$2:$2,0),0)</f>
        <v>#N/A</v>
      </c>
      <c r="T1639" s="21" t="e">
        <f t="shared" si="50"/>
        <v>#N/A</v>
      </c>
      <c r="AD1639" s="20" t="s">
        <v>676</v>
      </c>
      <c r="AE1639" s="20">
        <v>12.854486999999999</v>
      </c>
      <c r="AF1639" s="20">
        <v>12.854486999999999</v>
      </c>
      <c r="AG1639" s="20" t="s">
        <v>88</v>
      </c>
      <c r="AH1639" s="20" t="s">
        <v>196</v>
      </c>
    </row>
    <row r="1640" spans="1:34">
      <c r="A1640" s="20"/>
      <c r="B1640" s="20"/>
      <c r="C1640" s="20"/>
      <c r="D1640" s="20"/>
      <c r="E1640" s="20"/>
      <c r="G1640" s="2"/>
      <c r="P1640" t="e">
        <f t="shared" si="51"/>
        <v>#N/A</v>
      </c>
      <c r="Q1640" t="e">
        <f>+VLOOKUP(D1640&amp;E1640,Master!D:H,5,0)</f>
        <v>#N/A</v>
      </c>
      <c r="R1640" t="e">
        <f>+VLOOKUP(D1640&amp;E1640,Master!D:I,6,0)</f>
        <v>#N/A</v>
      </c>
      <c r="S1640" t="e">
        <f>+VLOOKUP(Q1640,Notes!$A$45:$BZ$50,MATCH(P1640,Notes!$2:$2,0),0)</f>
        <v>#N/A</v>
      </c>
      <c r="T1640" s="21" t="e">
        <f t="shared" si="50"/>
        <v>#N/A</v>
      </c>
      <c r="AD1640" s="20" t="s">
        <v>621</v>
      </c>
      <c r="AE1640" s="20">
        <v>0.18816300000000014</v>
      </c>
      <c r="AF1640" s="20">
        <v>0.18816300000000014</v>
      </c>
      <c r="AG1640" s="20" t="s">
        <v>20</v>
      </c>
      <c r="AH1640" s="20" t="s">
        <v>204</v>
      </c>
    </row>
    <row r="1641" spans="1:34">
      <c r="A1641" s="20"/>
      <c r="B1641" s="20"/>
      <c r="C1641" s="20"/>
      <c r="D1641" s="20"/>
      <c r="E1641" s="20"/>
      <c r="G1641" s="2"/>
      <c r="P1641" t="e">
        <f t="shared" si="51"/>
        <v>#N/A</v>
      </c>
      <c r="Q1641" t="e">
        <f>+VLOOKUP(D1641&amp;E1641,Master!D:H,5,0)</f>
        <v>#N/A</v>
      </c>
      <c r="R1641" t="e">
        <f>+VLOOKUP(D1641&amp;E1641,Master!D:I,6,0)</f>
        <v>#N/A</v>
      </c>
      <c r="S1641" t="e">
        <f>+VLOOKUP(Q1641,Notes!$A$45:$BZ$50,MATCH(P1641,Notes!$2:$2,0),0)</f>
        <v>#N/A</v>
      </c>
      <c r="T1641" s="21" t="e">
        <f t="shared" si="50"/>
        <v>#N/A</v>
      </c>
      <c r="AD1641" s="20" t="s">
        <v>625</v>
      </c>
      <c r="AE1641" s="20">
        <v>0.17584399999999997</v>
      </c>
      <c r="AF1641" s="20">
        <v>0.17584399999999997</v>
      </c>
      <c r="AG1641" s="20" t="s">
        <v>20</v>
      </c>
      <c r="AH1641" s="20" t="s">
        <v>205</v>
      </c>
    </row>
    <row r="1642" spans="1:34">
      <c r="A1642" s="20"/>
      <c r="B1642" s="20"/>
      <c r="C1642" s="20"/>
      <c r="D1642" s="20"/>
      <c r="E1642" s="20"/>
      <c r="G1642" s="2"/>
      <c r="P1642" t="e">
        <f t="shared" si="51"/>
        <v>#N/A</v>
      </c>
      <c r="Q1642" t="e">
        <f>+VLOOKUP(D1642&amp;E1642,Master!D:H,5,0)</f>
        <v>#N/A</v>
      </c>
      <c r="R1642" t="e">
        <f>+VLOOKUP(D1642&amp;E1642,Master!D:I,6,0)</f>
        <v>#N/A</v>
      </c>
      <c r="S1642" t="e">
        <f>+VLOOKUP(Q1642,Notes!$A$45:$BZ$50,MATCH(P1642,Notes!$2:$2,0),0)</f>
        <v>#N/A</v>
      </c>
      <c r="T1642" s="21" t="e">
        <f t="shared" si="50"/>
        <v>#N/A</v>
      </c>
      <c r="AD1642" s="20" t="s">
        <v>642</v>
      </c>
      <c r="AE1642" s="20">
        <v>19.30333700000001</v>
      </c>
      <c r="AF1642" s="20">
        <v>19.30333700000001</v>
      </c>
      <c r="AG1642" s="20" t="s">
        <v>15</v>
      </c>
      <c r="AH1642" s="20" t="s">
        <v>204</v>
      </c>
    </row>
    <row r="1643" spans="1:34">
      <c r="A1643" s="20"/>
      <c r="B1643" s="20"/>
      <c r="C1643" s="20"/>
      <c r="D1643" s="20"/>
      <c r="E1643" s="20"/>
      <c r="G1643" s="2"/>
      <c r="P1643" t="e">
        <f t="shared" si="51"/>
        <v>#N/A</v>
      </c>
      <c r="Q1643" t="e">
        <f>+VLOOKUP(D1643&amp;E1643,Master!D:H,5,0)</f>
        <v>#N/A</v>
      </c>
      <c r="R1643" t="e">
        <f>+VLOOKUP(D1643&amp;E1643,Master!D:I,6,0)</f>
        <v>#N/A</v>
      </c>
      <c r="S1643" t="e">
        <f>+VLOOKUP(Q1643,Notes!$A$45:$BZ$50,MATCH(P1643,Notes!$2:$2,0),0)</f>
        <v>#N/A</v>
      </c>
      <c r="T1643" s="21" t="e">
        <f t="shared" si="50"/>
        <v>#N/A</v>
      </c>
      <c r="AD1643" s="20" t="s">
        <v>645</v>
      </c>
      <c r="AE1643" s="20">
        <v>19.012426999999999</v>
      </c>
      <c r="AF1643" s="20">
        <v>19.012426999999999</v>
      </c>
      <c r="AG1643" s="20" t="s">
        <v>15</v>
      </c>
      <c r="AH1643" s="20" t="s">
        <v>208</v>
      </c>
    </row>
    <row r="1644" spans="1:34">
      <c r="A1644" s="20"/>
      <c r="B1644" s="20"/>
      <c r="C1644" s="20"/>
      <c r="D1644" s="20"/>
      <c r="E1644" s="20"/>
      <c r="G1644" s="2"/>
      <c r="P1644" t="e">
        <f t="shared" si="51"/>
        <v>#N/A</v>
      </c>
      <c r="Q1644" t="e">
        <f>+VLOOKUP(D1644&amp;E1644,Master!D:H,5,0)</f>
        <v>#N/A</v>
      </c>
      <c r="R1644" t="e">
        <f>+VLOOKUP(D1644&amp;E1644,Master!D:I,6,0)</f>
        <v>#N/A</v>
      </c>
      <c r="S1644" t="e">
        <f>+VLOOKUP(Q1644,Notes!$A$45:$BZ$50,MATCH(P1644,Notes!$2:$2,0),0)</f>
        <v>#N/A</v>
      </c>
      <c r="T1644" s="21" t="e">
        <f t="shared" si="50"/>
        <v>#N/A</v>
      </c>
      <c r="AD1644" s="20" t="s">
        <v>647</v>
      </c>
      <c r="AE1644" s="20">
        <v>15.734137000000006</v>
      </c>
      <c r="AF1644" s="20">
        <v>15.734137000000006</v>
      </c>
      <c r="AG1644" s="20" t="s">
        <v>15</v>
      </c>
      <c r="AH1644" s="20" t="s">
        <v>205</v>
      </c>
    </row>
    <row r="1645" spans="1:34">
      <c r="A1645" s="20"/>
      <c r="B1645" s="20"/>
      <c r="C1645" s="20"/>
      <c r="D1645" s="20"/>
      <c r="E1645" s="20"/>
      <c r="G1645" s="2"/>
      <c r="P1645" t="e">
        <f t="shared" si="51"/>
        <v>#N/A</v>
      </c>
      <c r="Q1645" t="e">
        <f>+VLOOKUP(D1645&amp;E1645,Master!D:H,5,0)</f>
        <v>#N/A</v>
      </c>
      <c r="R1645" t="e">
        <f>+VLOOKUP(D1645&amp;E1645,Master!D:I,6,0)</f>
        <v>#N/A</v>
      </c>
      <c r="S1645" t="e">
        <f>+VLOOKUP(Q1645,Notes!$A$45:$BZ$50,MATCH(P1645,Notes!$2:$2,0),0)</f>
        <v>#N/A</v>
      </c>
      <c r="T1645" s="21" t="e">
        <f t="shared" si="50"/>
        <v>#N/A</v>
      </c>
      <c r="AD1645" s="20" t="s">
        <v>649</v>
      </c>
      <c r="AE1645" s="20">
        <v>15.443956999999999</v>
      </c>
      <c r="AF1645" s="20">
        <v>15.443956999999999</v>
      </c>
      <c r="AG1645" s="20" t="s">
        <v>15</v>
      </c>
      <c r="AH1645" s="20" t="s">
        <v>209</v>
      </c>
    </row>
    <row r="1646" spans="1:34">
      <c r="A1646" s="20"/>
      <c r="B1646" s="20"/>
      <c r="C1646" s="20"/>
      <c r="D1646" s="20"/>
      <c r="E1646" s="20"/>
      <c r="G1646" s="2"/>
      <c r="P1646" t="e">
        <f t="shared" si="51"/>
        <v>#N/A</v>
      </c>
      <c r="Q1646" t="e">
        <f>+VLOOKUP(D1646&amp;E1646,Master!D:H,5,0)</f>
        <v>#N/A</v>
      </c>
      <c r="R1646" t="e">
        <f>+VLOOKUP(D1646&amp;E1646,Master!D:I,6,0)</f>
        <v>#N/A</v>
      </c>
      <c r="S1646" t="e">
        <f>+VLOOKUP(Q1646,Notes!$A$45:$BZ$50,MATCH(P1646,Notes!$2:$2,0),0)</f>
        <v>#N/A</v>
      </c>
      <c r="T1646" s="21" t="e">
        <f t="shared" si="50"/>
        <v>#N/A</v>
      </c>
      <c r="AD1646" s="20" t="s">
        <v>761</v>
      </c>
      <c r="AE1646" s="20">
        <v>0.25396199999999997</v>
      </c>
      <c r="AF1646" s="20">
        <v>0.25396199999999997</v>
      </c>
      <c r="AG1646" s="20" t="s">
        <v>16</v>
      </c>
      <c r="AH1646" s="20" t="s">
        <v>204</v>
      </c>
    </row>
    <row r="1647" spans="1:34">
      <c r="A1647" s="20"/>
      <c r="B1647" s="20"/>
      <c r="C1647" s="20"/>
      <c r="D1647" s="20"/>
      <c r="E1647" s="20"/>
      <c r="G1647" s="2"/>
      <c r="P1647" t="e">
        <f t="shared" si="51"/>
        <v>#N/A</v>
      </c>
      <c r="Q1647" t="e">
        <f>+VLOOKUP(D1647&amp;E1647,Master!D:H,5,0)</f>
        <v>#N/A</v>
      </c>
      <c r="R1647" t="e">
        <f>+VLOOKUP(D1647&amp;E1647,Master!D:I,6,0)</f>
        <v>#N/A</v>
      </c>
      <c r="S1647" t="e">
        <f>+VLOOKUP(Q1647,Notes!$A$45:$BZ$50,MATCH(P1647,Notes!$2:$2,0),0)</f>
        <v>#N/A</v>
      </c>
      <c r="T1647" s="21" t="e">
        <f t="shared" si="50"/>
        <v>#N/A</v>
      </c>
      <c r="AD1647" s="20" t="s">
        <v>762</v>
      </c>
      <c r="AE1647" s="20">
        <v>0.25118299999999999</v>
      </c>
      <c r="AF1647" s="20">
        <v>0.25118299999999999</v>
      </c>
      <c r="AG1647" s="20" t="s">
        <v>16</v>
      </c>
      <c r="AH1647" s="20" t="s">
        <v>208</v>
      </c>
    </row>
    <row r="1648" spans="1:34">
      <c r="A1648" s="20"/>
      <c r="B1648" s="20"/>
      <c r="C1648" s="20"/>
      <c r="D1648" s="20"/>
      <c r="E1648" s="20"/>
      <c r="G1648" s="2"/>
      <c r="P1648" t="e">
        <f t="shared" si="51"/>
        <v>#N/A</v>
      </c>
      <c r="Q1648" t="e">
        <f>+VLOOKUP(D1648&amp;E1648,Master!D:H,5,0)</f>
        <v>#N/A</v>
      </c>
      <c r="R1648" t="e">
        <f>+VLOOKUP(D1648&amp;E1648,Master!D:I,6,0)</f>
        <v>#N/A</v>
      </c>
      <c r="S1648" t="e">
        <f>+VLOOKUP(Q1648,Notes!$A$45:$BZ$50,MATCH(P1648,Notes!$2:$2,0),0)</f>
        <v>#N/A</v>
      </c>
      <c r="T1648" s="21" t="e">
        <f t="shared" si="50"/>
        <v>#N/A</v>
      </c>
      <c r="AD1648" s="20" t="s">
        <v>763</v>
      </c>
      <c r="AE1648" s="20">
        <v>0.21400499999999986</v>
      </c>
      <c r="AF1648" s="20">
        <v>0.21400499999999986</v>
      </c>
      <c r="AG1648" s="20" t="s">
        <v>16</v>
      </c>
      <c r="AH1648" s="20" t="s">
        <v>205</v>
      </c>
    </row>
    <row r="1649" spans="1:34">
      <c r="A1649" s="20"/>
      <c r="B1649" s="20"/>
      <c r="C1649" s="20"/>
      <c r="D1649" s="20"/>
      <c r="E1649" s="20"/>
      <c r="G1649" s="2"/>
      <c r="P1649" t="e">
        <f t="shared" si="51"/>
        <v>#N/A</v>
      </c>
      <c r="Q1649" t="e">
        <f>+VLOOKUP(D1649&amp;E1649,Master!D:H,5,0)</f>
        <v>#N/A</v>
      </c>
      <c r="R1649" t="e">
        <f>+VLOOKUP(D1649&amp;E1649,Master!D:I,6,0)</f>
        <v>#N/A</v>
      </c>
      <c r="S1649" t="e">
        <f>+VLOOKUP(Q1649,Notes!$A$45:$BZ$50,MATCH(P1649,Notes!$2:$2,0),0)</f>
        <v>#N/A</v>
      </c>
      <c r="T1649" s="21" t="e">
        <f t="shared" si="50"/>
        <v>#N/A</v>
      </c>
      <c r="AD1649" s="20" t="s">
        <v>764</v>
      </c>
      <c r="AE1649" s="20">
        <v>0.21088700000000002</v>
      </c>
      <c r="AF1649" s="20">
        <v>0.21088700000000002</v>
      </c>
      <c r="AG1649" s="20" t="s">
        <v>16</v>
      </c>
      <c r="AH1649" s="20" t="s">
        <v>209</v>
      </c>
    </row>
    <row r="1650" spans="1:34">
      <c r="A1650" s="20"/>
      <c r="B1650" s="20"/>
      <c r="C1650" s="20"/>
      <c r="D1650" s="20"/>
      <c r="E1650" s="20"/>
      <c r="G1650" s="2"/>
      <c r="P1650" t="e">
        <f t="shared" si="51"/>
        <v>#N/A</v>
      </c>
      <c r="Q1650" t="e">
        <f>+VLOOKUP(D1650&amp;E1650,Master!D:H,5,0)</f>
        <v>#N/A</v>
      </c>
      <c r="R1650" t="e">
        <f>+VLOOKUP(D1650&amp;E1650,Master!D:I,6,0)</f>
        <v>#N/A</v>
      </c>
      <c r="S1650" t="e">
        <f>+VLOOKUP(Q1650,Notes!$A$45:$BZ$50,MATCH(P1650,Notes!$2:$2,0),0)</f>
        <v>#N/A</v>
      </c>
      <c r="T1650" s="21" t="e">
        <f t="shared" si="50"/>
        <v>#N/A</v>
      </c>
      <c r="AD1650" s="20" t="s">
        <v>650</v>
      </c>
      <c r="AE1650" s="20">
        <v>15.765048999999996</v>
      </c>
      <c r="AF1650" s="20">
        <v>15.765048999999996</v>
      </c>
      <c r="AG1650" s="20" t="s">
        <v>17</v>
      </c>
      <c r="AH1650" s="20" t="s">
        <v>204</v>
      </c>
    </row>
    <row r="1651" spans="1:34">
      <c r="A1651" s="20"/>
      <c r="B1651" s="20"/>
      <c r="C1651" s="20"/>
      <c r="D1651" s="20"/>
      <c r="E1651" s="20"/>
      <c r="G1651" s="2"/>
      <c r="P1651" t="e">
        <f t="shared" si="51"/>
        <v>#N/A</v>
      </c>
      <c r="Q1651" t="e">
        <f>+VLOOKUP(D1651&amp;E1651,Master!D:H,5,0)</f>
        <v>#N/A</v>
      </c>
      <c r="R1651" t="e">
        <f>+VLOOKUP(D1651&amp;E1651,Master!D:I,6,0)</f>
        <v>#N/A</v>
      </c>
      <c r="S1651" t="e">
        <f>+VLOOKUP(Q1651,Notes!$A$45:$BZ$50,MATCH(P1651,Notes!$2:$2,0),0)</f>
        <v>#N/A</v>
      </c>
      <c r="T1651" s="21" t="e">
        <f t="shared" si="50"/>
        <v>#N/A</v>
      </c>
      <c r="AD1651" s="20" t="s">
        <v>651</v>
      </c>
      <c r="AE1651" s="20">
        <v>15.827437999999999</v>
      </c>
      <c r="AF1651" s="20">
        <v>15.827437999999999</v>
      </c>
      <c r="AG1651" s="20" t="s">
        <v>17</v>
      </c>
      <c r="AH1651" s="20" t="s">
        <v>196</v>
      </c>
    </row>
    <row r="1652" spans="1:34">
      <c r="A1652" s="20"/>
      <c r="B1652" s="20"/>
      <c r="C1652" s="20"/>
      <c r="D1652" s="20"/>
      <c r="E1652" s="20"/>
      <c r="G1652" s="2"/>
      <c r="P1652" t="e">
        <f t="shared" si="51"/>
        <v>#N/A</v>
      </c>
      <c r="Q1652" t="e">
        <f>+VLOOKUP(D1652&amp;E1652,Master!D:H,5,0)</f>
        <v>#N/A</v>
      </c>
      <c r="R1652" t="e">
        <f>+VLOOKUP(D1652&amp;E1652,Master!D:I,6,0)</f>
        <v>#N/A</v>
      </c>
      <c r="S1652" t="e">
        <f>+VLOOKUP(Q1652,Notes!$A$45:$BZ$50,MATCH(P1652,Notes!$2:$2,0),0)</f>
        <v>#N/A</v>
      </c>
      <c r="T1652" s="21" t="e">
        <f t="shared" si="50"/>
        <v>#N/A</v>
      </c>
      <c r="AD1652" s="20" t="s">
        <v>652</v>
      </c>
      <c r="AE1652" s="20">
        <v>15.424535000000001</v>
      </c>
      <c r="AF1652" s="20">
        <v>15.424535000000001</v>
      </c>
      <c r="AG1652" s="20" t="s">
        <v>17</v>
      </c>
      <c r="AH1652" s="20" t="s">
        <v>210</v>
      </c>
    </row>
    <row r="1653" spans="1:34">
      <c r="A1653" s="20"/>
      <c r="B1653" s="20"/>
      <c r="C1653" s="20"/>
      <c r="D1653" s="20"/>
      <c r="E1653" s="20"/>
      <c r="G1653" s="2"/>
      <c r="P1653" t="e">
        <f t="shared" si="51"/>
        <v>#N/A</v>
      </c>
      <c r="Q1653" t="e">
        <f>+VLOOKUP(D1653&amp;E1653,Master!D:H,5,0)</f>
        <v>#N/A</v>
      </c>
      <c r="R1653" t="e">
        <f>+VLOOKUP(D1653&amp;E1653,Master!D:I,6,0)</f>
        <v>#N/A</v>
      </c>
      <c r="S1653" t="e">
        <f>+VLOOKUP(Q1653,Notes!$A$45:$BZ$50,MATCH(P1653,Notes!$2:$2,0),0)</f>
        <v>#N/A</v>
      </c>
      <c r="T1653" s="21" t="e">
        <f t="shared" si="50"/>
        <v>#N/A</v>
      </c>
      <c r="AD1653" s="20" t="s">
        <v>653</v>
      </c>
      <c r="AE1653" s="20">
        <v>15.359452999999993</v>
      </c>
      <c r="AF1653" s="20">
        <v>15.359452999999993</v>
      </c>
      <c r="AG1653" s="20" t="s">
        <v>17</v>
      </c>
      <c r="AH1653" s="20" t="s">
        <v>211</v>
      </c>
    </row>
    <row r="1654" spans="1:34">
      <c r="A1654" s="20"/>
      <c r="B1654" s="20"/>
      <c r="C1654" s="20"/>
      <c r="D1654" s="20"/>
      <c r="E1654" s="20"/>
      <c r="G1654" s="2"/>
      <c r="P1654" t="e">
        <f t="shared" si="51"/>
        <v>#N/A</v>
      </c>
      <c r="Q1654" t="e">
        <f>+VLOOKUP(D1654&amp;E1654,Master!D:H,5,0)</f>
        <v>#N/A</v>
      </c>
      <c r="R1654" t="e">
        <f>+VLOOKUP(D1654&amp;E1654,Master!D:I,6,0)</f>
        <v>#N/A</v>
      </c>
      <c r="S1654" t="e">
        <f>+VLOOKUP(Q1654,Notes!$A$45:$BZ$50,MATCH(P1654,Notes!$2:$2,0),0)</f>
        <v>#N/A</v>
      </c>
      <c r="T1654" s="21" t="e">
        <f t="shared" si="50"/>
        <v>#N/A</v>
      </c>
      <c r="AD1654" s="20" t="s">
        <v>676</v>
      </c>
      <c r="AE1654" s="20">
        <v>12.854486999999999</v>
      </c>
      <c r="AF1654" s="20">
        <v>12.854486999999999</v>
      </c>
      <c r="AG1654" s="20" t="s">
        <v>88</v>
      </c>
      <c r="AH1654" s="20" t="s">
        <v>196</v>
      </c>
    </row>
    <row r="1655" spans="1:34">
      <c r="A1655" s="20"/>
      <c r="B1655" s="20"/>
      <c r="C1655" s="20"/>
      <c r="D1655" s="20"/>
      <c r="E1655" s="20"/>
      <c r="G1655" s="2"/>
      <c r="P1655" t="e">
        <f t="shared" si="51"/>
        <v>#N/A</v>
      </c>
      <c r="Q1655" t="e">
        <f>+VLOOKUP(D1655&amp;E1655,Master!D:H,5,0)</f>
        <v>#N/A</v>
      </c>
      <c r="R1655" t="e">
        <f>+VLOOKUP(D1655&amp;E1655,Master!D:I,6,0)</f>
        <v>#N/A</v>
      </c>
      <c r="S1655" t="e">
        <f>+VLOOKUP(Q1655,Notes!$A$45:$BZ$50,MATCH(P1655,Notes!$2:$2,0),0)</f>
        <v>#N/A</v>
      </c>
      <c r="T1655" s="21" t="e">
        <f t="shared" si="50"/>
        <v>#N/A</v>
      </c>
      <c r="AD1655" s="20" t="s">
        <v>787</v>
      </c>
      <c r="AE1655" s="20">
        <v>1.59</v>
      </c>
      <c r="AF1655" s="20">
        <v>1.59</v>
      </c>
      <c r="AG1655" s="20" t="s">
        <v>10</v>
      </c>
      <c r="AH1655" s="20" t="s">
        <v>200</v>
      </c>
    </row>
    <row r="1656" spans="1:34">
      <c r="A1656" s="20"/>
      <c r="B1656" s="20"/>
      <c r="C1656" s="20"/>
      <c r="D1656" s="20"/>
      <c r="E1656" s="20"/>
      <c r="G1656" s="2"/>
      <c r="P1656" t="e">
        <f t="shared" si="51"/>
        <v>#N/A</v>
      </c>
      <c r="Q1656" t="e">
        <f>+VLOOKUP(D1656&amp;E1656,Master!D:H,5,0)</f>
        <v>#N/A</v>
      </c>
      <c r="R1656" t="e">
        <f>+VLOOKUP(D1656&amp;E1656,Master!D:I,6,0)</f>
        <v>#N/A</v>
      </c>
      <c r="S1656" t="e">
        <f>+VLOOKUP(Q1656,Notes!$A$45:$BZ$50,MATCH(P1656,Notes!$2:$2,0),0)</f>
        <v>#N/A</v>
      </c>
      <c r="T1656" s="21" t="e">
        <f t="shared" si="50"/>
        <v>#N/A</v>
      </c>
      <c r="AD1656" s="20" t="s">
        <v>621</v>
      </c>
      <c r="AE1656" s="20">
        <v>0.18816300000000014</v>
      </c>
      <c r="AF1656" s="20">
        <v>0.18816300000000014</v>
      </c>
      <c r="AG1656" s="20" t="s">
        <v>20</v>
      </c>
      <c r="AH1656" s="20" t="s">
        <v>204</v>
      </c>
    </row>
    <row r="1657" spans="1:34">
      <c r="A1657" s="20"/>
      <c r="B1657" s="20"/>
      <c r="C1657" s="20"/>
      <c r="D1657" s="20"/>
      <c r="E1657" s="20"/>
      <c r="G1657" s="2"/>
      <c r="P1657" t="e">
        <f t="shared" si="51"/>
        <v>#N/A</v>
      </c>
      <c r="Q1657" t="e">
        <f>+VLOOKUP(D1657&amp;E1657,Master!D:H,5,0)</f>
        <v>#N/A</v>
      </c>
      <c r="R1657" t="e">
        <f>+VLOOKUP(D1657&amp;E1657,Master!D:I,6,0)</f>
        <v>#N/A</v>
      </c>
      <c r="S1657" t="e">
        <f>+VLOOKUP(Q1657,Notes!$A$45:$BZ$50,MATCH(P1657,Notes!$2:$2,0),0)</f>
        <v>#N/A</v>
      </c>
      <c r="T1657" s="21" t="e">
        <f t="shared" si="50"/>
        <v>#N/A</v>
      </c>
      <c r="AD1657" s="20" t="s">
        <v>625</v>
      </c>
      <c r="AE1657" s="20">
        <v>0.17584399999999997</v>
      </c>
      <c r="AF1657" s="20">
        <v>0.17584399999999997</v>
      </c>
      <c r="AG1657" s="20" t="s">
        <v>20</v>
      </c>
      <c r="AH1657" s="20" t="s">
        <v>205</v>
      </c>
    </row>
    <row r="1658" spans="1:34">
      <c r="A1658" s="20"/>
      <c r="B1658" s="20"/>
      <c r="C1658" s="20"/>
      <c r="D1658" s="20"/>
      <c r="E1658" s="20"/>
      <c r="G1658" s="2"/>
      <c r="P1658" t="e">
        <f t="shared" si="51"/>
        <v>#N/A</v>
      </c>
      <c r="Q1658" t="e">
        <f>+VLOOKUP(D1658&amp;E1658,Master!D:H,5,0)</f>
        <v>#N/A</v>
      </c>
      <c r="R1658" t="e">
        <f>+VLOOKUP(D1658&amp;E1658,Master!D:I,6,0)</f>
        <v>#N/A</v>
      </c>
      <c r="S1658" t="e">
        <f>+VLOOKUP(Q1658,Notes!$A$45:$BZ$50,MATCH(P1658,Notes!$2:$2,0),0)</f>
        <v>#N/A</v>
      </c>
      <c r="T1658" s="21" t="e">
        <f t="shared" si="50"/>
        <v>#N/A</v>
      </c>
      <c r="AD1658" s="20" t="s">
        <v>642</v>
      </c>
      <c r="AE1658" s="20">
        <v>19.30333700000001</v>
      </c>
      <c r="AF1658" s="20">
        <v>19.30333700000001</v>
      </c>
      <c r="AG1658" s="20" t="s">
        <v>15</v>
      </c>
      <c r="AH1658" s="20" t="s">
        <v>204</v>
      </c>
    </row>
    <row r="1659" spans="1:34">
      <c r="A1659" s="20"/>
      <c r="B1659" s="20"/>
      <c r="C1659" s="20"/>
      <c r="D1659" s="20"/>
      <c r="E1659" s="20"/>
      <c r="G1659" s="2"/>
      <c r="P1659" t="e">
        <f t="shared" si="51"/>
        <v>#N/A</v>
      </c>
      <c r="Q1659" t="e">
        <f>+VLOOKUP(D1659&amp;E1659,Master!D:H,5,0)</f>
        <v>#N/A</v>
      </c>
      <c r="R1659" t="e">
        <f>+VLOOKUP(D1659&amp;E1659,Master!D:I,6,0)</f>
        <v>#N/A</v>
      </c>
      <c r="S1659" t="e">
        <f>+VLOOKUP(Q1659,Notes!$A$45:$BZ$50,MATCH(P1659,Notes!$2:$2,0),0)</f>
        <v>#N/A</v>
      </c>
      <c r="T1659" s="21" t="e">
        <f t="shared" si="50"/>
        <v>#N/A</v>
      </c>
      <c r="AD1659" s="20" t="s">
        <v>647</v>
      </c>
      <c r="AE1659" s="20">
        <v>15.734137000000006</v>
      </c>
      <c r="AF1659" s="20">
        <v>15.734137000000006</v>
      </c>
      <c r="AG1659" s="20" t="s">
        <v>15</v>
      </c>
      <c r="AH1659" s="20" t="s">
        <v>205</v>
      </c>
    </row>
    <row r="1660" spans="1:34">
      <c r="A1660" s="20"/>
      <c r="B1660" s="20"/>
      <c r="C1660" s="20"/>
      <c r="D1660" s="20"/>
      <c r="E1660" s="20"/>
      <c r="G1660" s="2"/>
      <c r="P1660" t="e">
        <f t="shared" si="51"/>
        <v>#N/A</v>
      </c>
      <c r="Q1660" t="e">
        <f>+VLOOKUP(D1660&amp;E1660,Master!D:H,5,0)</f>
        <v>#N/A</v>
      </c>
      <c r="R1660" t="e">
        <f>+VLOOKUP(D1660&amp;E1660,Master!D:I,6,0)</f>
        <v>#N/A</v>
      </c>
      <c r="S1660" t="e">
        <f>+VLOOKUP(Q1660,Notes!$A$45:$BZ$50,MATCH(P1660,Notes!$2:$2,0),0)</f>
        <v>#N/A</v>
      </c>
      <c r="T1660" s="21" t="e">
        <f t="shared" si="50"/>
        <v>#N/A</v>
      </c>
      <c r="AD1660" s="20" t="s">
        <v>761</v>
      </c>
      <c r="AE1660" s="20">
        <v>0.25396199999999997</v>
      </c>
      <c r="AF1660" s="20">
        <v>0.25396199999999997</v>
      </c>
      <c r="AG1660" s="20" t="s">
        <v>16</v>
      </c>
      <c r="AH1660" s="20" t="s">
        <v>204</v>
      </c>
    </row>
    <row r="1661" spans="1:34">
      <c r="A1661" s="20"/>
      <c r="B1661" s="20"/>
      <c r="C1661" s="20"/>
      <c r="D1661" s="20"/>
      <c r="E1661" s="20"/>
      <c r="G1661" s="2"/>
      <c r="P1661" t="e">
        <f t="shared" si="51"/>
        <v>#N/A</v>
      </c>
      <c r="Q1661" t="e">
        <f>+VLOOKUP(D1661&amp;E1661,Master!D:H,5,0)</f>
        <v>#N/A</v>
      </c>
      <c r="R1661" t="e">
        <f>+VLOOKUP(D1661&amp;E1661,Master!D:I,6,0)</f>
        <v>#N/A</v>
      </c>
      <c r="S1661" t="e">
        <f>+VLOOKUP(Q1661,Notes!$A$45:$BZ$50,MATCH(P1661,Notes!$2:$2,0),0)</f>
        <v>#N/A</v>
      </c>
      <c r="T1661" s="21" t="e">
        <f t="shared" si="50"/>
        <v>#N/A</v>
      </c>
      <c r="AD1661" s="20" t="s">
        <v>763</v>
      </c>
      <c r="AE1661" s="20">
        <v>0.21400499999999986</v>
      </c>
      <c r="AF1661" s="20">
        <v>0.21400499999999986</v>
      </c>
      <c r="AG1661" s="20" t="s">
        <v>16</v>
      </c>
      <c r="AH1661" s="20" t="s">
        <v>205</v>
      </c>
    </row>
    <row r="1662" spans="1:34">
      <c r="A1662" s="20"/>
      <c r="B1662" s="20"/>
      <c r="C1662" s="20"/>
      <c r="D1662" s="20"/>
      <c r="E1662" s="20"/>
      <c r="G1662" s="2"/>
      <c r="P1662" t="e">
        <f t="shared" si="51"/>
        <v>#N/A</v>
      </c>
      <c r="Q1662" t="e">
        <f>+VLOOKUP(D1662&amp;E1662,Master!D:H,5,0)</f>
        <v>#N/A</v>
      </c>
      <c r="R1662" t="e">
        <f>+VLOOKUP(D1662&amp;E1662,Master!D:I,6,0)</f>
        <v>#N/A</v>
      </c>
      <c r="S1662" t="e">
        <f>+VLOOKUP(Q1662,Notes!$A$45:$BZ$50,MATCH(P1662,Notes!$2:$2,0),0)</f>
        <v>#N/A</v>
      </c>
      <c r="T1662" s="21" t="e">
        <f t="shared" si="50"/>
        <v>#N/A</v>
      </c>
      <c r="AD1662" s="20" t="s">
        <v>650</v>
      </c>
      <c r="AE1662" s="20">
        <v>15.765048999999996</v>
      </c>
      <c r="AF1662" s="20">
        <v>15.765048999999996</v>
      </c>
      <c r="AG1662" s="20" t="s">
        <v>17</v>
      </c>
      <c r="AH1662" s="20" t="s">
        <v>204</v>
      </c>
    </row>
    <row r="1663" spans="1:34">
      <c r="A1663" s="20"/>
      <c r="B1663" s="20"/>
      <c r="C1663" s="20"/>
      <c r="D1663" s="20"/>
      <c r="E1663" s="20"/>
      <c r="G1663" s="2"/>
      <c r="P1663" t="e">
        <f t="shared" si="51"/>
        <v>#N/A</v>
      </c>
      <c r="Q1663" t="e">
        <f>+VLOOKUP(D1663&amp;E1663,Master!D:H,5,0)</f>
        <v>#N/A</v>
      </c>
      <c r="R1663" t="e">
        <f>+VLOOKUP(D1663&amp;E1663,Master!D:I,6,0)</f>
        <v>#N/A</v>
      </c>
      <c r="S1663" t="e">
        <f>+VLOOKUP(Q1663,Notes!$A$45:$BZ$50,MATCH(P1663,Notes!$2:$2,0),0)</f>
        <v>#N/A</v>
      </c>
      <c r="T1663" s="21" t="e">
        <f t="shared" si="50"/>
        <v>#N/A</v>
      </c>
      <c r="AD1663" s="20" t="s">
        <v>653</v>
      </c>
      <c r="AE1663" s="20">
        <v>15.359452999999993</v>
      </c>
      <c r="AF1663" s="20">
        <v>15.359452999999993</v>
      </c>
      <c r="AG1663" s="20" t="s">
        <v>17</v>
      </c>
      <c r="AH1663" s="20" t="s">
        <v>211</v>
      </c>
    </row>
    <row r="1664" spans="1:34">
      <c r="A1664" s="20"/>
      <c r="B1664" s="20"/>
      <c r="C1664" s="20"/>
      <c r="D1664" s="20"/>
      <c r="E1664" s="20"/>
      <c r="G1664" s="2"/>
      <c r="P1664" t="e">
        <f t="shared" si="51"/>
        <v>#N/A</v>
      </c>
      <c r="Q1664" t="e">
        <f>+VLOOKUP(D1664&amp;E1664,Master!D:H,5,0)</f>
        <v>#N/A</v>
      </c>
      <c r="R1664" t="e">
        <f>+VLOOKUP(D1664&amp;E1664,Master!D:I,6,0)</f>
        <v>#N/A</v>
      </c>
      <c r="S1664" t="e">
        <f>+VLOOKUP(Q1664,Notes!$A$45:$BZ$50,MATCH(P1664,Notes!$2:$2,0),0)</f>
        <v>#N/A</v>
      </c>
      <c r="T1664" s="21" t="e">
        <f t="shared" si="50"/>
        <v>#N/A</v>
      </c>
      <c r="AD1664" s="20" t="s">
        <v>681</v>
      </c>
      <c r="AE1664" s="20">
        <v>15.026921000000005</v>
      </c>
      <c r="AF1664" s="20">
        <v>15.026921000000005</v>
      </c>
      <c r="AG1664" s="20" t="s">
        <v>190</v>
      </c>
      <c r="AH1664" s="20" t="s">
        <v>204</v>
      </c>
    </row>
    <row r="1665" spans="1:34">
      <c r="A1665" s="20"/>
      <c r="B1665" s="20"/>
      <c r="C1665" s="20"/>
      <c r="D1665" s="20"/>
      <c r="E1665" s="20"/>
      <c r="G1665" s="2"/>
      <c r="P1665" t="e">
        <f t="shared" si="51"/>
        <v>#N/A</v>
      </c>
      <c r="Q1665" t="e">
        <f>+VLOOKUP(D1665&amp;E1665,Master!D:H,5,0)</f>
        <v>#N/A</v>
      </c>
      <c r="R1665" t="e">
        <f>+VLOOKUP(D1665&amp;E1665,Master!D:I,6,0)</f>
        <v>#N/A</v>
      </c>
      <c r="S1665" t="e">
        <f>+VLOOKUP(Q1665,Notes!$A$45:$BZ$50,MATCH(P1665,Notes!$2:$2,0),0)</f>
        <v>#N/A</v>
      </c>
      <c r="T1665" s="21" t="e">
        <f t="shared" si="50"/>
        <v>#N/A</v>
      </c>
      <c r="AD1665" s="20" t="s">
        <v>683</v>
      </c>
      <c r="AE1665" s="20">
        <v>14.618611999999994</v>
      </c>
      <c r="AF1665" s="20">
        <v>14.618611999999994</v>
      </c>
      <c r="AG1665" s="20" t="s">
        <v>190</v>
      </c>
      <c r="AH1665" s="20" t="s">
        <v>205</v>
      </c>
    </row>
    <row r="1666" spans="1:34">
      <c r="A1666" s="20"/>
      <c r="B1666" s="20"/>
      <c r="C1666" s="20"/>
      <c r="D1666" s="20"/>
      <c r="E1666" s="20"/>
      <c r="G1666" s="2"/>
      <c r="P1666" t="e">
        <f t="shared" si="51"/>
        <v>#N/A</v>
      </c>
      <c r="Q1666" t="e">
        <f>+VLOOKUP(D1666&amp;E1666,Master!D:H,5,0)</f>
        <v>#N/A</v>
      </c>
      <c r="R1666" t="e">
        <f>+VLOOKUP(D1666&amp;E1666,Master!D:I,6,0)</f>
        <v>#N/A</v>
      </c>
      <c r="S1666" t="e">
        <f>+VLOOKUP(Q1666,Notes!$A$45:$BZ$50,MATCH(P1666,Notes!$2:$2,0),0)</f>
        <v>#N/A</v>
      </c>
      <c r="T1666" s="21" t="e">
        <f t="shared" ref="T1666:T1729" si="52">+S1666-B1666</f>
        <v>#N/A</v>
      </c>
      <c r="AD1666" s="20" t="s">
        <v>786</v>
      </c>
      <c r="AE1666" s="20">
        <v>2.8</v>
      </c>
      <c r="AF1666" s="20">
        <v>2.8</v>
      </c>
      <c r="AG1666" s="20" t="s">
        <v>10</v>
      </c>
      <c r="AH1666" s="20" t="s">
        <v>196</v>
      </c>
    </row>
    <row r="1667" spans="1:34">
      <c r="A1667" s="20"/>
      <c r="B1667" s="20"/>
      <c r="C1667" s="20"/>
      <c r="D1667" s="20"/>
      <c r="E1667" s="20"/>
      <c r="G1667" s="2"/>
      <c r="P1667" t="e">
        <f t="shared" ref="P1667:P1730" si="53">+D1667&amp;R1667</f>
        <v>#N/A</v>
      </c>
      <c r="Q1667" t="e">
        <f>+VLOOKUP(D1667&amp;E1667,Master!D:H,5,0)</f>
        <v>#N/A</v>
      </c>
      <c r="R1667" t="e">
        <f>+VLOOKUP(D1667&amp;E1667,Master!D:I,6,0)</f>
        <v>#N/A</v>
      </c>
      <c r="S1667" t="e">
        <f>+VLOOKUP(Q1667,Notes!$A$45:$BZ$50,MATCH(P1667,Notes!$2:$2,0),0)</f>
        <v>#N/A</v>
      </c>
      <c r="T1667" s="21" t="e">
        <f t="shared" si="52"/>
        <v>#N/A</v>
      </c>
      <c r="AD1667" s="20" t="s">
        <v>782</v>
      </c>
      <c r="AE1667" s="20">
        <v>3.73</v>
      </c>
      <c r="AF1667" s="20">
        <v>3.73</v>
      </c>
      <c r="AG1667" s="20" t="s">
        <v>1</v>
      </c>
      <c r="AH1667" s="20" t="s">
        <v>196</v>
      </c>
    </row>
    <row r="1668" spans="1:34">
      <c r="A1668" s="20"/>
      <c r="B1668" s="20"/>
      <c r="C1668" s="20"/>
      <c r="D1668" s="20"/>
      <c r="E1668" s="20"/>
      <c r="G1668" s="2"/>
      <c r="P1668" t="e">
        <f t="shared" si="53"/>
        <v>#N/A</v>
      </c>
      <c r="Q1668" t="e">
        <f>+VLOOKUP(D1668&amp;E1668,Master!D:H,5,0)</f>
        <v>#N/A</v>
      </c>
      <c r="R1668" t="e">
        <f>+VLOOKUP(D1668&amp;E1668,Master!D:I,6,0)</f>
        <v>#N/A</v>
      </c>
      <c r="S1668" t="e">
        <f>+VLOOKUP(Q1668,Notes!$A$45:$BZ$50,MATCH(P1668,Notes!$2:$2,0),0)</f>
        <v>#N/A</v>
      </c>
      <c r="T1668" s="21" t="e">
        <f t="shared" si="52"/>
        <v>#N/A</v>
      </c>
      <c r="AD1668" s="20" t="s">
        <v>783</v>
      </c>
      <c r="AE1668" s="20">
        <v>3.53</v>
      </c>
      <c r="AF1668" s="20">
        <v>3.53</v>
      </c>
      <c r="AG1668" s="20" t="s">
        <v>1</v>
      </c>
      <c r="AH1668" s="20" t="s">
        <v>200</v>
      </c>
    </row>
    <row r="1669" spans="1:34">
      <c r="A1669" s="20"/>
      <c r="B1669" s="20"/>
      <c r="C1669" s="20"/>
      <c r="D1669" s="20"/>
      <c r="E1669" s="20"/>
      <c r="G1669" s="2"/>
      <c r="P1669" t="e">
        <f t="shared" si="53"/>
        <v>#N/A</v>
      </c>
      <c r="Q1669" t="e">
        <f>+VLOOKUP(D1669&amp;E1669,Master!D:H,5,0)</f>
        <v>#N/A</v>
      </c>
      <c r="R1669" t="e">
        <f>+VLOOKUP(D1669&amp;E1669,Master!D:I,6,0)</f>
        <v>#N/A</v>
      </c>
      <c r="S1669" t="e">
        <f>+VLOOKUP(Q1669,Notes!$A$45:$BZ$50,MATCH(P1669,Notes!$2:$2,0),0)</f>
        <v>#N/A</v>
      </c>
      <c r="T1669" s="21" t="e">
        <f t="shared" si="52"/>
        <v>#N/A</v>
      </c>
      <c r="AD1669" s="20" t="s">
        <v>653</v>
      </c>
      <c r="AE1669" s="20">
        <v>15.359452999999993</v>
      </c>
      <c r="AF1669" s="20">
        <v>15.359452999999993</v>
      </c>
      <c r="AG1669" s="20" t="s">
        <v>17</v>
      </c>
      <c r="AH1669" s="20" t="s">
        <v>211</v>
      </c>
    </row>
    <row r="1670" spans="1:34">
      <c r="A1670" s="20"/>
      <c r="B1670" s="20"/>
      <c r="C1670" s="20"/>
      <c r="D1670" s="20"/>
      <c r="E1670" s="20"/>
      <c r="G1670" s="2"/>
      <c r="P1670" t="e">
        <f t="shared" si="53"/>
        <v>#N/A</v>
      </c>
      <c r="Q1670" t="e">
        <f>+VLOOKUP(D1670&amp;E1670,Master!D:H,5,0)</f>
        <v>#N/A</v>
      </c>
      <c r="R1670" t="e">
        <f>+VLOOKUP(D1670&amp;E1670,Master!D:I,6,0)</f>
        <v>#N/A</v>
      </c>
      <c r="S1670" t="e">
        <f>+VLOOKUP(Q1670,Notes!$A$45:$BZ$50,MATCH(P1670,Notes!$2:$2,0),0)</f>
        <v>#N/A</v>
      </c>
      <c r="T1670" s="21" t="e">
        <f t="shared" si="52"/>
        <v>#N/A</v>
      </c>
      <c r="AD1670" s="20" t="s">
        <v>650</v>
      </c>
      <c r="AE1670" s="20">
        <v>15.765048999999996</v>
      </c>
      <c r="AF1670" s="20">
        <v>15.765048999999996</v>
      </c>
      <c r="AG1670" s="20" t="s">
        <v>17</v>
      </c>
      <c r="AH1670" s="20" t="s">
        <v>204</v>
      </c>
    </row>
    <row r="1671" spans="1:34">
      <c r="A1671" s="20"/>
      <c r="B1671" s="20"/>
      <c r="C1671" s="20"/>
      <c r="D1671" s="20"/>
      <c r="E1671" s="20"/>
      <c r="G1671" s="2"/>
      <c r="P1671" t="e">
        <f t="shared" si="53"/>
        <v>#N/A</v>
      </c>
      <c r="Q1671" t="e">
        <f>+VLOOKUP(D1671&amp;E1671,Master!D:H,5,0)</f>
        <v>#N/A</v>
      </c>
      <c r="R1671" t="e">
        <f>+VLOOKUP(D1671&amp;E1671,Master!D:I,6,0)</f>
        <v>#N/A</v>
      </c>
      <c r="S1671" t="e">
        <f>+VLOOKUP(Q1671,Notes!$A$45:$BZ$50,MATCH(P1671,Notes!$2:$2,0),0)</f>
        <v>#N/A</v>
      </c>
      <c r="T1671" s="21" t="e">
        <f t="shared" si="52"/>
        <v>#N/A</v>
      </c>
      <c r="AD1671" s="20" t="s">
        <v>681</v>
      </c>
      <c r="AE1671" s="20">
        <v>15.026921000000005</v>
      </c>
      <c r="AF1671" s="20">
        <v>15.026921000000005</v>
      </c>
      <c r="AG1671" s="20" t="s">
        <v>190</v>
      </c>
      <c r="AH1671" s="20" t="s">
        <v>204</v>
      </c>
    </row>
    <row r="1672" spans="1:34">
      <c r="A1672" s="20"/>
      <c r="B1672" s="20"/>
      <c r="C1672" s="20"/>
      <c r="D1672" s="20"/>
      <c r="E1672" s="20"/>
      <c r="G1672" s="2"/>
      <c r="P1672" t="e">
        <f t="shared" si="53"/>
        <v>#N/A</v>
      </c>
      <c r="Q1672" t="e">
        <f>+VLOOKUP(D1672&amp;E1672,Master!D:H,5,0)</f>
        <v>#N/A</v>
      </c>
      <c r="R1672" t="e">
        <f>+VLOOKUP(D1672&amp;E1672,Master!D:I,6,0)</f>
        <v>#N/A</v>
      </c>
      <c r="S1672" t="e">
        <f>+VLOOKUP(Q1672,Notes!$A$45:$BZ$50,MATCH(P1672,Notes!$2:$2,0),0)</f>
        <v>#N/A</v>
      </c>
      <c r="T1672" s="21" t="e">
        <f t="shared" si="52"/>
        <v>#N/A</v>
      </c>
      <c r="AD1672" s="20" t="s">
        <v>683</v>
      </c>
      <c r="AE1672" s="20">
        <v>14.618611999999994</v>
      </c>
      <c r="AF1672" s="20">
        <v>14.618611999999994</v>
      </c>
      <c r="AG1672" s="20" t="s">
        <v>190</v>
      </c>
      <c r="AH1672" s="20" t="s">
        <v>205</v>
      </c>
    </row>
    <row r="1673" spans="1:34">
      <c r="A1673" s="20"/>
      <c r="B1673" s="20"/>
      <c r="C1673" s="20"/>
      <c r="D1673" s="20"/>
      <c r="E1673" s="20"/>
      <c r="G1673" s="2"/>
      <c r="P1673" t="e">
        <f t="shared" si="53"/>
        <v>#N/A</v>
      </c>
      <c r="Q1673" t="e">
        <f>+VLOOKUP(D1673&amp;E1673,Master!D:H,5,0)</f>
        <v>#N/A</v>
      </c>
      <c r="R1673" t="e">
        <f>+VLOOKUP(D1673&amp;E1673,Master!D:I,6,0)</f>
        <v>#N/A</v>
      </c>
      <c r="S1673" t="e">
        <f>+VLOOKUP(Q1673,Notes!$A$45:$BZ$50,MATCH(P1673,Notes!$2:$2,0),0)</f>
        <v>#N/A</v>
      </c>
      <c r="T1673" s="21" t="e">
        <f t="shared" si="52"/>
        <v>#N/A</v>
      </c>
      <c r="AD1673" s="20" t="s">
        <v>676</v>
      </c>
      <c r="AE1673" s="20">
        <v>12.854486999999999</v>
      </c>
      <c r="AF1673" s="20">
        <v>12.854486999999999</v>
      </c>
      <c r="AG1673" s="20" t="s">
        <v>88</v>
      </c>
      <c r="AH1673" s="20" t="s">
        <v>196</v>
      </c>
    </row>
    <row r="1674" spans="1:34">
      <c r="A1674" s="20"/>
      <c r="B1674" s="20"/>
      <c r="C1674" s="20"/>
      <c r="D1674" s="20"/>
      <c r="E1674" s="20"/>
      <c r="G1674" s="2"/>
      <c r="P1674" t="e">
        <f t="shared" si="53"/>
        <v>#N/A</v>
      </c>
      <c r="Q1674" t="e">
        <f>+VLOOKUP(D1674&amp;E1674,Master!D:H,5,0)</f>
        <v>#N/A</v>
      </c>
      <c r="R1674" t="e">
        <f>+VLOOKUP(D1674&amp;E1674,Master!D:I,6,0)</f>
        <v>#N/A</v>
      </c>
      <c r="S1674" t="e">
        <f>+VLOOKUP(Q1674,Notes!$A$45:$BZ$50,MATCH(P1674,Notes!$2:$2,0),0)</f>
        <v>#N/A</v>
      </c>
      <c r="T1674" s="21" t="e">
        <f t="shared" si="52"/>
        <v>#N/A</v>
      </c>
      <c r="AD1674" s="20" t="s">
        <v>681</v>
      </c>
      <c r="AE1674" s="20">
        <v>15.026921000000005</v>
      </c>
      <c r="AF1674" s="20">
        <v>15.026921000000005</v>
      </c>
      <c r="AG1674" s="20" t="s">
        <v>190</v>
      </c>
      <c r="AH1674" s="20" t="s">
        <v>204</v>
      </c>
    </row>
    <row r="1675" spans="1:34">
      <c r="A1675" s="20"/>
      <c r="B1675" s="20"/>
      <c r="C1675" s="20"/>
      <c r="D1675" s="20"/>
      <c r="E1675" s="20"/>
      <c r="G1675" s="2"/>
      <c r="P1675" t="e">
        <f t="shared" si="53"/>
        <v>#N/A</v>
      </c>
      <c r="Q1675" t="e">
        <f>+VLOOKUP(D1675&amp;E1675,Master!D:H,5,0)</f>
        <v>#N/A</v>
      </c>
      <c r="R1675" t="e">
        <f>+VLOOKUP(D1675&amp;E1675,Master!D:I,6,0)</f>
        <v>#N/A</v>
      </c>
      <c r="S1675" t="e">
        <f>+VLOOKUP(Q1675,Notes!$A$45:$BZ$50,MATCH(P1675,Notes!$2:$2,0),0)</f>
        <v>#N/A</v>
      </c>
      <c r="T1675" s="21" t="e">
        <f t="shared" si="52"/>
        <v>#N/A</v>
      </c>
      <c r="AD1675" s="20" t="s">
        <v>683</v>
      </c>
      <c r="AE1675" s="20">
        <v>14.618611999999994</v>
      </c>
      <c r="AF1675" s="20">
        <v>14.618611999999994</v>
      </c>
      <c r="AG1675" s="20" t="s">
        <v>190</v>
      </c>
      <c r="AH1675" s="20" t="s">
        <v>205</v>
      </c>
    </row>
    <row r="1676" spans="1:34">
      <c r="A1676" s="20"/>
      <c r="B1676" s="20"/>
      <c r="C1676" s="20"/>
      <c r="D1676" s="20"/>
      <c r="E1676" s="20"/>
      <c r="G1676" s="2"/>
      <c r="P1676" t="e">
        <f t="shared" si="53"/>
        <v>#N/A</v>
      </c>
      <c r="Q1676" t="e">
        <f>+VLOOKUP(D1676&amp;E1676,Master!D:H,5,0)</f>
        <v>#N/A</v>
      </c>
      <c r="R1676" t="e">
        <f>+VLOOKUP(D1676&amp;E1676,Master!D:I,6,0)</f>
        <v>#N/A</v>
      </c>
      <c r="S1676" t="e">
        <f>+VLOOKUP(Q1676,Notes!$A$45:$BZ$50,MATCH(P1676,Notes!$2:$2,0),0)</f>
        <v>#N/A</v>
      </c>
      <c r="T1676" s="21" t="e">
        <f t="shared" si="52"/>
        <v>#N/A</v>
      </c>
      <c r="AD1676" s="20" t="s">
        <v>621</v>
      </c>
      <c r="AE1676" s="20">
        <v>0.18816300000000014</v>
      </c>
      <c r="AF1676" s="20">
        <v>0.18816300000000014</v>
      </c>
      <c r="AG1676" s="20" t="s">
        <v>20</v>
      </c>
      <c r="AH1676" s="20" t="s">
        <v>204</v>
      </c>
    </row>
    <row r="1677" spans="1:34">
      <c r="A1677" s="20"/>
      <c r="B1677" s="20"/>
      <c r="C1677" s="20"/>
      <c r="D1677" s="20"/>
      <c r="E1677" s="20"/>
      <c r="G1677" s="2"/>
      <c r="P1677" t="e">
        <f t="shared" si="53"/>
        <v>#N/A</v>
      </c>
      <c r="Q1677" t="e">
        <f>+VLOOKUP(D1677&amp;E1677,Master!D:H,5,0)</f>
        <v>#N/A</v>
      </c>
      <c r="R1677" t="e">
        <f>+VLOOKUP(D1677&amp;E1677,Master!D:I,6,0)</f>
        <v>#N/A</v>
      </c>
      <c r="S1677" t="e">
        <f>+VLOOKUP(Q1677,Notes!$A$45:$BZ$50,MATCH(P1677,Notes!$2:$2,0),0)</f>
        <v>#N/A</v>
      </c>
      <c r="T1677" s="21" t="e">
        <f t="shared" si="52"/>
        <v>#N/A</v>
      </c>
      <c r="AD1677" s="20" t="s">
        <v>625</v>
      </c>
      <c r="AE1677" s="20">
        <v>0.17584399999999997</v>
      </c>
      <c r="AF1677" s="20">
        <v>0.17584399999999997</v>
      </c>
      <c r="AG1677" s="20" t="s">
        <v>20</v>
      </c>
      <c r="AH1677" s="20" t="s">
        <v>205</v>
      </c>
    </row>
    <row r="1678" spans="1:34">
      <c r="A1678" s="20"/>
      <c r="B1678" s="20"/>
      <c r="C1678" s="20"/>
      <c r="D1678" s="20"/>
      <c r="E1678" s="20"/>
      <c r="G1678" s="2"/>
      <c r="P1678" t="e">
        <f t="shared" si="53"/>
        <v>#N/A</v>
      </c>
      <c r="Q1678" t="e">
        <f>+VLOOKUP(D1678&amp;E1678,Master!D:H,5,0)</f>
        <v>#N/A</v>
      </c>
      <c r="R1678" t="e">
        <f>+VLOOKUP(D1678&amp;E1678,Master!D:I,6,0)</f>
        <v>#N/A</v>
      </c>
      <c r="S1678" t="e">
        <f>+VLOOKUP(Q1678,Notes!$A$45:$BZ$50,MATCH(P1678,Notes!$2:$2,0),0)</f>
        <v>#N/A</v>
      </c>
      <c r="T1678" s="21" t="e">
        <f t="shared" si="52"/>
        <v>#N/A</v>
      </c>
      <c r="AD1678" s="20" t="s">
        <v>668</v>
      </c>
      <c r="AE1678" s="20">
        <v>0.21977199999999994</v>
      </c>
      <c r="AF1678" s="20">
        <v>0.21977199999999994</v>
      </c>
      <c r="AG1678" s="20" t="s">
        <v>47</v>
      </c>
      <c r="AH1678" s="20" t="s">
        <v>204</v>
      </c>
    </row>
    <row r="1679" spans="1:34">
      <c r="A1679" s="20"/>
      <c r="B1679" s="20"/>
      <c r="C1679" s="20"/>
      <c r="D1679" s="20"/>
      <c r="E1679" s="20"/>
      <c r="G1679" s="2"/>
      <c r="P1679" t="e">
        <f t="shared" si="53"/>
        <v>#N/A</v>
      </c>
      <c r="Q1679" t="e">
        <f>+VLOOKUP(D1679&amp;E1679,Master!D:H,5,0)</f>
        <v>#N/A</v>
      </c>
      <c r="R1679" t="e">
        <f>+VLOOKUP(D1679&amp;E1679,Master!D:I,6,0)</f>
        <v>#N/A</v>
      </c>
      <c r="S1679" t="e">
        <f>+VLOOKUP(Q1679,Notes!$A$45:$BZ$50,MATCH(P1679,Notes!$2:$2,0),0)</f>
        <v>#N/A</v>
      </c>
      <c r="T1679" s="21" t="e">
        <f t="shared" si="52"/>
        <v>#N/A</v>
      </c>
      <c r="AD1679" s="20" t="s">
        <v>672</v>
      </c>
      <c r="AE1679" s="20">
        <v>0.20745500000000008</v>
      </c>
      <c r="AF1679" s="20">
        <v>0.20745500000000008</v>
      </c>
      <c r="AG1679" s="20" t="s">
        <v>47</v>
      </c>
      <c r="AH1679" s="20" t="s">
        <v>205</v>
      </c>
    </row>
    <row r="1680" spans="1:34">
      <c r="A1680" s="20"/>
      <c r="B1680" s="20"/>
      <c r="C1680" s="20"/>
      <c r="D1680" s="20"/>
      <c r="E1680" s="20"/>
      <c r="G1680" s="2"/>
      <c r="P1680" t="e">
        <f t="shared" si="53"/>
        <v>#N/A</v>
      </c>
      <c r="Q1680" t="e">
        <f>+VLOOKUP(D1680&amp;E1680,Master!D:H,5,0)</f>
        <v>#N/A</v>
      </c>
      <c r="R1680" t="e">
        <f>+VLOOKUP(D1680&amp;E1680,Master!D:I,6,0)</f>
        <v>#N/A</v>
      </c>
      <c r="S1680" t="e">
        <f>+VLOOKUP(Q1680,Notes!$A$45:$BZ$50,MATCH(P1680,Notes!$2:$2,0),0)</f>
        <v>#N/A</v>
      </c>
      <c r="T1680" s="21" t="e">
        <f t="shared" si="52"/>
        <v>#N/A</v>
      </c>
      <c r="AD1680" s="20" t="s">
        <v>647</v>
      </c>
      <c r="AE1680" s="20">
        <v>15.734137000000006</v>
      </c>
      <c r="AF1680" s="20">
        <v>15.734137000000006</v>
      </c>
      <c r="AG1680" s="20" t="s">
        <v>15</v>
      </c>
      <c r="AH1680" s="20" t="s">
        <v>205</v>
      </c>
    </row>
    <row r="1681" spans="1:34">
      <c r="A1681" s="20"/>
      <c r="B1681" s="20"/>
      <c r="C1681" s="20"/>
      <c r="D1681" s="20"/>
      <c r="E1681" s="20"/>
      <c r="G1681" s="2"/>
      <c r="P1681" t="e">
        <f t="shared" si="53"/>
        <v>#N/A</v>
      </c>
      <c r="Q1681" t="e">
        <f>+VLOOKUP(D1681&amp;E1681,Master!D:H,5,0)</f>
        <v>#N/A</v>
      </c>
      <c r="R1681" t="e">
        <f>+VLOOKUP(D1681&amp;E1681,Master!D:I,6,0)</f>
        <v>#N/A</v>
      </c>
      <c r="S1681" t="e">
        <f>+VLOOKUP(Q1681,Notes!$A$45:$BZ$50,MATCH(P1681,Notes!$2:$2,0),0)</f>
        <v>#N/A</v>
      </c>
      <c r="T1681" s="21" t="e">
        <f t="shared" si="52"/>
        <v>#N/A</v>
      </c>
      <c r="AD1681" s="20" t="s">
        <v>642</v>
      </c>
      <c r="AE1681" s="20">
        <v>19.30333700000001</v>
      </c>
      <c r="AF1681" s="20">
        <v>19.30333700000001</v>
      </c>
      <c r="AG1681" s="20" t="s">
        <v>15</v>
      </c>
      <c r="AH1681" s="20" t="s">
        <v>204</v>
      </c>
    </row>
    <row r="1682" spans="1:34">
      <c r="A1682" s="20"/>
      <c r="B1682" s="20"/>
      <c r="C1682" s="20"/>
      <c r="D1682" s="20"/>
      <c r="E1682" s="20"/>
      <c r="G1682" s="2"/>
      <c r="P1682" t="e">
        <f t="shared" si="53"/>
        <v>#N/A</v>
      </c>
      <c r="Q1682" t="e">
        <f>+VLOOKUP(D1682&amp;E1682,Master!D:H,5,0)</f>
        <v>#N/A</v>
      </c>
      <c r="R1682" t="e">
        <f>+VLOOKUP(D1682&amp;E1682,Master!D:I,6,0)</f>
        <v>#N/A</v>
      </c>
      <c r="S1682" t="e">
        <f>+VLOOKUP(Q1682,Notes!$A$45:$BZ$50,MATCH(P1682,Notes!$2:$2,0),0)</f>
        <v>#N/A</v>
      </c>
      <c r="T1682" s="21" t="e">
        <f t="shared" si="52"/>
        <v>#N/A</v>
      </c>
      <c r="AD1682" s="20" t="s">
        <v>763</v>
      </c>
      <c r="AE1682" s="20">
        <v>0.21400499999999986</v>
      </c>
      <c r="AF1682" s="20">
        <v>0.21400499999999986</v>
      </c>
      <c r="AG1682" s="20" t="s">
        <v>16</v>
      </c>
      <c r="AH1682" s="20" t="s">
        <v>205</v>
      </c>
    </row>
    <row r="1683" spans="1:34">
      <c r="A1683" s="20"/>
      <c r="B1683" s="20"/>
      <c r="C1683" s="20"/>
      <c r="D1683" s="20"/>
      <c r="E1683" s="20"/>
      <c r="G1683" s="2"/>
      <c r="P1683" t="e">
        <f t="shared" si="53"/>
        <v>#N/A</v>
      </c>
      <c r="Q1683" t="e">
        <f>+VLOOKUP(D1683&amp;E1683,Master!D:H,5,0)</f>
        <v>#N/A</v>
      </c>
      <c r="R1683" t="e">
        <f>+VLOOKUP(D1683&amp;E1683,Master!D:I,6,0)</f>
        <v>#N/A</v>
      </c>
      <c r="S1683" t="e">
        <f>+VLOOKUP(Q1683,Notes!$A$45:$BZ$50,MATCH(P1683,Notes!$2:$2,0),0)</f>
        <v>#N/A</v>
      </c>
      <c r="T1683" s="21" t="e">
        <f t="shared" si="52"/>
        <v>#N/A</v>
      </c>
      <c r="AD1683" s="20" t="s">
        <v>761</v>
      </c>
      <c r="AE1683" s="20">
        <v>0.25396199999999997</v>
      </c>
      <c r="AF1683" s="20">
        <v>0.25396199999999997</v>
      </c>
      <c r="AG1683" s="20" t="s">
        <v>16</v>
      </c>
      <c r="AH1683" s="20" t="s">
        <v>204</v>
      </c>
    </row>
    <row r="1684" spans="1:34">
      <c r="A1684" s="20"/>
      <c r="B1684" s="20"/>
      <c r="C1684" s="20"/>
      <c r="D1684" s="20"/>
      <c r="E1684" s="20"/>
      <c r="G1684" s="2"/>
      <c r="P1684" t="e">
        <f t="shared" si="53"/>
        <v>#N/A</v>
      </c>
      <c r="Q1684" t="e">
        <f>+VLOOKUP(D1684&amp;E1684,Master!D:H,5,0)</f>
        <v>#N/A</v>
      </c>
      <c r="R1684" t="e">
        <f>+VLOOKUP(D1684&amp;E1684,Master!D:I,6,0)</f>
        <v>#N/A</v>
      </c>
      <c r="S1684" t="e">
        <f>+VLOOKUP(Q1684,Notes!$A$45:$BZ$50,MATCH(P1684,Notes!$2:$2,0),0)</f>
        <v>#N/A</v>
      </c>
      <c r="T1684" s="21" t="e">
        <f t="shared" si="52"/>
        <v>#N/A</v>
      </c>
      <c r="AD1684" s="20" t="s">
        <v>790</v>
      </c>
      <c r="AE1684" s="20">
        <v>1.01</v>
      </c>
      <c r="AF1684" s="20">
        <v>1.01</v>
      </c>
      <c r="AG1684" s="20" t="s">
        <v>0</v>
      </c>
      <c r="AH1684" s="20" t="s">
        <v>196</v>
      </c>
    </row>
    <row r="1685" spans="1:34">
      <c r="A1685" s="20"/>
      <c r="B1685" s="20"/>
      <c r="C1685" s="20"/>
      <c r="D1685" s="20"/>
      <c r="E1685" s="20"/>
      <c r="G1685" s="2"/>
      <c r="P1685" t="e">
        <f t="shared" si="53"/>
        <v>#N/A</v>
      </c>
      <c r="Q1685" t="e">
        <f>+VLOOKUP(D1685&amp;E1685,Master!D:H,5,0)</f>
        <v>#N/A</v>
      </c>
      <c r="R1685" t="e">
        <f>+VLOOKUP(D1685&amp;E1685,Master!D:I,6,0)</f>
        <v>#N/A</v>
      </c>
      <c r="S1685" t="e">
        <f>+VLOOKUP(Q1685,Notes!$A$45:$BZ$50,MATCH(P1685,Notes!$2:$2,0),0)</f>
        <v>#N/A</v>
      </c>
      <c r="T1685" s="21" t="e">
        <f t="shared" si="52"/>
        <v>#N/A</v>
      </c>
      <c r="AD1685" s="20" t="s">
        <v>676</v>
      </c>
      <c r="AE1685" s="20">
        <v>12.854486999999999</v>
      </c>
      <c r="AF1685" s="20">
        <v>12.854486999999999</v>
      </c>
      <c r="AG1685" s="20" t="s">
        <v>88</v>
      </c>
      <c r="AH1685" s="20" t="s">
        <v>196</v>
      </c>
    </row>
    <row r="1686" spans="1:34">
      <c r="A1686" s="20"/>
      <c r="B1686" s="20"/>
      <c r="C1686" s="20"/>
      <c r="D1686" s="20"/>
      <c r="E1686" s="20"/>
      <c r="G1686" s="2"/>
      <c r="P1686" t="e">
        <f t="shared" si="53"/>
        <v>#N/A</v>
      </c>
      <c r="Q1686" t="e">
        <f>+VLOOKUP(D1686&amp;E1686,Master!D:H,5,0)</f>
        <v>#N/A</v>
      </c>
      <c r="R1686" t="e">
        <f>+VLOOKUP(D1686&amp;E1686,Master!D:I,6,0)</f>
        <v>#N/A</v>
      </c>
      <c r="S1686" t="e">
        <f>+VLOOKUP(Q1686,Notes!$A$45:$BZ$50,MATCH(P1686,Notes!$2:$2,0),0)</f>
        <v>#N/A</v>
      </c>
      <c r="T1686" s="21" t="e">
        <f t="shared" si="52"/>
        <v>#N/A</v>
      </c>
      <c r="AD1686" s="20" t="s">
        <v>791</v>
      </c>
      <c r="AE1686" s="20">
        <v>1.01</v>
      </c>
      <c r="AF1686" s="20">
        <v>1.01</v>
      </c>
      <c r="AG1686" s="20" t="s">
        <v>0</v>
      </c>
      <c r="AH1686" s="20" t="s">
        <v>200</v>
      </c>
    </row>
    <row r="1687" spans="1:34">
      <c r="A1687" s="20"/>
      <c r="B1687" s="20"/>
      <c r="C1687" s="20"/>
      <c r="D1687" s="20"/>
      <c r="E1687" s="20"/>
      <c r="G1687" s="2"/>
      <c r="P1687" t="e">
        <f t="shared" si="53"/>
        <v>#N/A</v>
      </c>
      <c r="Q1687" t="e">
        <f>+VLOOKUP(D1687&amp;E1687,Master!D:H,5,0)</f>
        <v>#N/A</v>
      </c>
      <c r="R1687" t="e">
        <f>+VLOOKUP(D1687&amp;E1687,Master!D:I,6,0)</f>
        <v>#N/A</v>
      </c>
      <c r="S1687" t="e">
        <f>+VLOOKUP(Q1687,Notes!$A$45:$BZ$50,MATCH(P1687,Notes!$2:$2,0),0)</f>
        <v>#N/A</v>
      </c>
      <c r="T1687" s="21" t="e">
        <f t="shared" si="52"/>
        <v>#N/A</v>
      </c>
      <c r="AD1687" s="20" t="s">
        <v>650</v>
      </c>
      <c r="AE1687" s="20">
        <v>15.765048999999996</v>
      </c>
      <c r="AF1687" s="20">
        <v>15.765048999999996</v>
      </c>
      <c r="AG1687" s="20" t="s">
        <v>17</v>
      </c>
      <c r="AH1687" s="20" t="s">
        <v>204</v>
      </c>
    </row>
    <row r="1688" spans="1:34">
      <c r="A1688" s="20"/>
      <c r="B1688" s="20"/>
      <c r="C1688" s="20"/>
      <c r="D1688" s="20"/>
      <c r="E1688" s="20"/>
      <c r="G1688" s="2"/>
      <c r="P1688" t="e">
        <f t="shared" si="53"/>
        <v>#N/A</v>
      </c>
      <c r="Q1688" t="e">
        <f>+VLOOKUP(D1688&amp;E1688,Master!D:H,5,0)</f>
        <v>#N/A</v>
      </c>
      <c r="R1688" t="e">
        <f>+VLOOKUP(D1688&amp;E1688,Master!D:I,6,0)</f>
        <v>#N/A</v>
      </c>
      <c r="S1688" t="e">
        <f>+VLOOKUP(Q1688,Notes!$A$45:$BZ$50,MATCH(P1688,Notes!$2:$2,0),0)</f>
        <v>#N/A</v>
      </c>
      <c r="T1688" s="21" t="e">
        <f t="shared" si="52"/>
        <v>#N/A</v>
      </c>
      <c r="AD1688" s="20" t="s">
        <v>653</v>
      </c>
      <c r="AE1688" s="20">
        <v>15.359452999999993</v>
      </c>
      <c r="AF1688" s="20">
        <v>15.359452999999993</v>
      </c>
      <c r="AG1688" s="20" t="s">
        <v>17</v>
      </c>
      <c r="AH1688" s="20" t="s">
        <v>211</v>
      </c>
    </row>
    <row r="1689" spans="1:34">
      <c r="A1689" s="20"/>
      <c r="B1689" s="20"/>
      <c r="C1689" s="20"/>
      <c r="D1689" s="20"/>
      <c r="E1689" s="20"/>
      <c r="G1689" s="2"/>
      <c r="P1689" t="e">
        <f t="shared" si="53"/>
        <v>#N/A</v>
      </c>
      <c r="Q1689" t="e">
        <f>+VLOOKUP(D1689&amp;E1689,Master!D:H,5,0)</f>
        <v>#N/A</v>
      </c>
      <c r="R1689" t="e">
        <f>+VLOOKUP(D1689&amp;E1689,Master!D:I,6,0)</f>
        <v>#N/A</v>
      </c>
      <c r="S1689" t="e">
        <f>+VLOOKUP(Q1689,Notes!$A$45:$BZ$50,MATCH(P1689,Notes!$2:$2,0),0)</f>
        <v>#N/A</v>
      </c>
      <c r="T1689" s="21" t="e">
        <f t="shared" si="52"/>
        <v>#N/A</v>
      </c>
      <c r="AD1689" s="20" t="s">
        <v>621</v>
      </c>
      <c r="AE1689" s="20">
        <v>0.18816300000000014</v>
      </c>
      <c r="AF1689" s="20">
        <v>0.18816300000000014</v>
      </c>
      <c r="AG1689" s="20" t="s">
        <v>20</v>
      </c>
      <c r="AH1689" s="20" t="s">
        <v>204</v>
      </c>
    </row>
    <row r="1690" spans="1:34">
      <c r="A1690" s="20"/>
      <c r="B1690" s="20"/>
      <c r="C1690" s="20"/>
      <c r="D1690" s="20"/>
      <c r="E1690" s="20"/>
      <c r="G1690" s="2"/>
      <c r="P1690" t="e">
        <f t="shared" si="53"/>
        <v>#N/A</v>
      </c>
      <c r="Q1690" t="e">
        <f>+VLOOKUP(D1690&amp;E1690,Master!D:H,5,0)</f>
        <v>#N/A</v>
      </c>
      <c r="R1690" t="e">
        <f>+VLOOKUP(D1690&amp;E1690,Master!D:I,6,0)</f>
        <v>#N/A</v>
      </c>
      <c r="S1690" t="e">
        <f>+VLOOKUP(Q1690,Notes!$A$45:$BZ$50,MATCH(P1690,Notes!$2:$2,0),0)</f>
        <v>#N/A</v>
      </c>
      <c r="T1690" s="21" t="e">
        <f t="shared" si="52"/>
        <v>#N/A</v>
      </c>
      <c r="AD1690" s="20" t="s">
        <v>625</v>
      </c>
      <c r="AE1690" s="20">
        <v>0.17584399999999997</v>
      </c>
      <c r="AF1690" s="20">
        <v>0.17584399999999997</v>
      </c>
      <c r="AG1690" s="20" t="s">
        <v>20</v>
      </c>
      <c r="AH1690" s="20" t="s">
        <v>205</v>
      </c>
    </row>
    <row r="1691" spans="1:34">
      <c r="A1691" s="20"/>
      <c r="B1691" s="20"/>
      <c r="C1691" s="20"/>
      <c r="D1691" s="20"/>
      <c r="E1691" s="20"/>
      <c r="G1691" s="2"/>
      <c r="P1691" t="e">
        <f t="shared" si="53"/>
        <v>#N/A</v>
      </c>
      <c r="Q1691" t="e">
        <f>+VLOOKUP(D1691&amp;E1691,Master!D:H,5,0)</f>
        <v>#N/A</v>
      </c>
      <c r="R1691" t="e">
        <f>+VLOOKUP(D1691&amp;E1691,Master!D:I,6,0)</f>
        <v>#N/A</v>
      </c>
      <c r="S1691" t="e">
        <f>+VLOOKUP(Q1691,Notes!$A$45:$BZ$50,MATCH(P1691,Notes!$2:$2,0),0)</f>
        <v>#N/A</v>
      </c>
      <c r="T1691" s="21" t="e">
        <f t="shared" si="52"/>
        <v>#N/A</v>
      </c>
      <c r="AD1691" s="20" t="s">
        <v>642</v>
      </c>
      <c r="AE1691" s="20">
        <v>19.30333700000001</v>
      </c>
      <c r="AF1691" s="20">
        <v>19.30333700000001</v>
      </c>
      <c r="AG1691" s="20" t="s">
        <v>15</v>
      </c>
      <c r="AH1691" s="20" t="s">
        <v>204</v>
      </c>
    </row>
    <row r="1692" spans="1:34">
      <c r="A1692" s="20"/>
      <c r="B1692" s="20"/>
      <c r="C1692" s="20"/>
      <c r="D1692" s="20"/>
      <c r="E1692" s="20"/>
      <c r="G1692" s="2"/>
      <c r="P1692" t="e">
        <f t="shared" si="53"/>
        <v>#N/A</v>
      </c>
      <c r="Q1692" t="e">
        <f>+VLOOKUP(D1692&amp;E1692,Master!D:H,5,0)</f>
        <v>#N/A</v>
      </c>
      <c r="R1692" t="e">
        <f>+VLOOKUP(D1692&amp;E1692,Master!D:I,6,0)</f>
        <v>#N/A</v>
      </c>
      <c r="S1692" t="e">
        <f>+VLOOKUP(Q1692,Notes!$A$45:$BZ$50,MATCH(P1692,Notes!$2:$2,0),0)</f>
        <v>#N/A</v>
      </c>
      <c r="T1692" s="21" t="e">
        <f t="shared" si="52"/>
        <v>#N/A</v>
      </c>
      <c r="AD1692" s="20" t="s">
        <v>647</v>
      </c>
      <c r="AE1692" s="20">
        <v>15.734137000000006</v>
      </c>
      <c r="AF1692" s="20">
        <v>15.734137000000006</v>
      </c>
      <c r="AG1692" s="20" t="s">
        <v>15</v>
      </c>
      <c r="AH1692" s="20" t="s">
        <v>205</v>
      </c>
    </row>
    <row r="1693" spans="1:34">
      <c r="A1693" s="20"/>
      <c r="B1693" s="20"/>
      <c r="C1693" s="20"/>
      <c r="D1693" s="20"/>
      <c r="E1693" s="20"/>
      <c r="G1693" s="2"/>
      <c r="P1693" t="e">
        <f t="shared" si="53"/>
        <v>#N/A</v>
      </c>
      <c r="Q1693" t="e">
        <f>+VLOOKUP(D1693&amp;E1693,Master!D:H,5,0)</f>
        <v>#N/A</v>
      </c>
      <c r="R1693" t="e">
        <f>+VLOOKUP(D1693&amp;E1693,Master!D:I,6,0)</f>
        <v>#N/A</v>
      </c>
      <c r="S1693" t="e">
        <f>+VLOOKUP(Q1693,Notes!$A$45:$BZ$50,MATCH(P1693,Notes!$2:$2,0),0)</f>
        <v>#N/A</v>
      </c>
      <c r="T1693" s="21" t="e">
        <f t="shared" si="52"/>
        <v>#N/A</v>
      </c>
      <c r="AD1693" s="20" t="s">
        <v>761</v>
      </c>
      <c r="AE1693" s="20">
        <v>0.25396199999999997</v>
      </c>
      <c r="AF1693" s="20">
        <v>0.25396199999999997</v>
      </c>
      <c r="AG1693" s="20" t="s">
        <v>16</v>
      </c>
      <c r="AH1693" s="20" t="s">
        <v>204</v>
      </c>
    </row>
    <row r="1694" spans="1:34">
      <c r="A1694" s="20"/>
      <c r="B1694" s="20"/>
      <c r="C1694" s="20"/>
      <c r="D1694" s="20"/>
      <c r="E1694" s="20"/>
      <c r="G1694" s="2"/>
      <c r="P1694" t="e">
        <f t="shared" si="53"/>
        <v>#N/A</v>
      </c>
      <c r="Q1694" t="e">
        <f>+VLOOKUP(D1694&amp;E1694,Master!D:H,5,0)</f>
        <v>#N/A</v>
      </c>
      <c r="R1694" t="e">
        <f>+VLOOKUP(D1694&amp;E1694,Master!D:I,6,0)</f>
        <v>#N/A</v>
      </c>
      <c r="S1694" t="e">
        <f>+VLOOKUP(Q1694,Notes!$A$45:$BZ$50,MATCH(P1694,Notes!$2:$2,0),0)</f>
        <v>#N/A</v>
      </c>
      <c r="T1694" s="21" t="e">
        <f t="shared" si="52"/>
        <v>#N/A</v>
      </c>
      <c r="AD1694" s="20" t="s">
        <v>763</v>
      </c>
      <c r="AE1694" s="20">
        <v>0.21400499999999986</v>
      </c>
      <c r="AF1694" s="20">
        <v>0.21400499999999986</v>
      </c>
      <c r="AG1694" s="20" t="s">
        <v>16</v>
      </c>
      <c r="AH1694" s="20" t="s">
        <v>205</v>
      </c>
    </row>
    <row r="1695" spans="1:34">
      <c r="A1695" s="20"/>
      <c r="B1695" s="20"/>
      <c r="C1695" s="20"/>
      <c r="D1695" s="20"/>
      <c r="E1695" s="20"/>
      <c r="G1695" s="2"/>
      <c r="P1695" t="e">
        <f t="shared" si="53"/>
        <v>#N/A</v>
      </c>
      <c r="Q1695" t="e">
        <f>+VLOOKUP(D1695&amp;E1695,Master!D:H,5,0)</f>
        <v>#N/A</v>
      </c>
      <c r="R1695" t="e">
        <f>+VLOOKUP(D1695&amp;E1695,Master!D:I,6,0)</f>
        <v>#N/A</v>
      </c>
      <c r="S1695" t="e">
        <f>+VLOOKUP(Q1695,Notes!$A$45:$BZ$50,MATCH(P1695,Notes!$2:$2,0),0)</f>
        <v>#N/A</v>
      </c>
      <c r="T1695" s="21" t="e">
        <f t="shared" si="52"/>
        <v>#N/A</v>
      </c>
      <c r="AD1695" s="20" t="s">
        <v>650</v>
      </c>
      <c r="AE1695" s="20">
        <v>15.765048999999996</v>
      </c>
      <c r="AF1695" s="20">
        <v>15.765048999999996</v>
      </c>
      <c r="AG1695" s="20" t="s">
        <v>17</v>
      </c>
      <c r="AH1695" s="20" t="s">
        <v>204</v>
      </c>
    </row>
    <row r="1696" spans="1:34">
      <c r="A1696" s="20"/>
      <c r="B1696" s="20"/>
      <c r="C1696" s="20"/>
      <c r="D1696" s="20"/>
      <c r="E1696" s="20"/>
      <c r="G1696" s="2"/>
      <c r="P1696" t="e">
        <f t="shared" si="53"/>
        <v>#N/A</v>
      </c>
      <c r="Q1696" t="e">
        <f>+VLOOKUP(D1696&amp;E1696,Master!D:H,5,0)</f>
        <v>#N/A</v>
      </c>
      <c r="R1696" t="e">
        <f>+VLOOKUP(D1696&amp;E1696,Master!D:I,6,0)</f>
        <v>#N/A</v>
      </c>
      <c r="S1696" t="e">
        <f>+VLOOKUP(Q1696,Notes!$A$45:$BZ$50,MATCH(P1696,Notes!$2:$2,0),0)</f>
        <v>#N/A</v>
      </c>
      <c r="T1696" s="21" t="e">
        <f t="shared" si="52"/>
        <v>#N/A</v>
      </c>
      <c r="AD1696" s="20" t="s">
        <v>653</v>
      </c>
      <c r="AE1696" s="20">
        <v>15.359452999999993</v>
      </c>
      <c r="AF1696" s="20">
        <v>15.359452999999993</v>
      </c>
      <c r="AG1696" s="20" t="s">
        <v>17</v>
      </c>
      <c r="AH1696" s="20" t="s">
        <v>211</v>
      </c>
    </row>
    <row r="1697" spans="1:34">
      <c r="A1697" s="20"/>
      <c r="B1697" s="20"/>
      <c r="C1697" s="20"/>
      <c r="D1697" s="20"/>
      <c r="E1697" s="20"/>
      <c r="G1697" s="2"/>
      <c r="P1697" t="e">
        <f t="shared" si="53"/>
        <v>#N/A</v>
      </c>
      <c r="Q1697" t="e">
        <f>+VLOOKUP(D1697&amp;E1697,Master!D:H,5,0)</f>
        <v>#N/A</v>
      </c>
      <c r="R1697" t="e">
        <f>+VLOOKUP(D1697&amp;E1697,Master!D:I,6,0)</f>
        <v>#N/A</v>
      </c>
      <c r="S1697" t="e">
        <f>+VLOOKUP(Q1697,Notes!$A$45:$BZ$50,MATCH(P1697,Notes!$2:$2,0),0)</f>
        <v>#N/A</v>
      </c>
      <c r="T1697" s="21" t="e">
        <f t="shared" si="52"/>
        <v>#N/A</v>
      </c>
      <c r="AD1697" s="20" t="s">
        <v>668</v>
      </c>
      <c r="AE1697" s="20">
        <v>0.21977199999999994</v>
      </c>
      <c r="AF1697" s="20">
        <v>0.21977199999999994</v>
      </c>
      <c r="AG1697" s="20" t="s">
        <v>47</v>
      </c>
      <c r="AH1697" s="20" t="s">
        <v>204</v>
      </c>
    </row>
    <row r="1698" spans="1:34">
      <c r="A1698" s="20"/>
      <c r="B1698" s="20"/>
      <c r="C1698" s="20"/>
      <c r="D1698" s="20"/>
      <c r="E1698" s="20"/>
      <c r="G1698" s="2"/>
      <c r="P1698" t="e">
        <f t="shared" si="53"/>
        <v>#N/A</v>
      </c>
      <c r="Q1698" t="e">
        <f>+VLOOKUP(D1698&amp;E1698,Master!D:H,5,0)</f>
        <v>#N/A</v>
      </c>
      <c r="R1698" t="e">
        <f>+VLOOKUP(D1698&amp;E1698,Master!D:I,6,0)</f>
        <v>#N/A</v>
      </c>
      <c r="S1698" t="e">
        <f>+VLOOKUP(Q1698,Notes!$A$45:$BZ$50,MATCH(P1698,Notes!$2:$2,0),0)</f>
        <v>#N/A</v>
      </c>
      <c r="T1698" s="21" t="e">
        <f t="shared" si="52"/>
        <v>#N/A</v>
      </c>
      <c r="AD1698" s="20" t="s">
        <v>672</v>
      </c>
      <c r="AE1698" s="20">
        <v>0.20745500000000008</v>
      </c>
      <c r="AF1698" s="20">
        <v>0.20745500000000008</v>
      </c>
      <c r="AG1698" s="20" t="s">
        <v>47</v>
      </c>
      <c r="AH1698" s="20" t="s">
        <v>205</v>
      </c>
    </row>
    <row r="1699" spans="1:34">
      <c r="A1699" s="20"/>
      <c r="B1699" s="20"/>
      <c r="C1699" s="20"/>
      <c r="D1699" s="20"/>
      <c r="E1699" s="20"/>
      <c r="G1699" s="2"/>
      <c r="P1699" t="e">
        <f t="shared" si="53"/>
        <v>#N/A</v>
      </c>
      <c r="Q1699" t="e">
        <f>+VLOOKUP(D1699&amp;E1699,Master!D:H,5,0)</f>
        <v>#N/A</v>
      </c>
      <c r="R1699" t="e">
        <f>+VLOOKUP(D1699&amp;E1699,Master!D:I,6,0)</f>
        <v>#N/A</v>
      </c>
      <c r="S1699" t="e">
        <f>+VLOOKUP(Q1699,Notes!$A$45:$BZ$50,MATCH(P1699,Notes!$2:$2,0),0)</f>
        <v>#N/A</v>
      </c>
      <c r="T1699" s="21" t="e">
        <f t="shared" si="52"/>
        <v>#N/A</v>
      </c>
      <c r="AD1699" s="20" t="s">
        <v>681</v>
      </c>
      <c r="AE1699" s="20">
        <v>15.026921000000005</v>
      </c>
      <c r="AF1699" s="20">
        <v>15.026921000000005</v>
      </c>
      <c r="AG1699" s="20" t="s">
        <v>190</v>
      </c>
      <c r="AH1699" s="20" t="s">
        <v>204</v>
      </c>
    </row>
    <row r="1700" spans="1:34">
      <c r="A1700" s="20"/>
      <c r="B1700" s="20"/>
      <c r="C1700" s="20"/>
      <c r="D1700" s="20"/>
      <c r="E1700" s="20"/>
      <c r="G1700" s="2"/>
      <c r="P1700" t="e">
        <f t="shared" si="53"/>
        <v>#N/A</v>
      </c>
      <c r="Q1700" t="e">
        <f>+VLOOKUP(D1700&amp;E1700,Master!D:H,5,0)</f>
        <v>#N/A</v>
      </c>
      <c r="R1700" t="e">
        <f>+VLOOKUP(D1700&amp;E1700,Master!D:I,6,0)</f>
        <v>#N/A</v>
      </c>
      <c r="S1700" t="e">
        <f>+VLOOKUP(Q1700,Notes!$A$45:$BZ$50,MATCH(P1700,Notes!$2:$2,0),0)</f>
        <v>#N/A</v>
      </c>
      <c r="T1700" s="21" t="e">
        <f t="shared" si="52"/>
        <v>#N/A</v>
      </c>
      <c r="AD1700" s="20" t="s">
        <v>683</v>
      </c>
      <c r="AE1700" s="20">
        <v>14.618611999999994</v>
      </c>
      <c r="AF1700" s="20">
        <v>14.618611999999994</v>
      </c>
      <c r="AG1700" s="20" t="s">
        <v>190</v>
      </c>
      <c r="AH1700" s="20" t="s">
        <v>205</v>
      </c>
    </row>
    <row r="1701" spans="1:34">
      <c r="A1701" s="20"/>
      <c r="B1701" s="20"/>
      <c r="C1701" s="20"/>
      <c r="D1701" s="20"/>
      <c r="E1701" s="20"/>
      <c r="G1701" s="2"/>
      <c r="P1701" t="e">
        <f t="shared" si="53"/>
        <v>#N/A</v>
      </c>
      <c r="Q1701" t="e">
        <f>+VLOOKUP(D1701&amp;E1701,Master!D:H,5,0)</f>
        <v>#N/A</v>
      </c>
      <c r="R1701" t="e">
        <f>+VLOOKUP(D1701&amp;E1701,Master!D:I,6,0)</f>
        <v>#N/A</v>
      </c>
      <c r="S1701" t="e">
        <f>+VLOOKUP(Q1701,Notes!$A$45:$BZ$50,MATCH(P1701,Notes!$2:$2,0),0)</f>
        <v>#N/A</v>
      </c>
      <c r="T1701" s="21" t="e">
        <f t="shared" si="52"/>
        <v>#N/A</v>
      </c>
      <c r="AD1701" s="20" t="s">
        <v>676</v>
      </c>
      <c r="AE1701" s="20">
        <v>12.854486999999999</v>
      </c>
      <c r="AF1701" s="20">
        <v>12.854486999999999</v>
      </c>
      <c r="AG1701" s="20" t="s">
        <v>88</v>
      </c>
      <c r="AH1701" s="20" t="s">
        <v>196</v>
      </c>
    </row>
    <row r="1702" spans="1:34">
      <c r="A1702" s="20"/>
      <c r="B1702" s="20"/>
      <c r="C1702" s="20"/>
      <c r="D1702" s="20"/>
      <c r="E1702" s="20"/>
      <c r="G1702" s="2"/>
      <c r="P1702" t="e">
        <f t="shared" si="53"/>
        <v>#N/A</v>
      </c>
      <c r="Q1702" t="e">
        <f>+VLOOKUP(D1702&amp;E1702,Master!D:H,5,0)</f>
        <v>#N/A</v>
      </c>
      <c r="R1702" t="e">
        <f>+VLOOKUP(D1702&amp;E1702,Master!D:I,6,0)</f>
        <v>#N/A</v>
      </c>
      <c r="S1702" t="e">
        <f>+VLOOKUP(Q1702,Notes!$A$45:$BZ$50,MATCH(P1702,Notes!$2:$2,0),0)</f>
        <v>#N/A</v>
      </c>
      <c r="T1702" s="21" t="e">
        <f t="shared" si="52"/>
        <v>#N/A</v>
      </c>
      <c r="AD1702" s="20" t="s">
        <v>676</v>
      </c>
      <c r="AE1702" s="20">
        <v>12.854486999999999</v>
      </c>
      <c r="AF1702" s="20">
        <v>12.854486999999999</v>
      </c>
      <c r="AG1702" s="20" t="s">
        <v>88</v>
      </c>
      <c r="AH1702" s="20" t="s">
        <v>196</v>
      </c>
    </row>
    <row r="1703" spans="1:34">
      <c r="A1703" s="20"/>
      <c r="B1703" s="20"/>
      <c r="C1703" s="20"/>
      <c r="D1703" s="20"/>
      <c r="E1703" s="20"/>
      <c r="G1703" s="2"/>
      <c r="P1703" t="e">
        <f t="shared" si="53"/>
        <v>#N/A</v>
      </c>
      <c r="Q1703" t="e">
        <f>+VLOOKUP(D1703&amp;E1703,Master!D:H,5,0)</f>
        <v>#N/A</v>
      </c>
      <c r="R1703" t="e">
        <f>+VLOOKUP(D1703&amp;E1703,Master!D:I,6,0)</f>
        <v>#N/A</v>
      </c>
      <c r="S1703" t="e">
        <f>+VLOOKUP(Q1703,Notes!$A$45:$BZ$50,MATCH(P1703,Notes!$2:$2,0),0)</f>
        <v>#N/A</v>
      </c>
      <c r="T1703" s="21" t="e">
        <f t="shared" si="52"/>
        <v>#N/A</v>
      </c>
      <c r="AD1703" s="20" t="s">
        <v>621</v>
      </c>
      <c r="AE1703" s="20">
        <v>0.18816300000000014</v>
      </c>
      <c r="AF1703" s="20">
        <v>0.18816300000000014</v>
      </c>
      <c r="AG1703" s="20" t="s">
        <v>20</v>
      </c>
      <c r="AH1703" s="20" t="s">
        <v>204</v>
      </c>
    </row>
    <row r="1704" spans="1:34">
      <c r="A1704" s="20"/>
      <c r="B1704" s="20"/>
      <c r="C1704" s="20"/>
      <c r="D1704" s="20"/>
      <c r="E1704" s="20"/>
      <c r="G1704" s="2"/>
      <c r="P1704" t="e">
        <f t="shared" si="53"/>
        <v>#N/A</v>
      </c>
      <c r="Q1704" t="e">
        <f>+VLOOKUP(D1704&amp;E1704,Master!D:H,5,0)</f>
        <v>#N/A</v>
      </c>
      <c r="R1704" t="e">
        <f>+VLOOKUP(D1704&amp;E1704,Master!D:I,6,0)</f>
        <v>#N/A</v>
      </c>
      <c r="S1704" t="e">
        <f>+VLOOKUP(Q1704,Notes!$A$45:$BZ$50,MATCH(P1704,Notes!$2:$2,0),0)</f>
        <v>#N/A</v>
      </c>
      <c r="T1704" s="21" t="e">
        <f t="shared" si="52"/>
        <v>#N/A</v>
      </c>
      <c r="AD1704" s="20" t="s">
        <v>625</v>
      </c>
      <c r="AE1704" s="20">
        <v>0.17584399999999997</v>
      </c>
      <c r="AF1704" s="20">
        <v>0.17584399999999997</v>
      </c>
      <c r="AG1704" s="20" t="s">
        <v>20</v>
      </c>
      <c r="AH1704" s="20" t="s">
        <v>205</v>
      </c>
    </row>
    <row r="1705" spans="1:34">
      <c r="A1705" s="20"/>
      <c r="B1705" s="20"/>
      <c r="C1705" s="20"/>
      <c r="D1705" s="20"/>
      <c r="E1705" s="20"/>
      <c r="G1705" s="2"/>
      <c r="P1705" t="e">
        <f t="shared" si="53"/>
        <v>#N/A</v>
      </c>
      <c r="Q1705" t="e">
        <f>+VLOOKUP(D1705&amp;E1705,Master!D:H,5,0)</f>
        <v>#N/A</v>
      </c>
      <c r="R1705" t="e">
        <f>+VLOOKUP(D1705&amp;E1705,Master!D:I,6,0)</f>
        <v>#N/A</v>
      </c>
      <c r="S1705" t="e">
        <f>+VLOOKUP(Q1705,Notes!$A$45:$BZ$50,MATCH(P1705,Notes!$2:$2,0),0)</f>
        <v>#N/A</v>
      </c>
      <c r="T1705" s="21" t="e">
        <f t="shared" si="52"/>
        <v>#N/A</v>
      </c>
      <c r="AD1705" s="20" t="s">
        <v>642</v>
      </c>
      <c r="AE1705" s="20">
        <v>19.30333700000001</v>
      </c>
      <c r="AF1705" s="20">
        <v>19.30333700000001</v>
      </c>
      <c r="AG1705" s="20" t="s">
        <v>15</v>
      </c>
      <c r="AH1705" s="20" t="s">
        <v>204</v>
      </c>
    </row>
    <row r="1706" spans="1:34">
      <c r="A1706" s="20"/>
      <c r="B1706" s="20"/>
      <c r="C1706" s="20"/>
      <c r="D1706" s="20"/>
      <c r="E1706" s="20"/>
      <c r="G1706" s="2"/>
      <c r="P1706" t="e">
        <f t="shared" si="53"/>
        <v>#N/A</v>
      </c>
      <c r="Q1706" t="e">
        <f>+VLOOKUP(D1706&amp;E1706,Master!D:H,5,0)</f>
        <v>#N/A</v>
      </c>
      <c r="R1706" t="e">
        <f>+VLOOKUP(D1706&amp;E1706,Master!D:I,6,0)</f>
        <v>#N/A</v>
      </c>
      <c r="S1706" t="e">
        <f>+VLOOKUP(Q1706,Notes!$A$45:$BZ$50,MATCH(P1706,Notes!$2:$2,0),0)</f>
        <v>#N/A</v>
      </c>
      <c r="T1706" s="21" t="e">
        <f t="shared" si="52"/>
        <v>#N/A</v>
      </c>
      <c r="AD1706" s="20" t="s">
        <v>647</v>
      </c>
      <c r="AE1706" s="20">
        <v>15.734137000000006</v>
      </c>
      <c r="AF1706" s="20">
        <v>15.734137000000006</v>
      </c>
      <c r="AG1706" s="20" t="s">
        <v>15</v>
      </c>
      <c r="AH1706" s="20" t="s">
        <v>205</v>
      </c>
    </row>
    <row r="1707" spans="1:34">
      <c r="A1707" s="20"/>
      <c r="B1707" s="20"/>
      <c r="C1707" s="20"/>
      <c r="D1707" s="20"/>
      <c r="E1707" s="20"/>
      <c r="G1707" s="2"/>
      <c r="P1707" t="e">
        <f t="shared" si="53"/>
        <v>#N/A</v>
      </c>
      <c r="Q1707" t="e">
        <f>+VLOOKUP(D1707&amp;E1707,Master!D:H,5,0)</f>
        <v>#N/A</v>
      </c>
      <c r="R1707" t="e">
        <f>+VLOOKUP(D1707&amp;E1707,Master!D:I,6,0)</f>
        <v>#N/A</v>
      </c>
      <c r="S1707" t="e">
        <f>+VLOOKUP(Q1707,Notes!$A$45:$BZ$50,MATCH(P1707,Notes!$2:$2,0),0)</f>
        <v>#N/A</v>
      </c>
      <c r="T1707" s="21" t="e">
        <f t="shared" si="52"/>
        <v>#N/A</v>
      </c>
      <c r="AD1707" s="20" t="s">
        <v>761</v>
      </c>
      <c r="AE1707" s="20">
        <v>0.25396199999999997</v>
      </c>
      <c r="AF1707" s="20">
        <v>0.25396199999999997</v>
      </c>
      <c r="AG1707" s="20" t="s">
        <v>16</v>
      </c>
      <c r="AH1707" s="20" t="s">
        <v>204</v>
      </c>
    </row>
    <row r="1708" spans="1:34">
      <c r="A1708" s="20"/>
      <c r="B1708" s="20"/>
      <c r="C1708" s="20"/>
      <c r="D1708" s="20"/>
      <c r="E1708" s="20"/>
      <c r="G1708" s="2"/>
      <c r="P1708" t="e">
        <f t="shared" si="53"/>
        <v>#N/A</v>
      </c>
      <c r="Q1708" t="e">
        <f>+VLOOKUP(D1708&amp;E1708,Master!D:H,5,0)</f>
        <v>#N/A</v>
      </c>
      <c r="R1708" t="e">
        <f>+VLOOKUP(D1708&amp;E1708,Master!D:I,6,0)</f>
        <v>#N/A</v>
      </c>
      <c r="S1708" t="e">
        <f>+VLOOKUP(Q1708,Notes!$A$45:$BZ$50,MATCH(P1708,Notes!$2:$2,0),0)</f>
        <v>#N/A</v>
      </c>
      <c r="T1708" s="21" t="e">
        <f t="shared" si="52"/>
        <v>#N/A</v>
      </c>
      <c r="AD1708" s="20" t="s">
        <v>763</v>
      </c>
      <c r="AE1708" s="20">
        <v>0.21400499999999986</v>
      </c>
      <c r="AF1708" s="20">
        <v>0.21400499999999986</v>
      </c>
      <c r="AG1708" s="20" t="s">
        <v>16</v>
      </c>
      <c r="AH1708" s="20" t="s">
        <v>205</v>
      </c>
    </row>
    <row r="1709" spans="1:34">
      <c r="A1709" s="20"/>
      <c r="B1709" s="20"/>
      <c r="C1709" s="20"/>
      <c r="D1709" s="20"/>
      <c r="E1709" s="20"/>
      <c r="G1709" s="2"/>
      <c r="P1709" t="e">
        <f t="shared" si="53"/>
        <v>#N/A</v>
      </c>
      <c r="Q1709" t="e">
        <f>+VLOOKUP(D1709&amp;E1709,Master!D:H,5,0)</f>
        <v>#N/A</v>
      </c>
      <c r="R1709" t="e">
        <f>+VLOOKUP(D1709&amp;E1709,Master!D:I,6,0)</f>
        <v>#N/A</v>
      </c>
      <c r="S1709" t="e">
        <f>+VLOOKUP(Q1709,Notes!$A$45:$BZ$50,MATCH(P1709,Notes!$2:$2,0),0)</f>
        <v>#N/A</v>
      </c>
      <c r="T1709" s="21" t="e">
        <f t="shared" si="52"/>
        <v>#N/A</v>
      </c>
      <c r="AD1709" s="20" t="s">
        <v>650</v>
      </c>
      <c r="AE1709" s="20">
        <v>15.765048999999996</v>
      </c>
      <c r="AF1709" s="20">
        <v>15.765048999999996</v>
      </c>
      <c r="AG1709" s="20" t="s">
        <v>17</v>
      </c>
      <c r="AH1709" s="20" t="s">
        <v>204</v>
      </c>
    </row>
    <row r="1710" spans="1:34">
      <c r="A1710" s="20"/>
      <c r="B1710" s="20"/>
      <c r="C1710" s="20"/>
      <c r="D1710" s="20"/>
      <c r="E1710" s="20"/>
      <c r="G1710" s="2"/>
      <c r="P1710" t="e">
        <f t="shared" si="53"/>
        <v>#N/A</v>
      </c>
      <c r="Q1710" t="e">
        <f>+VLOOKUP(D1710&amp;E1710,Master!D:H,5,0)</f>
        <v>#N/A</v>
      </c>
      <c r="R1710" t="e">
        <f>+VLOOKUP(D1710&amp;E1710,Master!D:I,6,0)</f>
        <v>#N/A</v>
      </c>
      <c r="S1710" t="e">
        <f>+VLOOKUP(Q1710,Notes!$A$45:$BZ$50,MATCH(P1710,Notes!$2:$2,0),0)</f>
        <v>#N/A</v>
      </c>
      <c r="T1710" s="21" t="e">
        <f t="shared" si="52"/>
        <v>#N/A</v>
      </c>
      <c r="AD1710" s="20" t="s">
        <v>653</v>
      </c>
      <c r="AE1710" s="20">
        <v>15.359452999999993</v>
      </c>
      <c r="AF1710" s="20">
        <v>15.359452999999993</v>
      </c>
      <c r="AG1710" s="20" t="s">
        <v>17</v>
      </c>
      <c r="AH1710" s="20" t="s">
        <v>211</v>
      </c>
    </row>
    <row r="1711" spans="1:34">
      <c r="A1711" s="20"/>
      <c r="B1711" s="20"/>
      <c r="C1711" s="20"/>
      <c r="D1711" s="20"/>
      <c r="E1711" s="20"/>
      <c r="G1711" s="2"/>
      <c r="P1711" t="e">
        <f t="shared" si="53"/>
        <v>#N/A</v>
      </c>
      <c r="Q1711" t="e">
        <f>+VLOOKUP(D1711&amp;E1711,Master!D:H,5,0)</f>
        <v>#N/A</v>
      </c>
      <c r="R1711" t="e">
        <f>+VLOOKUP(D1711&amp;E1711,Master!D:I,6,0)</f>
        <v>#N/A</v>
      </c>
      <c r="S1711" t="e">
        <f>+VLOOKUP(Q1711,Notes!$A$45:$BZ$50,MATCH(P1711,Notes!$2:$2,0),0)</f>
        <v>#N/A</v>
      </c>
      <c r="T1711" s="21" t="e">
        <f t="shared" si="52"/>
        <v>#N/A</v>
      </c>
      <c r="AD1711" s="20" t="s">
        <v>668</v>
      </c>
      <c r="AE1711" s="20">
        <v>0.21977199999999994</v>
      </c>
      <c r="AF1711" s="20">
        <v>0.21977199999999994</v>
      </c>
      <c r="AG1711" s="20" t="s">
        <v>47</v>
      </c>
      <c r="AH1711" s="20" t="s">
        <v>204</v>
      </c>
    </row>
    <row r="1712" spans="1:34">
      <c r="A1712" s="20"/>
      <c r="B1712" s="20"/>
      <c r="C1712" s="20"/>
      <c r="D1712" s="20"/>
      <c r="E1712" s="20"/>
      <c r="G1712" s="2"/>
      <c r="P1712" t="e">
        <f t="shared" si="53"/>
        <v>#N/A</v>
      </c>
      <c r="Q1712" t="e">
        <f>+VLOOKUP(D1712&amp;E1712,Master!D:H,5,0)</f>
        <v>#N/A</v>
      </c>
      <c r="R1712" t="e">
        <f>+VLOOKUP(D1712&amp;E1712,Master!D:I,6,0)</f>
        <v>#N/A</v>
      </c>
      <c r="S1712" t="e">
        <f>+VLOOKUP(Q1712,Notes!$A$45:$BZ$50,MATCH(P1712,Notes!$2:$2,0),0)</f>
        <v>#N/A</v>
      </c>
      <c r="T1712" s="21" t="e">
        <f t="shared" si="52"/>
        <v>#N/A</v>
      </c>
      <c r="AD1712" s="20" t="s">
        <v>672</v>
      </c>
      <c r="AE1712" s="20">
        <v>0.20745500000000008</v>
      </c>
      <c r="AF1712" s="20">
        <v>0.20745500000000008</v>
      </c>
      <c r="AG1712" s="20" t="s">
        <v>47</v>
      </c>
      <c r="AH1712" s="20" t="s">
        <v>205</v>
      </c>
    </row>
    <row r="1713" spans="1:34">
      <c r="A1713" s="20"/>
      <c r="B1713" s="20"/>
      <c r="C1713" s="20"/>
      <c r="D1713" s="20"/>
      <c r="E1713" s="20"/>
      <c r="G1713" s="2"/>
      <c r="P1713" t="e">
        <f t="shared" si="53"/>
        <v>#N/A</v>
      </c>
      <c r="Q1713" t="e">
        <f>+VLOOKUP(D1713&amp;E1713,Master!D:H,5,0)</f>
        <v>#N/A</v>
      </c>
      <c r="R1713" t="e">
        <f>+VLOOKUP(D1713&amp;E1713,Master!D:I,6,0)</f>
        <v>#N/A</v>
      </c>
      <c r="S1713" t="e">
        <f>+VLOOKUP(Q1713,Notes!$A$45:$BZ$50,MATCH(P1713,Notes!$2:$2,0),0)</f>
        <v>#N/A</v>
      </c>
      <c r="T1713" s="21" t="e">
        <f t="shared" si="52"/>
        <v>#N/A</v>
      </c>
      <c r="AD1713" s="20" t="s">
        <v>681</v>
      </c>
      <c r="AE1713" s="20">
        <v>15.026921000000005</v>
      </c>
      <c r="AF1713" s="20">
        <v>15.026921000000005</v>
      </c>
      <c r="AG1713" s="20" t="s">
        <v>190</v>
      </c>
      <c r="AH1713" s="20" t="s">
        <v>204</v>
      </c>
    </row>
    <row r="1714" spans="1:34">
      <c r="A1714" s="20"/>
      <c r="B1714" s="20"/>
      <c r="C1714" s="20"/>
      <c r="D1714" s="20"/>
      <c r="E1714" s="20"/>
      <c r="G1714" s="2"/>
      <c r="P1714" t="e">
        <f t="shared" si="53"/>
        <v>#N/A</v>
      </c>
      <c r="Q1714" t="e">
        <f>+VLOOKUP(D1714&amp;E1714,Master!D:H,5,0)</f>
        <v>#N/A</v>
      </c>
      <c r="R1714" t="e">
        <f>+VLOOKUP(D1714&amp;E1714,Master!D:I,6,0)</f>
        <v>#N/A</v>
      </c>
      <c r="S1714" t="e">
        <f>+VLOOKUP(Q1714,Notes!$A$45:$BZ$50,MATCH(P1714,Notes!$2:$2,0),0)</f>
        <v>#N/A</v>
      </c>
      <c r="T1714" s="21" t="e">
        <f t="shared" si="52"/>
        <v>#N/A</v>
      </c>
      <c r="AD1714" s="20" t="s">
        <v>683</v>
      </c>
      <c r="AE1714" s="20">
        <v>14.618611999999994</v>
      </c>
      <c r="AF1714" s="20">
        <v>14.618611999999994</v>
      </c>
      <c r="AG1714" s="20" t="s">
        <v>190</v>
      </c>
      <c r="AH1714" s="20" t="s">
        <v>205</v>
      </c>
    </row>
    <row r="1715" spans="1:34">
      <c r="A1715" s="20"/>
      <c r="B1715" s="20"/>
      <c r="C1715" s="20"/>
      <c r="D1715" s="20"/>
      <c r="E1715" s="20"/>
      <c r="G1715" s="2"/>
      <c r="P1715" t="e">
        <f t="shared" si="53"/>
        <v>#N/A</v>
      </c>
      <c r="Q1715" t="e">
        <f>+VLOOKUP(D1715&amp;E1715,Master!D:H,5,0)</f>
        <v>#N/A</v>
      </c>
      <c r="R1715" t="e">
        <f>+VLOOKUP(D1715&amp;E1715,Master!D:I,6,0)</f>
        <v>#N/A</v>
      </c>
      <c r="S1715" t="e">
        <f>+VLOOKUP(Q1715,Notes!$A$45:$BZ$50,MATCH(P1715,Notes!$2:$2,0),0)</f>
        <v>#N/A</v>
      </c>
      <c r="T1715" s="21" t="e">
        <f t="shared" si="52"/>
        <v>#N/A</v>
      </c>
      <c r="AD1715" s="20" t="s">
        <v>676</v>
      </c>
      <c r="AE1715" s="20">
        <v>12.854486999999999</v>
      </c>
      <c r="AF1715" s="20">
        <v>12.854486999999999</v>
      </c>
      <c r="AG1715" s="20" t="s">
        <v>88</v>
      </c>
      <c r="AH1715" s="20" t="s">
        <v>196</v>
      </c>
    </row>
    <row r="1716" spans="1:34">
      <c r="A1716" s="20"/>
      <c r="B1716" s="20"/>
      <c r="C1716" s="20"/>
      <c r="D1716" s="20"/>
      <c r="E1716" s="20"/>
      <c r="G1716" s="2"/>
      <c r="P1716" t="e">
        <f t="shared" si="53"/>
        <v>#N/A</v>
      </c>
      <c r="Q1716" t="e">
        <f>+VLOOKUP(D1716&amp;E1716,Master!D:H,5,0)</f>
        <v>#N/A</v>
      </c>
      <c r="R1716" t="e">
        <f>+VLOOKUP(D1716&amp;E1716,Master!D:I,6,0)</f>
        <v>#N/A</v>
      </c>
      <c r="S1716" t="e">
        <f>+VLOOKUP(Q1716,Notes!$A$45:$BZ$50,MATCH(P1716,Notes!$2:$2,0),0)</f>
        <v>#N/A</v>
      </c>
      <c r="T1716" s="21" t="e">
        <f t="shared" si="52"/>
        <v>#N/A</v>
      </c>
      <c r="AD1716" s="20" t="s">
        <v>621</v>
      </c>
      <c r="AE1716" s="20">
        <v>0.18816300000000014</v>
      </c>
      <c r="AF1716" s="20">
        <v>0.18816300000000014</v>
      </c>
      <c r="AG1716" s="20" t="s">
        <v>20</v>
      </c>
      <c r="AH1716" s="20" t="s">
        <v>204</v>
      </c>
    </row>
    <row r="1717" spans="1:34">
      <c r="A1717" s="20"/>
      <c r="B1717" s="20"/>
      <c r="C1717" s="20"/>
      <c r="D1717" s="20"/>
      <c r="E1717" s="20"/>
      <c r="G1717" s="2"/>
      <c r="P1717" t="e">
        <f t="shared" si="53"/>
        <v>#N/A</v>
      </c>
      <c r="Q1717" t="e">
        <f>+VLOOKUP(D1717&amp;E1717,Master!D:H,5,0)</f>
        <v>#N/A</v>
      </c>
      <c r="R1717" t="e">
        <f>+VLOOKUP(D1717&amp;E1717,Master!D:I,6,0)</f>
        <v>#N/A</v>
      </c>
      <c r="S1717" t="e">
        <f>+VLOOKUP(Q1717,Notes!$A$45:$BZ$50,MATCH(P1717,Notes!$2:$2,0),0)</f>
        <v>#N/A</v>
      </c>
      <c r="T1717" s="21" t="e">
        <f t="shared" si="52"/>
        <v>#N/A</v>
      </c>
      <c r="AD1717" s="20" t="s">
        <v>625</v>
      </c>
      <c r="AE1717" s="20">
        <v>0.17584399999999997</v>
      </c>
      <c r="AF1717" s="20">
        <v>0.17584399999999997</v>
      </c>
      <c r="AG1717" s="20" t="s">
        <v>20</v>
      </c>
      <c r="AH1717" s="20" t="s">
        <v>205</v>
      </c>
    </row>
    <row r="1718" spans="1:34">
      <c r="A1718" s="20"/>
      <c r="B1718" s="20"/>
      <c r="C1718" s="20"/>
      <c r="D1718" s="20"/>
      <c r="E1718" s="20"/>
      <c r="G1718" s="2"/>
      <c r="P1718" t="e">
        <f t="shared" si="53"/>
        <v>#N/A</v>
      </c>
      <c r="Q1718" t="e">
        <f>+VLOOKUP(D1718&amp;E1718,Master!D:H,5,0)</f>
        <v>#N/A</v>
      </c>
      <c r="R1718" t="e">
        <f>+VLOOKUP(D1718&amp;E1718,Master!D:I,6,0)</f>
        <v>#N/A</v>
      </c>
      <c r="S1718" t="e">
        <f>+VLOOKUP(Q1718,Notes!$A$45:$BZ$50,MATCH(P1718,Notes!$2:$2,0),0)</f>
        <v>#N/A</v>
      </c>
      <c r="T1718" s="21" t="e">
        <f t="shared" si="52"/>
        <v>#N/A</v>
      </c>
      <c r="AD1718" s="20" t="s">
        <v>642</v>
      </c>
      <c r="AE1718" s="20">
        <v>19.30333700000001</v>
      </c>
      <c r="AF1718" s="20">
        <v>19.30333700000001</v>
      </c>
      <c r="AG1718" s="20" t="s">
        <v>15</v>
      </c>
      <c r="AH1718" s="20" t="s">
        <v>204</v>
      </c>
    </row>
    <row r="1719" spans="1:34">
      <c r="A1719" s="20"/>
      <c r="B1719" s="20"/>
      <c r="C1719" s="20"/>
      <c r="D1719" s="20"/>
      <c r="E1719" s="20"/>
      <c r="G1719" s="2"/>
      <c r="P1719" t="e">
        <f t="shared" si="53"/>
        <v>#N/A</v>
      </c>
      <c r="Q1719" t="e">
        <f>+VLOOKUP(D1719&amp;E1719,Master!D:H,5,0)</f>
        <v>#N/A</v>
      </c>
      <c r="R1719" t="e">
        <f>+VLOOKUP(D1719&amp;E1719,Master!D:I,6,0)</f>
        <v>#N/A</v>
      </c>
      <c r="S1719" t="e">
        <f>+VLOOKUP(Q1719,Notes!$A$45:$BZ$50,MATCH(P1719,Notes!$2:$2,0),0)</f>
        <v>#N/A</v>
      </c>
      <c r="T1719" s="21" t="e">
        <f t="shared" si="52"/>
        <v>#N/A</v>
      </c>
      <c r="AD1719" s="20" t="s">
        <v>645</v>
      </c>
      <c r="AE1719" s="20">
        <v>19.012426999999999</v>
      </c>
      <c r="AF1719" s="20">
        <v>19.012426999999999</v>
      </c>
      <c r="AG1719" s="20" t="s">
        <v>15</v>
      </c>
      <c r="AH1719" s="20" t="s">
        <v>208</v>
      </c>
    </row>
    <row r="1720" spans="1:34">
      <c r="A1720" s="20"/>
      <c r="B1720" s="20"/>
      <c r="C1720" s="20"/>
      <c r="D1720" s="20"/>
      <c r="E1720" s="20"/>
      <c r="G1720" s="2"/>
      <c r="P1720" t="e">
        <f t="shared" si="53"/>
        <v>#N/A</v>
      </c>
      <c r="Q1720" t="e">
        <f>+VLOOKUP(D1720&amp;E1720,Master!D:H,5,0)</f>
        <v>#N/A</v>
      </c>
      <c r="R1720" t="e">
        <f>+VLOOKUP(D1720&amp;E1720,Master!D:I,6,0)</f>
        <v>#N/A</v>
      </c>
      <c r="S1720" t="e">
        <f>+VLOOKUP(Q1720,Notes!$A$45:$BZ$50,MATCH(P1720,Notes!$2:$2,0),0)</f>
        <v>#N/A</v>
      </c>
      <c r="T1720" s="21" t="e">
        <f t="shared" si="52"/>
        <v>#N/A</v>
      </c>
      <c r="AD1720" s="20" t="s">
        <v>647</v>
      </c>
      <c r="AE1720" s="20">
        <v>15.734137000000006</v>
      </c>
      <c r="AF1720" s="20">
        <v>15.734137000000006</v>
      </c>
      <c r="AG1720" s="20" t="s">
        <v>15</v>
      </c>
      <c r="AH1720" s="20" t="s">
        <v>205</v>
      </c>
    </row>
    <row r="1721" spans="1:34">
      <c r="A1721" s="20"/>
      <c r="B1721" s="20"/>
      <c r="C1721" s="20"/>
      <c r="D1721" s="20"/>
      <c r="E1721" s="20"/>
      <c r="G1721" s="2"/>
      <c r="P1721" t="e">
        <f t="shared" si="53"/>
        <v>#N/A</v>
      </c>
      <c r="Q1721" t="e">
        <f>+VLOOKUP(D1721&amp;E1721,Master!D:H,5,0)</f>
        <v>#N/A</v>
      </c>
      <c r="R1721" t="e">
        <f>+VLOOKUP(D1721&amp;E1721,Master!D:I,6,0)</f>
        <v>#N/A</v>
      </c>
      <c r="S1721" t="e">
        <f>+VLOOKUP(Q1721,Notes!$A$45:$BZ$50,MATCH(P1721,Notes!$2:$2,0),0)</f>
        <v>#N/A</v>
      </c>
      <c r="T1721" s="21" t="e">
        <f t="shared" si="52"/>
        <v>#N/A</v>
      </c>
      <c r="AD1721" s="20" t="s">
        <v>649</v>
      </c>
      <c r="AE1721" s="20">
        <v>15.443956999999999</v>
      </c>
      <c r="AF1721" s="20">
        <v>15.443956999999999</v>
      </c>
      <c r="AG1721" s="20" t="s">
        <v>15</v>
      </c>
      <c r="AH1721" s="20" t="s">
        <v>209</v>
      </c>
    </row>
    <row r="1722" spans="1:34">
      <c r="A1722" s="20"/>
      <c r="B1722" s="20"/>
      <c r="C1722" s="20"/>
      <c r="D1722" s="20"/>
      <c r="E1722" s="20"/>
      <c r="G1722" s="2"/>
      <c r="P1722" t="e">
        <f t="shared" si="53"/>
        <v>#N/A</v>
      </c>
      <c r="Q1722" t="e">
        <f>+VLOOKUP(D1722&amp;E1722,Master!D:H,5,0)</f>
        <v>#N/A</v>
      </c>
      <c r="R1722" t="e">
        <f>+VLOOKUP(D1722&amp;E1722,Master!D:I,6,0)</f>
        <v>#N/A</v>
      </c>
      <c r="S1722" t="e">
        <f>+VLOOKUP(Q1722,Notes!$A$45:$BZ$50,MATCH(P1722,Notes!$2:$2,0),0)</f>
        <v>#N/A</v>
      </c>
      <c r="T1722" s="21" t="e">
        <f t="shared" si="52"/>
        <v>#N/A</v>
      </c>
      <c r="AD1722" s="20" t="s">
        <v>761</v>
      </c>
      <c r="AE1722" s="20">
        <v>0.25396199999999997</v>
      </c>
      <c r="AF1722" s="20">
        <v>0.25396199999999997</v>
      </c>
      <c r="AG1722" s="20" t="s">
        <v>16</v>
      </c>
      <c r="AH1722" s="20" t="s">
        <v>204</v>
      </c>
    </row>
    <row r="1723" spans="1:34">
      <c r="A1723" s="20"/>
      <c r="B1723" s="20"/>
      <c r="C1723" s="20"/>
      <c r="D1723" s="20"/>
      <c r="E1723" s="20"/>
      <c r="G1723" s="2"/>
      <c r="P1723" t="e">
        <f t="shared" si="53"/>
        <v>#N/A</v>
      </c>
      <c r="Q1723" t="e">
        <f>+VLOOKUP(D1723&amp;E1723,Master!D:H,5,0)</f>
        <v>#N/A</v>
      </c>
      <c r="R1723" t="e">
        <f>+VLOOKUP(D1723&amp;E1723,Master!D:I,6,0)</f>
        <v>#N/A</v>
      </c>
      <c r="S1723" t="e">
        <f>+VLOOKUP(Q1723,Notes!$A$45:$BZ$50,MATCH(P1723,Notes!$2:$2,0),0)</f>
        <v>#N/A</v>
      </c>
      <c r="T1723" s="21" t="e">
        <f t="shared" si="52"/>
        <v>#N/A</v>
      </c>
      <c r="AD1723" s="20" t="s">
        <v>762</v>
      </c>
      <c r="AE1723" s="20">
        <v>0.25118299999999999</v>
      </c>
      <c r="AF1723" s="20">
        <v>0.25118299999999999</v>
      </c>
      <c r="AG1723" s="20" t="s">
        <v>16</v>
      </c>
      <c r="AH1723" s="20" t="s">
        <v>208</v>
      </c>
    </row>
    <row r="1724" spans="1:34">
      <c r="A1724" s="20"/>
      <c r="B1724" s="20"/>
      <c r="C1724" s="20"/>
      <c r="D1724" s="20"/>
      <c r="E1724" s="20"/>
      <c r="G1724" s="2"/>
      <c r="P1724" t="e">
        <f t="shared" si="53"/>
        <v>#N/A</v>
      </c>
      <c r="Q1724" t="e">
        <f>+VLOOKUP(D1724&amp;E1724,Master!D:H,5,0)</f>
        <v>#N/A</v>
      </c>
      <c r="R1724" t="e">
        <f>+VLOOKUP(D1724&amp;E1724,Master!D:I,6,0)</f>
        <v>#N/A</v>
      </c>
      <c r="S1724" t="e">
        <f>+VLOOKUP(Q1724,Notes!$A$45:$BZ$50,MATCH(P1724,Notes!$2:$2,0),0)</f>
        <v>#N/A</v>
      </c>
      <c r="T1724" s="21" t="e">
        <f t="shared" si="52"/>
        <v>#N/A</v>
      </c>
      <c r="AD1724" s="20" t="s">
        <v>763</v>
      </c>
      <c r="AE1724" s="20">
        <v>0.21400499999999986</v>
      </c>
      <c r="AF1724" s="20">
        <v>0.21400499999999986</v>
      </c>
      <c r="AG1724" s="20" t="s">
        <v>16</v>
      </c>
      <c r="AH1724" s="20" t="s">
        <v>205</v>
      </c>
    </row>
    <row r="1725" spans="1:34">
      <c r="A1725" s="20"/>
      <c r="B1725" s="20"/>
      <c r="C1725" s="20"/>
      <c r="D1725" s="20"/>
      <c r="E1725" s="20"/>
      <c r="G1725" s="2"/>
      <c r="P1725" t="e">
        <f t="shared" si="53"/>
        <v>#N/A</v>
      </c>
      <c r="Q1725" t="e">
        <f>+VLOOKUP(D1725&amp;E1725,Master!D:H,5,0)</f>
        <v>#N/A</v>
      </c>
      <c r="R1725" t="e">
        <f>+VLOOKUP(D1725&amp;E1725,Master!D:I,6,0)</f>
        <v>#N/A</v>
      </c>
      <c r="S1725" t="e">
        <f>+VLOOKUP(Q1725,Notes!$A$45:$BZ$50,MATCH(P1725,Notes!$2:$2,0),0)</f>
        <v>#N/A</v>
      </c>
      <c r="T1725" s="21" t="e">
        <f t="shared" si="52"/>
        <v>#N/A</v>
      </c>
      <c r="AD1725" s="20" t="s">
        <v>764</v>
      </c>
      <c r="AE1725" s="20">
        <v>0.21088700000000002</v>
      </c>
      <c r="AF1725" s="20">
        <v>0.21088700000000002</v>
      </c>
      <c r="AG1725" s="20" t="s">
        <v>16</v>
      </c>
      <c r="AH1725" s="20" t="s">
        <v>209</v>
      </c>
    </row>
    <row r="1726" spans="1:34">
      <c r="A1726" s="20"/>
      <c r="B1726" s="20"/>
      <c r="C1726" s="20"/>
      <c r="D1726" s="20"/>
      <c r="E1726" s="20"/>
      <c r="G1726" s="2"/>
      <c r="P1726" t="e">
        <f t="shared" si="53"/>
        <v>#N/A</v>
      </c>
      <c r="Q1726" t="e">
        <f>+VLOOKUP(D1726&amp;E1726,Master!D:H,5,0)</f>
        <v>#N/A</v>
      </c>
      <c r="R1726" t="e">
        <f>+VLOOKUP(D1726&amp;E1726,Master!D:I,6,0)</f>
        <v>#N/A</v>
      </c>
      <c r="S1726" t="e">
        <f>+VLOOKUP(Q1726,Notes!$A$45:$BZ$50,MATCH(P1726,Notes!$2:$2,0),0)</f>
        <v>#N/A</v>
      </c>
      <c r="T1726" s="21" t="e">
        <f t="shared" si="52"/>
        <v>#N/A</v>
      </c>
      <c r="AD1726" s="20" t="s">
        <v>650</v>
      </c>
      <c r="AE1726" s="20">
        <v>15.765048999999996</v>
      </c>
      <c r="AF1726" s="20">
        <v>15.765048999999996</v>
      </c>
      <c r="AG1726" s="20" t="s">
        <v>17</v>
      </c>
      <c r="AH1726" s="20" t="s">
        <v>204</v>
      </c>
    </row>
    <row r="1727" spans="1:34">
      <c r="A1727" s="20"/>
      <c r="B1727" s="20"/>
      <c r="C1727" s="20"/>
      <c r="D1727" s="20"/>
      <c r="E1727" s="20"/>
      <c r="G1727" s="2"/>
      <c r="P1727" t="e">
        <f t="shared" si="53"/>
        <v>#N/A</v>
      </c>
      <c r="Q1727" t="e">
        <f>+VLOOKUP(D1727&amp;E1727,Master!D:H,5,0)</f>
        <v>#N/A</v>
      </c>
      <c r="R1727" t="e">
        <f>+VLOOKUP(D1727&amp;E1727,Master!D:I,6,0)</f>
        <v>#N/A</v>
      </c>
      <c r="S1727" t="e">
        <f>+VLOOKUP(Q1727,Notes!$A$45:$BZ$50,MATCH(P1727,Notes!$2:$2,0),0)</f>
        <v>#N/A</v>
      </c>
      <c r="T1727" s="21" t="e">
        <f t="shared" si="52"/>
        <v>#N/A</v>
      </c>
      <c r="AD1727" s="20" t="s">
        <v>651</v>
      </c>
      <c r="AE1727" s="20">
        <v>15.827437999999999</v>
      </c>
      <c r="AF1727" s="20">
        <v>15.827437999999999</v>
      </c>
      <c r="AG1727" s="20" t="s">
        <v>17</v>
      </c>
      <c r="AH1727" s="20" t="s">
        <v>196</v>
      </c>
    </row>
    <row r="1728" spans="1:34">
      <c r="A1728" s="20"/>
      <c r="B1728" s="20"/>
      <c r="C1728" s="20"/>
      <c r="D1728" s="20"/>
      <c r="E1728" s="20"/>
      <c r="G1728" s="2"/>
      <c r="P1728" t="e">
        <f t="shared" si="53"/>
        <v>#N/A</v>
      </c>
      <c r="Q1728" t="e">
        <f>+VLOOKUP(D1728&amp;E1728,Master!D:H,5,0)</f>
        <v>#N/A</v>
      </c>
      <c r="R1728" t="e">
        <f>+VLOOKUP(D1728&amp;E1728,Master!D:I,6,0)</f>
        <v>#N/A</v>
      </c>
      <c r="S1728" t="e">
        <f>+VLOOKUP(Q1728,Notes!$A$45:$BZ$50,MATCH(P1728,Notes!$2:$2,0),0)</f>
        <v>#N/A</v>
      </c>
      <c r="T1728" s="21" t="e">
        <f t="shared" si="52"/>
        <v>#N/A</v>
      </c>
      <c r="AD1728" s="20" t="s">
        <v>652</v>
      </c>
      <c r="AE1728" s="20">
        <v>15.424535000000001</v>
      </c>
      <c r="AF1728" s="20">
        <v>15.424535000000001</v>
      </c>
      <c r="AG1728" s="20" t="s">
        <v>17</v>
      </c>
      <c r="AH1728" s="20" t="s">
        <v>210</v>
      </c>
    </row>
    <row r="1729" spans="1:34">
      <c r="A1729" s="20"/>
      <c r="B1729" s="20"/>
      <c r="C1729" s="20"/>
      <c r="D1729" s="20"/>
      <c r="E1729" s="20"/>
      <c r="G1729" s="2"/>
      <c r="P1729" t="e">
        <f t="shared" si="53"/>
        <v>#N/A</v>
      </c>
      <c r="Q1729" t="e">
        <f>+VLOOKUP(D1729&amp;E1729,Master!D:H,5,0)</f>
        <v>#N/A</v>
      </c>
      <c r="R1729" t="e">
        <f>+VLOOKUP(D1729&amp;E1729,Master!D:I,6,0)</f>
        <v>#N/A</v>
      </c>
      <c r="S1729" t="e">
        <f>+VLOOKUP(Q1729,Notes!$A$45:$BZ$50,MATCH(P1729,Notes!$2:$2,0),0)</f>
        <v>#N/A</v>
      </c>
      <c r="T1729" s="21" t="e">
        <f t="shared" si="52"/>
        <v>#N/A</v>
      </c>
      <c r="AD1729" s="20" t="s">
        <v>653</v>
      </c>
      <c r="AE1729" s="20">
        <v>15.359452999999993</v>
      </c>
      <c r="AF1729" s="20">
        <v>15.359452999999993</v>
      </c>
      <c r="AG1729" s="20" t="s">
        <v>17</v>
      </c>
      <c r="AH1729" s="20" t="s">
        <v>211</v>
      </c>
    </row>
    <row r="1730" spans="1:34">
      <c r="A1730" s="20"/>
      <c r="B1730" s="20"/>
      <c r="C1730" s="20"/>
      <c r="D1730" s="20"/>
      <c r="E1730" s="20"/>
      <c r="G1730" s="2"/>
      <c r="P1730" t="e">
        <f t="shared" si="53"/>
        <v>#N/A</v>
      </c>
      <c r="Q1730" t="e">
        <f>+VLOOKUP(D1730&amp;E1730,Master!D:H,5,0)</f>
        <v>#N/A</v>
      </c>
      <c r="R1730" t="e">
        <f>+VLOOKUP(D1730&amp;E1730,Master!D:I,6,0)</f>
        <v>#N/A</v>
      </c>
      <c r="S1730" t="e">
        <f>+VLOOKUP(Q1730,Notes!$A$45:$BZ$50,MATCH(P1730,Notes!$2:$2,0),0)</f>
        <v>#N/A</v>
      </c>
      <c r="T1730" s="21" t="e">
        <f t="shared" ref="T1730:T1793" si="54">+S1730-B1730</f>
        <v>#N/A</v>
      </c>
      <c r="AD1730" s="20" t="s">
        <v>672</v>
      </c>
      <c r="AE1730" s="20">
        <v>0.20745500000000008</v>
      </c>
      <c r="AF1730" s="20">
        <v>0.20745500000000008</v>
      </c>
      <c r="AG1730" s="20" t="s">
        <v>47</v>
      </c>
      <c r="AH1730" s="20" t="s">
        <v>205</v>
      </c>
    </row>
    <row r="1731" spans="1:34">
      <c r="A1731" s="20"/>
      <c r="B1731" s="20"/>
      <c r="C1731" s="20"/>
      <c r="D1731" s="20"/>
      <c r="E1731" s="20"/>
      <c r="G1731" s="2"/>
      <c r="P1731" t="e">
        <f t="shared" ref="P1731:P1794" si="55">+D1731&amp;R1731</f>
        <v>#N/A</v>
      </c>
      <c r="Q1731" t="e">
        <f>+VLOOKUP(D1731&amp;E1731,Master!D:H,5,0)</f>
        <v>#N/A</v>
      </c>
      <c r="R1731" t="e">
        <f>+VLOOKUP(D1731&amp;E1731,Master!D:I,6,0)</f>
        <v>#N/A</v>
      </c>
      <c r="S1731" t="e">
        <f>+VLOOKUP(Q1731,Notes!$A$45:$BZ$50,MATCH(P1731,Notes!$2:$2,0),0)</f>
        <v>#N/A</v>
      </c>
      <c r="T1731" s="21" t="e">
        <f t="shared" si="54"/>
        <v>#N/A</v>
      </c>
      <c r="AD1731" s="20" t="s">
        <v>675</v>
      </c>
      <c r="AE1731" s="20">
        <v>0.20093800000000001</v>
      </c>
      <c r="AF1731" s="20">
        <v>0.20093800000000001</v>
      </c>
      <c r="AG1731" s="20" t="s">
        <v>47</v>
      </c>
      <c r="AH1731" s="20" t="s">
        <v>209</v>
      </c>
    </row>
    <row r="1732" spans="1:34">
      <c r="A1732" s="20"/>
      <c r="B1732" s="20"/>
      <c r="C1732" s="20"/>
      <c r="D1732" s="20"/>
      <c r="E1732" s="20"/>
      <c r="G1732" s="2"/>
      <c r="P1732" t="e">
        <f t="shared" si="55"/>
        <v>#N/A</v>
      </c>
      <c r="Q1732" t="e">
        <f>+VLOOKUP(D1732&amp;E1732,Master!D:H,5,0)</f>
        <v>#N/A</v>
      </c>
      <c r="R1732" t="e">
        <f>+VLOOKUP(D1732&amp;E1732,Master!D:I,6,0)</f>
        <v>#N/A</v>
      </c>
      <c r="S1732" t="e">
        <f>+VLOOKUP(Q1732,Notes!$A$45:$BZ$50,MATCH(P1732,Notes!$2:$2,0),0)</f>
        <v>#N/A</v>
      </c>
      <c r="T1732" s="21" t="e">
        <f t="shared" si="54"/>
        <v>#N/A</v>
      </c>
      <c r="AD1732" s="20" t="s">
        <v>668</v>
      </c>
      <c r="AE1732" s="20">
        <v>0.21977199999999994</v>
      </c>
      <c r="AF1732" s="20">
        <v>0.21977199999999994</v>
      </c>
      <c r="AG1732" s="20" t="s">
        <v>47</v>
      </c>
      <c r="AH1732" s="20" t="s">
        <v>204</v>
      </c>
    </row>
    <row r="1733" spans="1:34">
      <c r="A1733" s="20"/>
      <c r="B1733" s="20"/>
      <c r="C1733" s="20"/>
      <c r="D1733" s="20"/>
      <c r="E1733" s="20"/>
      <c r="G1733" s="2"/>
      <c r="P1733" t="e">
        <f t="shared" si="55"/>
        <v>#N/A</v>
      </c>
      <c r="Q1733" t="e">
        <f>+VLOOKUP(D1733&amp;E1733,Master!D:H,5,0)</f>
        <v>#N/A</v>
      </c>
      <c r="R1733" t="e">
        <f>+VLOOKUP(D1733&amp;E1733,Master!D:I,6,0)</f>
        <v>#N/A</v>
      </c>
      <c r="S1733" t="e">
        <f>+VLOOKUP(Q1733,Notes!$A$45:$BZ$50,MATCH(P1733,Notes!$2:$2,0),0)</f>
        <v>#N/A</v>
      </c>
      <c r="T1733" s="21" t="e">
        <f t="shared" si="54"/>
        <v>#N/A</v>
      </c>
      <c r="AD1733" s="20" t="s">
        <v>671</v>
      </c>
      <c r="AE1733" s="20">
        <v>0.21431500000000001</v>
      </c>
      <c r="AF1733" s="20">
        <v>0.21431500000000001</v>
      </c>
      <c r="AG1733" s="20" t="s">
        <v>47</v>
      </c>
      <c r="AH1733" s="20" t="s">
        <v>208</v>
      </c>
    </row>
    <row r="1734" spans="1:34">
      <c r="A1734" s="20"/>
      <c r="B1734" s="20"/>
      <c r="C1734" s="20"/>
      <c r="D1734" s="20"/>
      <c r="E1734" s="20"/>
      <c r="G1734" s="2"/>
      <c r="P1734" t="e">
        <f t="shared" si="55"/>
        <v>#N/A</v>
      </c>
      <c r="Q1734" t="e">
        <f>+VLOOKUP(D1734&amp;E1734,Master!D:H,5,0)</f>
        <v>#N/A</v>
      </c>
      <c r="R1734" t="e">
        <f>+VLOOKUP(D1734&amp;E1734,Master!D:I,6,0)</f>
        <v>#N/A</v>
      </c>
      <c r="S1734" t="e">
        <f>+VLOOKUP(Q1734,Notes!$A$45:$BZ$50,MATCH(P1734,Notes!$2:$2,0),0)</f>
        <v>#N/A</v>
      </c>
      <c r="T1734" s="21" t="e">
        <f t="shared" si="54"/>
        <v>#N/A</v>
      </c>
      <c r="AD1734" s="20" t="s">
        <v>681</v>
      </c>
      <c r="AE1734" s="20">
        <v>15.026921000000005</v>
      </c>
      <c r="AF1734" s="20">
        <v>15.026921000000005</v>
      </c>
      <c r="AG1734" s="20" t="s">
        <v>190</v>
      </c>
      <c r="AH1734" s="20" t="s">
        <v>204</v>
      </c>
    </row>
    <row r="1735" spans="1:34">
      <c r="A1735" s="20"/>
      <c r="B1735" s="20"/>
      <c r="C1735" s="20"/>
      <c r="D1735" s="20"/>
      <c r="E1735" s="20"/>
      <c r="G1735" s="2"/>
      <c r="P1735" t="e">
        <f t="shared" si="55"/>
        <v>#N/A</v>
      </c>
      <c r="Q1735" t="e">
        <f>+VLOOKUP(D1735&amp;E1735,Master!D:H,5,0)</f>
        <v>#N/A</v>
      </c>
      <c r="R1735" t="e">
        <f>+VLOOKUP(D1735&amp;E1735,Master!D:I,6,0)</f>
        <v>#N/A</v>
      </c>
      <c r="S1735" t="e">
        <f>+VLOOKUP(Q1735,Notes!$A$45:$BZ$50,MATCH(P1735,Notes!$2:$2,0),0)</f>
        <v>#N/A</v>
      </c>
      <c r="T1735" s="21" t="e">
        <f t="shared" si="54"/>
        <v>#N/A</v>
      </c>
      <c r="AD1735" s="20" t="s">
        <v>683</v>
      </c>
      <c r="AE1735" s="20">
        <v>14.618611999999994</v>
      </c>
      <c r="AF1735" s="20">
        <v>14.618611999999994</v>
      </c>
      <c r="AG1735" s="20" t="s">
        <v>190</v>
      </c>
      <c r="AH1735" s="20" t="s">
        <v>205</v>
      </c>
    </row>
    <row r="1736" spans="1:34">
      <c r="A1736" s="20"/>
      <c r="B1736" s="20"/>
      <c r="C1736" s="20"/>
      <c r="D1736" s="20"/>
      <c r="E1736" s="20"/>
      <c r="G1736" s="2"/>
      <c r="P1736" t="e">
        <f t="shared" si="55"/>
        <v>#N/A</v>
      </c>
      <c r="Q1736" t="e">
        <f>+VLOOKUP(D1736&amp;E1736,Master!D:H,5,0)</f>
        <v>#N/A</v>
      </c>
      <c r="R1736" t="e">
        <f>+VLOOKUP(D1736&amp;E1736,Master!D:I,6,0)</f>
        <v>#N/A</v>
      </c>
      <c r="S1736" t="e">
        <f>+VLOOKUP(Q1736,Notes!$A$45:$BZ$50,MATCH(P1736,Notes!$2:$2,0),0)</f>
        <v>#N/A</v>
      </c>
      <c r="T1736" s="21" t="e">
        <f t="shared" si="54"/>
        <v>#N/A</v>
      </c>
      <c r="AD1736" s="20" t="s">
        <v>682</v>
      </c>
      <c r="AE1736" s="20">
        <v>15.063449999999996</v>
      </c>
      <c r="AF1736" s="20">
        <v>15.063449999999996</v>
      </c>
      <c r="AG1736" s="20" t="s">
        <v>190</v>
      </c>
      <c r="AH1736" s="20" t="s">
        <v>208</v>
      </c>
    </row>
    <row r="1737" spans="1:34">
      <c r="A1737" s="20"/>
      <c r="B1737" s="20"/>
      <c r="C1737" s="20"/>
      <c r="D1737" s="20"/>
      <c r="E1737" s="20"/>
      <c r="G1737" s="2"/>
      <c r="P1737" t="e">
        <f t="shared" si="55"/>
        <v>#N/A</v>
      </c>
      <c r="Q1737" t="e">
        <f>+VLOOKUP(D1737&amp;E1737,Master!D:H,5,0)</f>
        <v>#N/A</v>
      </c>
      <c r="R1737" t="e">
        <f>+VLOOKUP(D1737&amp;E1737,Master!D:I,6,0)</f>
        <v>#N/A</v>
      </c>
      <c r="S1737" t="e">
        <f>+VLOOKUP(Q1737,Notes!$A$45:$BZ$50,MATCH(P1737,Notes!$2:$2,0),0)</f>
        <v>#N/A</v>
      </c>
      <c r="T1737" s="21" t="e">
        <f t="shared" si="54"/>
        <v>#N/A</v>
      </c>
      <c r="AD1737" s="20" t="s">
        <v>684</v>
      </c>
      <c r="AE1737" s="20">
        <v>14.634362000000001</v>
      </c>
      <c r="AF1737" s="20">
        <v>14.634362000000001</v>
      </c>
      <c r="AG1737" s="20" t="s">
        <v>190</v>
      </c>
      <c r="AH1737" s="20" t="s">
        <v>209</v>
      </c>
    </row>
    <row r="1738" spans="1:34">
      <c r="A1738" s="20"/>
      <c r="B1738" s="20"/>
      <c r="C1738" s="20"/>
      <c r="D1738" s="20"/>
      <c r="E1738" s="20"/>
      <c r="G1738" s="2"/>
      <c r="P1738" t="e">
        <f t="shared" si="55"/>
        <v>#N/A</v>
      </c>
      <c r="Q1738" t="e">
        <f>+VLOOKUP(D1738&amp;E1738,Master!D:H,5,0)</f>
        <v>#N/A</v>
      </c>
      <c r="R1738" t="e">
        <f>+VLOOKUP(D1738&amp;E1738,Master!D:I,6,0)</f>
        <v>#N/A</v>
      </c>
      <c r="S1738" t="e">
        <f>+VLOOKUP(Q1738,Notes!$A$45:$BZ$50,MATCH(P1738,Notes!$2:$2,0),0)</f>
        <v>#N/A</v>
      </c>
      <c r="T1738" s="21" t="e">
        <f t="shared" si="54"/>
        <v>#N/A</v>
      </c>
      <c r="AD1738" s="20" t="s">
        <v>653</v>
      </c>
      <c r="AE1738" s="20">
        <v>15.359452999999993</v>
      </c>
      <c r="AF1738" s="20">
        <v>15.359452999999993</v>
      </c>
      <c r="AG1738" s="20" t="s">
        <v>17</v>
      </c>
      <c r="AH1738" s="20" t="s">
        <v>211</v>
      </c>
    </row>
    <row r="1739" spans="1:34">
      <c r="A1739" s="20"/>
      <c r="B1739" s="20"/>
      <c r="C1739" s="20"/>
      <c r="D1739" s="20"/>
      <c r="E1739" s="20"/>
      <c r="G1739" s="2"/>
      <c r="P1739" t="e">
        <f t="shared" si="55"/>
        <v>#N/A</v>
      </c>
      <c r="Q1739" t="e">
        <f>+VLOOKUP(D1739&amp;E1739,Master!D:H,5,0)</f>
        <v>#N/A</v>
      </c>
      <c r="R1739" t="e">
        <f>+VLOOKUP(D1739&amp;E1739,Master!D:I,6,0)</f>
        <v>#N/A</v>
      </c>
      <c r="S1739" t="e">
        <f>+VLOOKUP(Q1739,Notes!$A$45:$BZ$50,MATCH(P1739,Notes!$2:$2,0),0)</f>
        <v>#N/A</v>
      </c>
      <c r="T1739" s="21" t="e">
        <f t="shared" si="54"/>
        <v>#N/A</v>
      </c>
      <c r="AD1739" s="20" t="s">
        <v>650</v>
      </c>
      <c r="AE1739" s="20">
        <v>15.765048999999996</v>
      </c>
      <c r="AF1739" s="20">
        <v>15.765048999999996</v>
      </c>
      <c r="AG1739" s="20" t="s">
        <v>17</v>
      </c>
      <c r="AH1739" s="20" t="s">
        <v>204</v>
      </c>
    </row>
    <row r="1740" spans="1:34">
      <c r="A1740" s="20"/>
      <c r="B1740" s="20"/>
      <c r="C1740" s="20"/>
      <c r="D1740" s="20"/>
      <c r="E1740" s="20"/>
      <c r="G1740" s="2"/>
      <c r="P1740" t="e">
        <f t="shared" si="55"/>
        <v>#N/A</v>
      </c>
      <c r="Q1740" t="e">
        <f>+VLOOKUP(D1740&amp;E1740,Master!D:H,5,0)</f>
        <v>#N/A</v>
      </c>
      <c r="R1740" t="e">
        <f>+VLOOKUP(D1740&amp;E1740,Master!D:I,6,0)</f>
        <v>#N/A</v>
      </c>
      <c r="S1740" t="e">
        <f>+VLOOKUP(Q1740,Notes!$A$45:$BZ$50,MATCH(P1740,Notes!$2:$2,0),0)</f>
        <v>#N/A</v>
      </c>
      <c r="T1740" s="21" t="e">
        <f t="shared" si="54"/>
        <v>#N/A</v>
      </c>
      <c r="AD1740" s="20" t="s">
        <v>681</v>
      </c>
      <c r="AE1740" s="20">
        <v>15.026921000000005</v>
      </c>
      <c r="AF1740" s="20">
        <v>15.026921000000005</v>
      </c>
      <c r="AG1740" s="20" t="s">
        <v>190</v>
      </c>
      <c r="AH1740" s="20" t="s">
        <v>204</v>
      </c>
    </row>
    <row r="1741" spans="1:34">
      <c r="A1741" s="20"/>
      <c r="B1741" s="20"/>
      <c r="C1741" s="20"/>
      <c r="D1741" s="20"/>
      <c r="E1741" s="20"/>
      <c r="G1741" s="2"/>
      <c r="P1741" t="e">
        <f t="shared" si="55"/>
        <v>#N/A</v>
      </c>
      <c r="Q1741" t="e">
        <f>+VLOOKUP(D1741&amp;E1741,Master!D:H,5,0)</f>
        <v>#N/A</v>
      </c>
      <c r="R1741" t="e">
        <f>+VLOOKUP(D1741&amp;E1741,Master!D:I,6,0)</f>
        <v>#N/A</v>
      </c>
      <c r="S1741" t="e">
        <f>+VLOOKUP(Q1741,Notes!$A$45:$BZ$50,MATCH(P1741,Notes!$2:$2,0),0)</f>
        <v>#N/A</v>
      </c>
      <c r="T1741" s="21" t="e">
        <f t="shared" si="54"/>
        <v>#N/A</v>
      </c>
      <c r="AD1741" s="20" t="s">
        <v>683</v>
      </c>
      <c r="AE1741" s="20">
        <v>14.618611999999994</v>
      </c>
      <c r="AF1741" s="20">
        <v>14.618611999999994</v>
      </c>
      <c r="AG1741" s="20" t="s">
        <v>190</v>
      </c>
      <c r="AH1741" s="20" t="s">
        <v>205</v>
      </c>
    </row>
    <row r="1742" spans="1:34">
      <c r="A1742" s="20"/>
      <c r="B1742" s="20"/>
      <c r="C1742" s="20"/>
      <c r="D1742" s="20"/>
      <c r="E1742" s="20"/>
      <c r="G1742" s="2"/>
      <c r="P1742" t="e">
        <f t="shared" si="55"/>
        <v>#N/A</v>
      </c>
      <c r="Q1742" t="e">
        <f>+VLOOKUP(D1742&amp;E1742,Master!D:H,5,0)</f>
        <v>#N/A</v>
      </c>
      <c r="R1742" t="e">
        <f>+VLOOKUP(D1742&amp;E1742,Master!D:I,6,0)</f>
        <v>#N/A</v>
      </c>
      <c r="S1742" t="e">
        <f>+VLOOKUP(Q1742,Notes!$A$45:$BZ$50,MATCH(P1742,Notes!$2:$2,0),0)</f>
        <v>#N/A</v>
      </c>
      <c r="T1742" s="21" t="e">
        <f t="shared" si="54"/>
        <v>#N/A</v>
      </c>
      <c r="AD1742" s="20" t="s">
        <v>676</v>
      </c>
      <c r="AE1742" s="20">
        <v>12.854486999999999</v>
      </c>
      <c r="AF1742" s="20">
        <v>12.854486999999999</v>
      </c>
      <c r="AG1742" s="20" t="s">
        <v>88</v>
      </c>
      <c r="AH1742" s="20" t="s">
        <v>196</v>
      </c>
    </row>
    <row r="1743" spans="1:34">
      <c r="A1743" s="20"/>
      <c r="B1743" s="20"/>
      <c r="C1743" s="20"/>
      <c r="D1743" s="20"/>
      <c r="E1743" s="20"/>
      <c r="G1743" s="2"/>
      <c r="P1743" t="e">
        <f t="shared" si="55"/>
        <v>#N/A</v>
      </c>
      <c r="Q1743" t="e">
        <f>+VLOOKUP(D1743&amp;E1743,Master!D:H,5,0)</f>
        <v>#N/A</v>
      </c>
      <c r="R1743" t="e">
        <f>+VLOOKUP(D1743&amp;E1743,Master!D:I,6,0)</f>
        <v>#N/A</v>
      </c>
      <c r="S1743" t="e">
        <f>+VLOOKUP(Q1743,Notes!$A$45:$BZ$50,MATCH(P1743,Notes!$2:$2,0),0)</f>
        <v>#N/A</v>
      </c>
      <c r="T1743" s="21" t="e">
        <f t="shared" si="54"/>
        <v>#N/A</v>
      </c>
      <c r="AD1743" s="20" t="s">
        <v>676</v>
      </c>
      <c r="AE1743" s="20">
        <v>12.854486999999999</v>
      </c>
      <c r="AF1743" s="20">
        <v>12.854486999999999</v>
      </c>
      <c r="AG1743" s="20" t="s">
        <v>88</v>
      </c>
      <c r="AH1743" s="20" t="s">
        <v>196</v>
      </c>
    </row>
    <row r="1744" spans="1:34">
      <c r="A1744" s="20"/>
      <c r="B1744" s="20"/>
      <c r="C1744" s="20"/>
      <c r="D1744" s="20"/>
      <c r="E1744" s="20"/>
      <c r="G1744" s="2"/>
      <c r="P1744" t="e">
        <f t="shared" si="55"/>
        <v>#N/A</v>
      </c>
      <c r="Q1744" t="e">
        <f>+VLOOKUP(D1744&amp;E1744,Master!D:H,5,0)</f>
        <v>#N/A</v>
      </c>
      <c r="R1744" t="e">
        <f>+VLOOKUP(D1744&amp;E1744,Master!D:I,6,0)</f>
        <v>#N/A</v>
      </c>
      <c r="S1744" t="e">
        <f>+VLOOKUP(Q1744,Notes!$A$45:$BZ$50,MATCH(P1744,Notes!$2:$2,0),0)</f>
        <v>#N/A</v>
      </c>
      <c r="T1744" s="21" t="e">
        <f t="shared" si="54"/>
        <v>#N/A</v>
      </c>
      <c r="AD1744" s="20" t="s">
        <v>653</v>
      </c>
      <c r="AE1744" s="20">
        <v>15.359452999999993</v>
      </c>
      <c r="AF1744" s="20">
        <v>15.359452999999993</v>
      </c>
      <c r="AG1744" s="20" t="s">
        <v>17</v>
      </c>
      <c r="AH1744" s="20" t="s">
        <v>211</v>
      </c>
    </row>
    <row r="1745" spans="1:34">
      <c r="A1745" s="20"/>
      <c r="B1745" s="20"/>
      <c r="C1745" s="20"/>
      <c r="D1745" s="20"/>
      <c r="E1745" s="20"/>
      <c r="G1745" s="2"/>
      <c r="P1745" t="e">
        <f t="shared" si="55"/>
        <v>#N/A</v>
      </c>
      <c r="Q1745" t="e">
        <f>+VLOOKUP(D1745&amp;E1745,Master!D:H,5,0)</f>
        <v>#N/A</v>
      </c>
      <c r="R1745" t="e">
        <f>+VLOOKUP(D1745&amp;E1745,Master!D:I,6,0)</f>
        <v>#N/A</v>
      </c>
      <c r="S1745" t="e">
        <f>+VLOOKUP(Q1745,Notes!$A$45:$BZ$50,MATCH(P1745,Notes!$2:$2,0),0)</f>
        <v>#N/A</v>
      </c>
      <c r="T1745" s="21" t="e">
        <f t="shared" si="54"/>
        <v>#N/A</v>
      </c>
      <c r="AD1745" s="20" t="s">
        <v>650</v>
      </c>
      <c r="AE1745" s="20">
        <v>15.765048999999996</v>
      </c>
      <c r="AF1745" s="20">
        <v>15.765048999999996</v>
      </c>
      <c r="AG1745" s="20" t="s">
        <v>17</v>
      </c>
      <c r="AH1745" s="20" t="s">
        <v>204</v>
      </c>
    </row>
    <row r="1746" spans="1:34">
      <c r="A1746" s="20"/>
      <c r="B1746" s="20"/>
      <c r="C1746" s="20"/>
      <c r="D1746" s="20"/>
      <c r="E1746" s="20"/>
      <c r="G1746" s="2"/>
      <c r="P1746" t="e">
        <f t="shared" si="55"/>
        <v>#N/A</v>
      </c>
      <c r="Q1746" t="e">
        <f>+VLOOKUP(D1746&amp;E1746,Master!D:H,5,0)</f>
        <v>#N/A</v>
      </c>
      <c r="R1746" t="e">
        <f>+VLOOKUP(D1746&amp;E1746,Master!D:I,6,0)</f>
        <v>#N/A</v>
      </c>
      <c r="S1746" t="e">
        <f>+VLOOKUP(Q1746,Notes!$A$45:$BZ$50,MATCH(P1746,Notes!$2:$2,0),0)</f>
        <v>#N/A</v>
      </c>
      <c r="T1746" s="21" t="e">
        <f t="shared" si="54"/>
        <v>#N/A</v>
      </c>
      <c r="AD1746" s="20" t="s">
        <v>681</v>
      </c>
      <c r="AE1746" s="20">
        <v>15.026921000000005</v>
      </c>
      <c r="AF1746" s="20">
        <v>15.026921000000005</v>
      </c>
      <c r="AG1746" s="20" t="s">
        <v>190</v>
      </c>
      <c r="AH1746" s="20" t="s">
        <v>204</v>
      </c>
    </row>
    <row r="1747" spans="1:34">
      <c r="A1747" s="20"/>
      <c r="B1747" s="20"/>
      <c r="C1747" s="20"/>
      <c r="D1747" s="20"/>
      <c r="E1747" s="20"/>
      <c r="G1747" s="2"/>
      <c r="P1747" t="e">
        <f t="shared" si="55"/>
        <v>#N/A</v>
      </c>
      <c r="Q1747" t="e">
        <f>+VLOOKUP(D1747&amp;E1747,Master!D:H,5,0)</f>
        <v>#N/A</v>
      </c>
      <c r="R1747" t="e">
        <f>+VLOOKUP(D1747&amp;E1747,Master!D:I,6,0)</f>
        <v>#N/A</v>
      </c>
      <c r="S1747" t="e">
        <f>+VLOOKUP(Q1747,Notes!$A$45:$BZ$50,MATCH(P1747,Notes!$2:$2,0),0)</f>
        <v>#N/A</v>
      </c>
      <c r="T1747" s="21" t="e">
        <f t="shared" si="54"/>
        <v>#N/A</v>
      </c>
      <c r="AD1747" s="20" t="s">
        <v>683</v>
      </c>
      <c r="AE1747" s="20">
        <v>14.618611999999994</v>
      </c>
      <c r="AF1747" s="20">
        <v>14.618611999999994</v>
      </c>
      <c r="AG1747" s="20" t="s">
        <v>190</v>
      </c>
      <c r="AH1747" s="20" t="s">
        <v>205</v>
      </c>
    </row>
    <row r="1748" spans="1:34">
      <c r="A1748" s="20"/>
      <c r="B1748" s="20"/>
      <c r="C1748" s="20"/>
      <c r="D1748" s="20"/>
      <c r="E1748" s="20"/>
      <c r="G1748" s="2"/>
      <c r="P1748" t="e">
        <f t="shared" si="55"/>
        <v>#N/A</v>
      </c>
      <c r="Q1748" t="e">
        <f>+VLOOKUP(D1748&amp;E1748,Master!D:H,5,0)</f>
        <v>#N/A</v>
      </c>
      <c r="R1748" t="e">
        <f>+VLOOKUP(D1748&amp;E1748,Master!D:I,6,0)</f>
        <v>#N/A</v>
      </c>
      <c r="S1748" t="e">
        <f>+VLOOKUP(Q1748,Notes!$A$45:$BZ$50,MATCH(P1748,Notes!$2:$2,0),0)</f>
        <v>#N/A</v>
      </c>
      <c r="T1748" s="21" t="e">
        <f t="shared" si="54"/>
        <v>#N/A</v>
      </c>
      <c r="AD1748" s="20" t="s">
        <v>621</v>
      </c>
      <c r="AE1748" s="20">
        <v>0.18816300000000014</v>
      </c>
      <c r="AF1748" s="20">
        <v>0.18816300000000014</v>
      </c>
      <c r="AG1748" s="20" t="s">
        <v>20</v>
      </c>
      <c r="AH1748" s="20" t="s">
        <v>204</v>
      </c>
    </row>
    <row r="1749" spans="1:34">
      <c r="A1749" s="20"/>
      <c r="B1749" s="20"/>
      <c r="C1749" s="20"/>
      <c r="D1749" s="20"/>
      <c r="E1749" s="20"/>
      <c r="G1749" s="2"/>
      <c r="P1749" t="e">
        <f t="shared" si="55"/>
        <v>#N/A</v>
      </c>
      <c r="Q1749" t="e">
        <f>+VLOOKUP(D1749&amp;E1749,Master!D:H,5,0)</f>
        <v>#N/A</v>
      </c>
      <c r="R1749" t="e">
        <f>+VLOOKUP(D1749&amp;E1749,Master!D:I,6,0)</f>
        <v>#N/A</v>
      </c>
      <c r="S1749" t="e">
        <f>+VLOOKUP(Q1749,Notes!$A$45:$BZ$50,MATCH(P1749,Notes!$2:$2,0),0)</f>
        <v>#N/A</v>
      </c>
      <c r="T1749" s="21" t="e">
        <f t="shared" si="54"/>
        <v>#N/A</v>
      </c>
      <c r="AD1749" s="20" t="s">
        <v>625</v>
      </c>
      <c r="AE1749" s="20">
        <v>0.17584399999999997</v>
      </c>
      <c r="AF1749" s="20">
        <v>0.17584399999999997</v>
      </c>
      <c r="AG1749" s="20" t="s">
        <v>20</v>
      </c>
      <c r="AH1749" s="20" t="s">
        <v>205</v>
      </c>
    </row>
    <row r="1750" spans="1:34">
      <c r="A1750" s="20"/>
      <c r="B1750" s="20"/>
      <c r="C1750" s="20"/>
      <c r="D1750" s="20"/>
      <c r="E1750" s="20"/>
      <c r="G1750" s="2"/>
      <c r="P1750" t="e">
        <f t="shared" si="55"/>
        <v>#N/A</v>
      </c>
      <c r="Q1750" t="e">
        <f>+VLOOKUP(D1750&amp;E1750,Master!D:H,5,0)</f>
        <v>#N/A</v>
      </c>
      <c r="R1750" t="e">
        <f>+VLOOKUP(D1750&amp;E1750,Master!D:I,6,0)</f>
        <v>#N/A</v>
      </c>
      <c r="S1750" t="e">
        <f>+VLOOKUP(Q1750,Notes!$A$45:$BZ$50,MATCH(P1750,Notes!$2:$2,0),0)</f>
        <v>#N/A</v>
      </c>
      <c r="T1750" s="21" t="e">
        <f t="shared" si="54"/>
        <v>#N/A</v>
      </c>
      <c r="AD1750" s="20" t="s">
        <v>668</v>
      </c>
      <c r="AE1750" s="20">
        <v>0.21977199999999994</v>
      </c>
      <c r="AF1750" s="20">
        <v>0.21977199999999994</v>
      </c>
      <c r="AG1750" s="20" t="s">
        <v>47</v>
      </c>
      <c r="AH1750" s="20" t="s">
        <v>204</v>
      </c>
    </row>
    <row r="1751" spans="1:34">
      <c r="A1751" s="20"/>
      <c r="B1751" s="20"/>
      <c r="C1751" s="20"/>
      <c r="D1751" s="20"/>
      <c r="E1751" s="20"/>
      <c r="G1751" s="2"/>
      <c r="P1751" t="e">
        <f t="shared" si="55"/>
        <v>#N/A</v>
      </c>
      <c r="Q1751" t="e">
        <f>+VLOOKUP(D1751&amp;E1751,Master!D:H,5,0)</f>
        <v>#N/A</v>
      </c>
      <c r="R1751" t="e">
        <f>+VLOOKUP(D1751&amp;E1751,Master!D:I,6,0)</f>
        <v>#N/A</v>
      </c>
      <c r="S1751" t="e">
        <f>+VLOOKUP(Q1751,Notes!$A$45:$BZ$50,MATCH(P1751,Notes!$2:$2,0),0)</f>
        <v>#N/A</v>
      </c>
      <c r="T1751" s="21" t="e">
        <f t="shared" si="54"/>
        <v>#N/A</v>
      </c>
      <c r="AD1751" s="20" t="s">
        <v>672</v>
      </c>
      <c r="AE1751" s="20">
        <v>0.20745500000000008</v>
      </c>
      <c r="AF1751" s="20">
        <v>0.20745500000000008</v>
      </c>
      <c r="AG1751" s="20" t="s">
        <v>47</v>
      </c>
      <c r="AH1751" s="20" t="s">
        <v>205</v>
      </c>
    </row>
    <row r="1752" spans="1:34">
      <c r="A1752" s="20"/>
      <c r="B1752" s="20"/>
      <c r="C1752" s="20"/>
      <c r="D1752" s="20"/>
      <c r="E1752" s="20"/>
      <c r="G1752" s="2"/>
      <c r="P1752" t="e">
        <f t="shared" si="55"/>
        <v>#N/A</v>
      </c>
      <c r="Q1752" t="e">
        <f>+VLOOKUP(D1752&amp;E1752,Master!D:H,5,0)</f>
        <v>#N/A</v>
      </c>
      <c r="R1752" t="e">
        <f>+VLOOKUP(D1752&amp;E1752,Master!D:I,6,0)</f>
        <v>#N/A</v>
      </c>
      <c r="S1752" t="e">
        <f>+VLOOKUP(Q1752,Notes!$A$45:$BZ$50,MATCH(P1752,Notes!$2:$2,0),0)</f>
        <v>#N/A</v>
      </c>
      <c r="T1752" s="21" t="e">
        <f t="shared" si="54"/>
        <v>#N/A</v>
      </c>
      <c r="AD1752" s="20" t="s">
        <v>647</v>
      </c>
      <c r="AE1752" s="20">
        <v>15.734137000000006</v>
      </c>
      <c r="AF1752" s="20">
        <v>15.734137000000006</v>
      </c>
      <c r="AG1752" s="20" t="s">
        <v>15</v>
      </c>
      <c r="AH1752" s="20" t="s">
        <v>205</v>
      </c>
    </row>
    <row r="1753" spans="1:34">
      <c r="A1753" s="20"/>
      <c r="B1753" s="20"/>
      <c r="C1753" s="20"/>
      <c r="D1753" s="20"/>
      <c r="E1753" s="20"/>
      <c r="G1753" s="2"/>
      <c r="P1753" t="e">
        <f t="shared" si="55"/>
        <v>#N/A</v>
      </c>
      <c r="Q1753" t="e">
        <f>+VLOOKUP(D1753&amp;E1753,Master!D:H,5,0)</f>
        <v>#N/A</v>
      </c>
      <c r="R1753" t="e">
        <f>+VLOOKUP(D1753&amp;E1753,Master!D:I,6,0)</f>
        <v>#N/A</v>
      </c>
      <c r="S1753" t="e">
        <f>+VLOOKUP(Q1753,Notes!$A$45:$BZ$50,MATCH(P1753,Notes!$2:$2,0),0)</f>
        <v>#N/A</v>
      </c>
      <c r="T1753" s="21" t="e">
        <f t="shared" si="54"/>
        <v>#N/A</v>
      </c>
      <c r="AD1753" s="20" t="s">
        <v>642</v>
      </c>
      <c r="AE1753" s="20">
        <v>19.30333700000001</v>
      </c>
      <c r="AF1753" s="20">
        <v>19.30333700000001</v>
      </c>
      <c r="AG1753" s="20" t="s">
        <v>15</v>
      </c>
      <c r="AH1753" s="20" t="s">
        <v>204</v>
      </c>
    </row>
    <row r="1754" spans="1:34">
      <c r="A1754" s="20"/>
      <c r="B1754" s="20"/>
      <c r="C1754" s="20"/>
      <c r="D1754" s="20"/>
      <c r="E1754" s="20"/>
      <c r="G1754" s="2"/>
      <c r="P1754" t="e">
        <f t="shared" si="55"/>
        <v>#N/A</v>
      </c>
      <c r="Q1754" t="e">
        <f>+VLOOKUP(D1754&amp;E1754,Master!D:H,5,0)</f>
        <v>#N/A</v>
      </c>
      <c r="R1754" t="e">
        <f>+VLOOKUP(D1754&amp;E1754,Master!D:I,6,0)</f>
        <v>#N/A</v>
      </c>
      <c r="S1754" t="e">
        <f>+VLOOKUP(Q1754,Notes!$A$45:$BZ$50,MATCH(P1754,Notes!$2:$2,0),0)</f>
        <v>#N/A</v>
      </c>
      <c r="T1754" s="21" t="e">
        <f t="shared" si="54"/>
        <v>#N/A</v>
      </c>
      <c r="AD1754" s="20" t="s">
        <v>763</v>
      </c>
      <c r="AE1754" s="20">
        <v>0.21400499999999986</v>
      </c>
      <c r="AF1754" s="20">
        <v>0.21400499999999986</v>
      </c>
      <c r="AG1754" s="20" t="s">
        <v>16</v>
      </c>
      <c r="AH1754" s="20" t="s">
        <v>205</v>
      </c>
    </row>
    <row r="1755" spans="1:34">
      <c r="A1755" s="20"/>
      <c r="B1755" s="20"/>
      <c r="C1755" s="20"/>
      <c r="D1755" s="20"/>
      <c r="E1755" s="20"/>
      <c r="G1755" s="2"/>
      <c r="P1755" t="e">
        <f t="shared" si="55"/>
        <v>#N/A</v>
      </c>
      <c r="Q1755" t="e">
        <f>+VLOOKUP(D1755&amp;E1755,Master!D:H,5,0)</f>
        <v>#N/A</v>
      </c>
      <c r="R1755" t="e">
        <f>+VLOOKUP(D1755&amp;E1755,Master!D:I,6,0)</f>
        <v>#N/A</v>
      </c>
      <c r="S1755" t="e">
        <f>+VLOOKUP(Q1755,Notes!$A$45:$BZ$50,MATCH(P1755,Notes!$2:$2,0),0)</f>
        <v>#N/A</v>
      </c>
      <c r="T1755" s="21" t="e">
        <f t="shared" si="54"/>
        <v>#N/A</v>
      </c>
      <c r="AD1755" s="20" t="s">
        <v>761</v>
      </c>
      <c r="AE1755" s="20">
        <v>0.25396199999999997</v>
      </c>
      <c r="AF1755" s="20">
        <v>0.25396199999999997</v>
      </c>
      <c r="AG1755" s="20" t="s">
        <v>16</v>
      </c>
      <c r="AH1755" s="20" t="s">
        <v>204</v>
      </c>
    </row>
    <row r="1756" spans="1:34">
      <c r="A1756" s="20"/>
      <c r="B1756" s="20"/>
      <c r="C1756" s="20"/>
      <c r="D1756" s="20"/>
      <c r="E1756" s="20"/>
      <c r="G1756" s="2"/>
      <c r="P1756" t="e">
        <f t="shared" si="55"/>
        <v>#N/A</v>
      </c>
      <c r="Q1756" t="e">
        <f>+VLOOKUP(D1756&amp;E1756,Master!D:H,5,0)</f>
        <v>#N/A</v>
      </c>
      <c r="R1756" t="e">
        <f>+VLOOKUP(D1756&amp;E1756,Master!D:I,6,0)</f>
        <v>#N/A</v>
      </c>
      <c r="S1756" t="e">
        <f>+VLOOKUP(Q1756,Notes!$A$45:$BZ$50,MATCH(P1756,Notes!$2:$2,0),0)</f>
        <v>#N/A</v>
      </c>
      <c r="T1756" s="21" t="e">
        <f t="shared" si="54"/>
        <v>#N/A</v>
      </c>
      <c r="AD1756" s="20" t="s">
        <v>621</v>
      </c>
      <c r="AE1756" s="20">
        <v>0.18816300000000014</v>
      </c>
      <c r="AF1756" s="20">
        <v>0.18816300000000014</v>
      </c>
      <c r="AG1756" s="20" t="s">
        <v>20</v>
      </c>
      <c r="AH1756" s="20" t="s">
        <v>204</v>
      </c>
    </row>
    <row r="1757" spans="1:34">
      <c r="A1757" s="20"/>
      <c r="B1757" s="20"/>
      <c r="C1757" s="20"/>
      <c r="D1757" s="20"/>
      <c r="E1757" s="20"/>
      <c r="G1757" s="2"/>
      <c r="P1757" t="e">
        <f t="shared" si="55"/>
        <v>#N/A</v>
      </c>
      <c r="Q1757" t="e">
        <f>+VLOOKUP(D1757&amp;E1757,Master!D:H,5,0)</f>
        <v>#N/A</v>
      </c>
      <c r="R1757" t="e">
        <f>+VLOOKUP(D1757&amp;E1757,Master!D:I,6,0)</f>
        <v>#N/A</v>
      </c>
      <c r="S1757" t="e">
        <f>+VLOOKUP(Q1757,Notes!$A$45:$BZ$50,MATCH(P1757,Notes!$2:$2,0),0)</f>
        <v>#N/A</v>
      </c>
      <c r="T1757" s="21" t="e">
        <f t="shared" si="54"/>
        <v>#N/A</v>
      </c>
      <c r="AD1757" s="20" t="s">
        <v>625</v>
      </c>
      <c r="AE1757" s="20">
        <v>0.17584399999999997</v>
      </c>
      <c r="AF1757" s="20">
        <v>0.17584399999999997</v>
      </c>
      <c r="AG1757" s="20" t="s">
        <v>20</v>
      </c>
      <c r="AH1757" s="20" t="s">
        <v>205</v>
      </c>
    </row>
    <row r="1758" spans="1:34">
      <c r="A1758" s="20"/>
      <c r="B1758" s="20"/>
      <c r="C1758" s="20"/>
      <c r="D1758" s="20"/>
      <c r="E1758" s="20"/>
      <c r="G1758" s="2"/>
      <c r="P1758" t="e">
        <f t="shared" si="55"/>
        <v>#N/A</v>
      </c>
      <c r="Q1758" t="e">
        <f>+VLOOKUP(D1758&amp;E1758,Master!D:H,5,0)</f>
        <v>#N/A</v>
      </c>
      <c r="R1758" t="e">
        <f>+VLOOKUP(D1758&amp;E1758,Master!D:I,6,0)</f>
        <v>#N/A</v>
      </c>
      <c r="S1758" t="e">
        <f>+VLOOKUP(Q1758,Notes!$A$45:$BZ$50,MATCH(P1758,Notes!$2:$2,0),0)</f>
        <v>#N/A</v>
      </c>
      <c r="T1758" s="21" t="e">
        <f t="shared" si="54"/>
        <v>#N/A</v>
      </c>
      <c r="AD1758" s="20" t="s">
        <v>647</v>
      </c>
      <c r="AE1758" s="20">
        <v>15.734137000000006</v>
      </c>
      <c r="AF1758" s="20">
        <v>15.734137000000006</v>
      </c>
      <c r="AG1758" s="20" t="s">
        <v>15</v>
      </c>
      <c r="AH1758" s="20" t="s">
        <v>205</v>
      </c>
    </row>
    <row r="1759" spans="1:34">
      <c r="A1759" s="20"/>
      <c r="B1759" s="20"/>
      <c r="C1759" s="20"/>
      <c r="D1759" s="20"/>
      <c r="E1759" s="20"/>
      <c r="G1759" s="2"/>
      <c r="P1759" t="e">
        <f t="shared" si="55"/>
        <v>#N/A</v>
      </c>
      <c r="Q1759" t="e">
        <f>+VLOOKUP(D1759&amp;E1759,Master!D:H,5,0)</f>
        <v>#N/A</v>
      </c>
      <c r="R1759" t="e">
        <f>+VLOOKUP(D1759&amp;E1759,Master!D:I,6,0)</f>
        <v>#N/A</v>
      </c>
      <c r="S1759" t="e">
        <f>+VLOOKUP(Q1759,Notes!$A$45:$BZ$50,MATCH(P1759,Notes!$2:$2,0),0)</f>
        <v>#N/A</v>
      </c>
      <c r="T1759" s="21" t="e">
        <f t="shared" si="54"/>
        <v>#N/A</v>
      </c>
      <c r="AD1759" s="20" t="s">
        <v>642</v>
      </c>
      <c r="AE1759" s="20">
        <v>19.30333700000001</v>
      </c>
      <c r="AF1759" s="20">
        <v>19.30333700000001</v>
      </c>
      <c r="AG1759" s="20" t="s">
        <v>15</v>
      </c>
      <c r="AH1759" s="20" t="s">
        <v>204</v>
      </c>
    </row>
    <row r="1760" spans="1:34">
      <c r="A1760" s="20"/>
      <c r="B1760" s="20"/>
      <c r="C1760" s="20"/>
      <c r="D1760" s="20"/>
      <c r="E1760" s="20"/>
      <c r="G1760" s="2"/>
      <c r="P1760" t="e">
        <f t="shared" si="55"/>
        <v>#N/A</v>
      </c>
      <c r="Q1760" t="e">
        <f>+VLOOKUP(D1760&amp;E1760,Master!D:H,5,0)</f>
        <v>#N/A</v>
      </c>
      <c r="R1760" t="e">
        <f>+VLOOKUP(D1760&amp;E1760,Master!D:I,6,0)</f>
        <v>#N/A</v>
      </c>
      <c r="S1760" t="e">
        <f>+VLOOKUP(Q1760,Notes!$A$45:$BZ$50,MATCH(P1760,Notes!$2:$2,0),0)</f>
        <v>#N/A</v>
      </c>
      <c r="T1760" s="21" t="e">
        <f t="shared" si="54"/>
        <v>#N/A</v>
      </c>
      <c r="AD1760" s="20" t="s">
        <v>653</v>
      </c>
      <c r="AE1760" s="20">
        <v>15.359452999999993</v>
      </c>
      <c r="AF1760" s="20">
        <v>15.359452999999993</v>
      </c>
      <c r="AG1760" s="20" t="s">
        <v>17</v>
      </c>
      <c r="AH1760" s="20" t="s">
        <v>211</v>
      </c>
    </row>
    <row r="1761" spans="1:34">
      <c r="A1761" s="20"/>
      <c r="B1761" s="20"/>
      <c r="C1761" s="20"/>
      <c r="D1761" s="20"/>
      <c r="E1761" s="20"/>
      <c r="G1761" s="2"/>
      <c r="P1761" t="e">
        <f t="shared" si="55"/>
        <v>#N/A</v>
      </c>
      <c r="Q1761" t="e">
        <f>+VLOOKUP(D1761&amp;E1761,Master!D:H,5,0)</f>
        <v>#N/A</v>
      </c>
      <c r="R1761" t="e">
        <f>+VLOOKUP(D1761&amp;E1761,Master!D:I,6,0)</f>
        <v>#N/A</v>
      </c>
      <c r="S1761" t="e">
        <f>+VLOOKUP(Q1761,Notes!$A$45:$BZ$50,MATCH(P1761,Notes!$2:$2,0),0)</f>
        <v>#N/A</v>
      </c>
      <c r="T1761" s="21" t="e">
        <f t="shared" si="54"/>
        <v>#N/A</v>
      </c>
      <c r="AD1761" s="20" t="s">
        <v>650</v>
      </c>
      <c r="AE1761" s="20">
        <v>15.765048999999996</v>
      </c>
      <c r="AF1761" s="20">
        <v>15.765048999999996</v>
      </c>
      <c r="AG1761" s="20" t="s">
        <v>17</v>
      </c>
      <c r="AH1761" s="20" t="s">
        <v>204</v>
      </c>
    </row>
    <row r="1762" spans="1:34">
      <c r="A1762" s="20"/>
      <c r="B1762" s="20"/>
      <c r="C1762" s="20"/>
      <c r="D1762" s="20"/>
      <c r="E1762" s="20"/>
      <c r="G1762" s="2"/>
      <c r="P1762" t="e">
        <f t="shared" si="55"/>
        <v>#N/A</v>
      </c>
      <c r="Q1762" t="e">
        <f>+VLOOKUP(D1762&amp;E1762,Master!D:H,5,0)</f>
        <v>#N/A</v>
      </c>
      <c r="R1762" t="e">
        <f>+VLOOKUP(D1762&amp;E1762,Master!D:I,6,0)</f>
        <v>#N/A</v>
      </c>
      <c r="S1762" t="e">
        <f>+VLOOKUP(Q1762,Notes!$A$45:$BZ$50,MATCH(P1762,Notes!$2:$2,0),0)</f>
        <v>#N/A</v>
      </c>
      <c r="T1762" s="21" t="e">
        <f t="shared" si="54"/>
        <v>#N/A</v>
      </c>
      <c r="AD1762" s="20" t="s">
        <v>763</v>
      </c>
      <c r="AE1762" s="20">
        <v>0.21400499999999986</v>
      </c>
      <c r="AF1762" s="20">
        <v>0.21400499999999986</v>
      </c>
      <c r="AG1762" s="20" t="s">
        <v>16</v>
      </c>
      <c r="AH1762" s="20" t="s">
        <v>205</v>
      </c>
    </row>
    <row r="1763" spans="1:34">
      <c r="A1763" s="20"/>
      <c r="B1763" s="20"/>
      <c r="C1763" s="20"/>
      <c r="D1763" s="20"/>
      <c r="E1763" s="20"/>
      <c r="G1763" s="2"/>
      <c r="P1763" t="e">
        <f t="shared" si="55"/>
        <v>#N/A</v>
      </c>
      <c r="Q1763" t="e">
        <f>+VLOOKUP(D1763&amp;E1763,Master!D:H,5,0)</f>
        <v>#N/A</v>
      </c>
      <c r="R1763" t="e">
        <f>+VLOOKUP(D1763&amp;E1763,Master!D:I,6,0)</f>
        <v>#N/A</v>
      </c>
      <c r="S1763" t="e">
        <f>+VLOOKUP(Q1763,Notes!$A$45:$BZ$50,MATCH(P1763,Notes!$2:$2,0),0)</f>
        <v>#N/A</v>
      </c>
      <c r="T1763" s="21" t="e">
        <f t="shared" si="54"/>
        <v>#N/A</v>
      </c>
      <c r="AD1763" s="20" t="s">
        <v>761</v>
      </c>
      <c r="AE1763" s="20">
        <v>0.25396199999999997</v>
      </c>
      <c r="AF1763" s="20">
        <v>0.25396199999999997</v>
      </c>
      <c r="AG1763" s="20" t="s">
        <v>16</v>
      </c>
      <c r="AH1763" s="20" t="s">
        <v>204</v>
      </c>
    </row>
    <row r="1764" spans="1:34">
      <c r="A1764" s="20"/>
      <c r="B1764" s="20"/>
      <c r="C1764" s="20"/>
      <c r="D1764" s="20"/>
      <c r="E1764" s="20"/>
      <c r="G1764" s="2"/>
      <c r="P1764" t="e">
        <f t="shared" si="55"/>
        <v>#N/A</v>
      </c>
      <c r="Q1764" t="e">
        <f>+VLOOKUP(D1764&amp;E1764,Master!D:H,5,0)</f>
        <v>#N/A</v>
      </c>
      <c r="R1764" t="e">
        <f>+VLOOKUP(D1764&amp;E1764,Master!D:I,6,0)</f>
        <v>#N/A</v>
      </c>
      <c r="S1764" t="e">
        <f>+VLOOKUP(Q1764,Notes!$A$45:$BZ$50,MATCH(P1764,Notes!$2:$2,0),0)</f>
        <v>#N/A</v>
      </c>
      <c r="T1764" s="21" t="e">
        <f t="shared" si="54"/>
        <v>#N/A</v>
      </c>
      <c r="AD1764" s="20" t="s">
        <v>681</v>
      </c>
      <c r="AE1764" s="20">
        <v>15.026921000000005</v>
      </c>
      <c r="AF1764" s="20">
        <v>15.026921000000005</v>
      </c>
      <c r="AG1764" s="20" t="s">
        <v>190</v>
      </c>
      <c r="AH1764" s="20" t="s">
        <v>204</v>
      </c>
    </row>
    <row r="1765" spans="1:34">
      <c r="A1765" s="20"/>
      <c r="B1765" s="20"/>
      <c r="C1765" s="20"/>
      <c r="D1765" s="20"/>
      <c r="E1765" s="20"/>
      <c r="G1765" s="2"/>
      <c r="P1765" t="e">
        <f t="shared" si="55"/>
        <v>#N/A</v>
      </c>
      <c r="Q1765" t="e">
        <f>+VLOOKUP(D1765&amp;E1765,Master!D:H,5,0)</f>
        <v>#N/A</v>
      </c>
      <c r="R1765" t="e">
        <f>+VLOOKUP(D1765&amp;E1765,Master!D:I,6,0)</f>
        <v>#N/A</v>
      </c>
      <c r="S1765" t="e">
        <f>+VLOOKUP(Q1765,Notes!$A$45:$BZ$50,MATCH(P1765,Notes!$2:$2,0),0)</f>
        <v>#N/A</v>
      </c>
      <c r="T1765" s="21" t="e">
        <f t="shared" si="54"/>
        <v>#N/A</v>
      </c>
      <c r="AD1765" s="20" t="s">
        <v>683</v>
      </c>
      <c r="AE1765" s="20">
        <v>14.618611999999994</v>
      </c>
      <c r="AF1765" s="20">
        <v>14.618611999999994</v>
      </c>
      <c r="AG1765" s="20" t="s">
        <v>190</v>
      </c>
      <c r="AH1765" s="20" t="s">
        <v>205</v>
      </c>
    </row>
    <row r="1766" spans="1:34">
      <c r="A1766" s="20"/>
      <c r="B1766" s="20"/>
      <c r="C1766" s="20"/>
      <c r="D1766" s="20"/>
      <c r="E1766" s="20"/>
      <c r="G1766" s="2"/>
      <c r="P1766" t="e">
        <f t="shared" si="55"/>
        <v>#N/A</v>
      </c>
      <c r="Q1766" t="e">
        <f>+VLOOKUP(D1766&amp;E1766,Master!D:H,5,0)</f>
        <v>#N/A</v>
      </c>
      <c r="R1766" t="e">
        <f>+VLOOKUP(D1766&amp;E1766,Master!D:I,6,0)</f>
        <v>#N/A</v>
      </c>
      <c r="S1766" t="e">
        <f>+VLOOKUP(Q1766,Notes!$A$45:$BZ$50,MATCH(P1766,Notes!$2:$2,0),0)</f>
        <v>#N/A</v>
      </c>
      <c r="T1766" s="21" t="e">
        <f t="shared" si="54"/>
        <v>#N/A</v>
      </c>
      <c r="AD1766" s="20" t="s">
        <v>676</v>
      </c>
      <c r="AE1766" s="20">
        <v>12.854486999999999</v>
      </c>
      <c r="AF1766" s="20">
        <v>12.854486999999999</v>
      </c>
      <c r="AG1766" s="20" t="s">
        <v>88</v>
      </c>
      <c r="AH1766" s="20" t="s">
        <v>196</v>
      </c>
    </row>
    <row r="1767" spans="1:34">
      <c r="A1767" s="20"/>
      <c r="B1767" s="20"/>
      <c r="C1767" s="20"/>
      <c r="D1767" s="20"/>
      <c r="E1767" s="20"/>
      <c r="G1767" s="2"/>
      <c r="P1767" t="e">
        <f t="shared" si="55"/>
        <v>#N/A</v>
      </c>
      <c r="Q1767" t="e">
        <f>+VLOOKUP(D1767&amp;E1767,Master!D:H,5,0)</f>
        <v>#N/A</v>
      </c>
      <c r="R1767" t="e">
        <f>+VLOOKUP(D1767&amp;E1767,Master!D:I,6,0)</f>
        <v>#N/A</v>
      </c>
      <c r="S1767" t="e">
        <f>+VLOOKUP(Q1767,Notes!$A$45:$BZ$50,MATCH(P1767,Notes!$2:$2,0),0)</f>
        <v>#N/A</v>
      </c>
      <c r="T1767" s="21" t="e">
        <f t="shared" si="54"/>
        <v>#N/A</v>
      </c>
      <c r="AD1767" s="20" t="s">
        <v>653</v>
      </c>
      <c r="AE1767" s="20">
        <v>15.359452999999993</v>
      </c>
      <c r="AF1767" s="20">
        <v>15.359452999999993</v>
      </c>
      <c r="AG1767" s="20" t="s">
        <v>17</v>
      </c>
      <c r="AH1767" s="20" t="s">
        <v>211</v>
      </c>
    </row>
    <row r="1768" spans="1:34">
      <c r="A1768" s="20"/>
      <c r="B1768" s="20"/>
      <c r="C1768" s="20"/>
      <c r="D1768" s="20"/>
      <c r="E1768" s="20"/>
      <c r="G1768" s="2"/>
      <c r="P1768" t="e">
        <f t="shared" si="55"/>
        <v>#N/A</v>
      </c>
      <c r="Q1768" t="e">
        <f>+VLOOKUP(D1768&amp;E1768,Master!D:H,5,0)</f>
        <v>#N/A</v>
      </c>
      <c r="R1768" t="e">
        <f>+VLOOKUP(D1768&amp;E1768,Master!D:I,6,0)</f>
        <v>#N/A</v>
      </c>
      <c r="S1768" t="e">
        <f>+VLOOKUP(Q1768,Notes!$A$45:$BZ$50,MATCH(P1768,Notes!$2:$2,0),0)</f>
        <v>#N/A</v>
      </c>
      <c r="T1768" s="21" t="e">
        <f t="shared" si="54"/>
        <v>#N/A</v>
      </c>
      <c r="AD1768" s="20" t="s">
        <v>650</v>
      </c>
      <c r="AE1768" s="20">
        <v>15.765048999999996</v>
      </c>
      <c r="AF1768" s="20">
        <v>15.765048999999996</v>
      </c>
      <c r="AG1768" s="20" t="s">
        <v>17</v>
      </c>
      <c r="AH1768" s="20" t="s">
        <v>204</v>
      </c>
    </row>
    <row r="1769" spans="1:34">
      <c r="A1769" s="20"/>
      <c r="B1769" s="20"/>
      <c r="C1769" s="20"/>
      <c r="D1769" s="20"/>
      <c r="E1769" s="20"/>
      <c r="G1769" s="2"/>
      <c r="P1769" t="e">
        <f t="shared" si="55"/>
        <v>#N/A</v>
      </c>
      <c r="Q1769" t="e">
        <f>+VLOOKUP(D1769&amp;E1769,Master!D:H,5,0)</f>
        <v>#N/A</v>
      </c>
      <c r="R1769" t="e">
        <f>+VLOOKUP(D1769&amp;E1769,Master!D:I,6,0)</f>
        <v>#N/A</v>
      </c>
      <c r="S1769" t="e">
        <f>+VLOOKUP(Q1769,Notes!$A$45:$BZ$50,MATCH(P1769,Notes!$2:$2,0),0)</f>
        <v>#N/A</v>
      </c>
      <c r="T1769" s="21" t="e">
        <f t="shared" si="54"/>
        <v>#N/A</v>
      </c>
      <c r="AD1769" s="20" t="s">
        <v>681</v>
      </c>
      <c r="AE1769" s="20">
        <v>15.026921000000005</v>
      </c>
      <c r="AF1769" s="20">
        <v>15.026921000000005</v>
      </c>
      <c r="AG1769" s="20" t="s">
        <v>190</v>
      </c>
      <c r="AH1769" s="20" t="s">
        <v>204</v>
      </c>
    </row>
    <row r="1770" spans="1:34">
      <c r="A1770" s="20"/>
      <c r="B1770" s="20"/>
      <c r="C1770" s="20"/>
      <c r="D1770" s="20"/>
      <c r="E1770" s="20"/>
      <c r="G1770" s="2"/>
      <c r="P1770" t="e">
        <f t="shared" si="55"/>
        <v>#N/A</v>
      </c>
      <c r="Q1770" t="e">
        <f>+VLOOKUP(D1770&amp;E1770,Master!D:H,5,0)</f>
        <v>#N/A</v>
      </c>
      <c r="R1770" t="e">
        <f>+VLOOKUP(D1770&amp;E1770,Master!D:I,6,0)</f>
        <v>#N/A</v>
      </c>
      <c r="S1770" t="e">
        <f>+VLOOKUP(Q1770,Notes!$A$45:$BZ$50,MATCH(P1770,Notes!$2:$2,0),0)</f>
        <v>#N/A</v>
      </c>
      <c r="T1770" s="21" t="e">
        <f t="shared" si="54"/>
        <v>#N/A</v>
      </c>
      <c r="AD1770" s="20" t="s">
        <v>683</v>
      </c>
      <c r="AE1770" s="20">
        <v>14.618611999999994</v>
      </c>
      <c r="AF1770" s="20">
        <v>14.618611999999994</v>
      </c>
      <c r="AG1770" s="20" t="s">
        <v>190</v>
      </c>
      <c r="AH1770" s="20" t="s">
        <v>205</v>
      </c>
    </row>
    <row r="1771" spans="1:34">
      <c r="A1771" s="20"/>
      <c r="B1771" s="20"/>
      <c r="C1771" s="20"/>
      <c r="D1771" s="20"/>
      <c r="E1771" s="20"/>
      <c r="G1771" s="2"/>
      <c r="P1771" t="e">
        <f t="shared" si="55"/>
        <v>#N/A</v>
      </c>
      <c r="Q1771" t="e">
        <f>+VLOOKUP(D1771&amp;E1771,Master!D:H,5,0)</f>
        <v>#N/A</v>
      </c>
      <c r="R1771" t="e">
        <f>+VLOOKUP(D1771&amp;E1771,Master!D:I,6,0)</f>
        <v>#N/A</v>
      </c>
      <c r="S1771" t="e">
        <f>+VLOOKUP(Q1771,Notes!$A$45:$BZ$50,MATCH(P1771,Notes!$2:$2,0),0)</f>
        <v>#N/A</v>
      </c>
      <c r="T1771" s="21" t="e">
        <f t="shared" si="54"/>
        <v>#N/A</v>
      </c>
      <c r="AD1771" s="20" t="s">
        <v>676</v>
      </c>
      <c r="AE1771" s="20">
        <v>12.854486999999999</v>
      </c>
      <c r="AF1771" s="20">
        <v>12.854486999999999</v>
      </c>
      <c r="AG1771" s="20" t="s">
        <v>88</v>
      </c>
      <c r="AH1771" s="20" t="s">
        <v>196</v>
      </c>
    </row>
    <row r="1772" spans="1:34">
      <c r="A1772" s="20"/>
      <c r="B1772" s="20"/>
      <c r="C1772" s="20"/>
      <c r="D1772" s="20"/>
      <c r="E1772" s="20"/>
      <c r="G1772" s="2"/>
      <c r="P1772" t="e">
        <f t="shared" si="55"/>
        <v>#N/A</v>
      </c>
      <c r="Q1772" t="e">
        <f>+VLOOKUP(D1772&amp;E1772,Master!D:H,5,0)</f>
        <v>#N/A</v>
      </c>
      <c r="R1772" t="e">
        <f>+VLOOKUP(D1772&amp;E1772,Master!D:I,6,0)</f>
        <v>#N/A</v>
      </c>
      <c r="S1772" t="e">
        <f>+VLOOKUP(Q1772,Notes!$A$45:$BZ$50,MATCH(P1772,Notes!$2:$2,0),0)</f>
        <v>#N/A</v>
      </c>
      <c r="T1772" s="21" t="e">
        <f t="shared" si="54"/>
        <v>#N/A</v>
      </c>
      <c r="AD1772" s="20" t="s">
        <v>621</v>
      </c>
      <c r="AE1772" s="20">
        <v>0.18816300000000014</v>
      </c>
      <c r="AF1772" s="20">
        <v>0.18816300000000014</v>
      </c>
      <c r="AG1772" s="20" t="s">
        <v>20</v>
      </c>
      <c r="AH1772" s="20" t="s">
        <v>204</v>
      </c>
    </row>
    <row r="1773" spans="1:34">
      <c r="A1773" s="20"/>
      <c r="B1773" s="20"/>
      <c r="C1773" s="20"/>
      <c r="D1773" s="20"/>
      <c r="E1773" s="20"/>
      <c r="G1773" s="2"/>
      <c r="P1773" t="e">
        <f t="shared" si="55"/>
        <v>#N/A</v>
      </c>
      <c r="Q1773" t="e">
        <f>+VLOOKUP(D1773&amp;E1773,Master!D:H,5,0)</f>
        <v>#N/A</v>
      </c>
      <c r="R1773" t="e">
        <f>+VLOOKUP(D1773&amp;E1773,Master!D:I,6,0)</f>
        <v>#N/A</v>
      </c>
      <c r="S1773" t="e">
        <f>+VLOOKUP(Q1773,Notes!$A$45:$BZ$50,MATCH(P1773,Notes!$2:$2,0),0)</f>
        <v>#N/A</v>
      </c>
      <c r="T1773" s="21" t="e">
        <f t="shared" si="54"/>
        <v>#N/A</v>
      </c>
      <c r="AD1773" s="20" t="s">
        <v>625</v>
      </c>
      <c r="AE1773" s="20">
        <v>0.17584399999999997</v>
      </c>
      <c r="AF1773" s="20">
        <v>0.17584399999999997</v>
      </c>
      <c r="AG1773" s="20" t="s">
        <v>20</v>
      </c>
      <c r="AH1773" s="20" t="s">
        <v>205</v>
      </c>
    </row>
    <row r="1774" spans="1:34">
      <c r="A1774" s="20"/>
      <c r="B1774" s="20"/>
      <c r="C1774" s="20"/>
      <c r="D1774" s="20"/>
      <c r="E1774" s="20"/>
      <c r="G1774" s="2"/>
      <c r="P1774" t="e">
        <f t="shared" si="55"/>
        <v>#N/A</v>
      </c>
      <c r="Q1774" t="e">
        <f>+VLOOKUP(D1774&amp;E1774,Master!D:H,5,0)</f>
        <v>#N/A</v>
      </c>
      <c r="R1774" t="e">
        <f>+VLOOKUP(D1774&amp;E1774,Master!D:I,6,0)</f>
        <v>#N/A</v>
      </c>
      <c r="S1774" t="e">
        <f>+VLOOKUP(Q1774,Notes!$A$45:$BZ$50,MATCH(P1774,Notes!$2:$2,0),0)</f>
        <v>#N/A</v>
      </c>
      <c r="T1774" s="21" t="e">
        <f t="shared" si="54"/>
        <v>#N/A</v>
      </c>
      <c r="AD1774" s="20" t="s">
        <v>668</v>
      </c>
      <c r="AE1774" s="20">
        <v>0.21977199999999994</v>
      </c>
      <c r="AF1774" s="20">
        <v>0.21977199999999994</v>
      </c>
      <c r="AG1774" s="20" t="s">
        <v>47</v>
      </c>
      <c r="AH1774" s="20" t="s">
        <v>204</v>
      </c>
    </row>
    <row r="1775" spans="1:34">
      <c r="A1775" s="20"/>
      <c r="B1775" s="20"/>
      <c r="C1775" s="20"/>
      <c r="D1775" s="20"/>
      <c r="E1775" s="20"/>
      <c r="G1775" s="2"/>
      <c r="P1775" t="e">
        <f t="shared" si="55"/>
        <v>#N/A</v>
      </c>
      <c r="Q1775" t="e">
        <f>+VLOOKUP(D1775&amp;E1775,Master!D:H,5,0)</f>
        <v>#N/A</v>
      </c>
      <c r="R1775" t="e">
        <f>+VLOOKUP(D1775&amp;E1775,Master!D:I,6,0)</f>
        <v>#N/A</v>
      </c>
      <c r="S1775" t="e">
        <f>+VLOOKUP(Q1775,Notes!$A$45:$BZ$50,MATCH(P1775,Notes!$2:$2,0),0)</f>
        <v>#N/A</v>
      </c>
      <c r="T1775" s="21" t="e">
        <f t="shared" si="54"/>
        <v>#N/A</v>
      </c>
      <c r="AD1775" s="20" t="s">
        <v>672</v>
      </c>
      <c r="AE1775" s="20">
        <v>0.20745500000000008</v>
      </c>
      <c r="AF1775" s="20">
        <v>0.20745500000000008</v>
      </c>
      <c r="AG1775" s="20" t="s">
        <v>47</v>
      </c>
      <c r="AH1775" s="20" t="s">
        <v>205</v>
      </c>
    </row>
    <row r="1776" spans="1:34">
      <c r="A1776" s="20"/>
      <c r="B1776" s="20"/>
      <c r="C1776" s="20"/>
      <c r="D1776" s="20"/>
      <c r="E1776" s="20"/>
      <c r="G1776" s="2"/>
      <c r="P1776" t="e">
        <f t="shared" si="55"/>
        <v>#N/A</v>
      </c>
      <c r="Q1776" t="e">
        <f>+VLOOKUP(D1776&amp;E1776,Master!D:H,5,0)</f>
        <v>#N/A</v>
      </c>
      <c r="R1776" t="e">
        <f>+VLOOKUP(D1776&amp;E1776,Master!D:I,6,0)</f>
        <v>#N/A</v>
      </c>
      <c r="S1776" t="e">
        <f>+VLOOKUP(Q1776,Notes!$A$45:$BZ$50,MATCH(P1776,Notes!$2:$2,0),0)</f>
        <v>#N/A</v>
      </c>
      <c r="T1776" s="21" t="e">
        <f t="shared" si="54"/>
        <v>#N/A</v>
      </c>
      <c r="AD1776" s="20" t="s">
        <v>647</v>
      </c>
      <c r="AE1776" s="20">
        <v>15.734137000000006</v>
      </c>
      <c r="AF1776" s="20">
        <v>15.734137000000006</v>
      </c>
      <c r="AG1776" s="20" t="s">
        <v>15</v>
      </c>
      <c r="AH1776" s="20" t="s">
        <v>205</v>
      </c>
    </row>
    <row r="1777" spans="1:34">
      <c r="A1777" s="20"/>
      <c r="B1777" s="20"/>
      <c r="C1777" s="20"/>
      <c r="D1777" s="20"/>
      <c r="E1777" s="20"/>
      <c r="G1777" s="2"/>
      <c r="P1777" t="e">
        <f t="shared" si="55"/>
        <v>#N/A</v>
      </c>
      <c r="Q1777" t="e">
        <f>+VLOOKUP(D1777&amp;E1777,Master!D:H,5,0)</f>
        <v>#N/A</v>
      </c>
      <c r="R1777" t="e">
        <f>+VLOOKUP(D1777&amp;E1777,Master!D:I,6,0)</f>
        <v>#N/A</v>
      </c>
      <c r="S1777" t="e">
        <f>+VLOOKUP(Q1777,Notes!$A$45:$BZ$50,MATCH(P1777,Notes!$2:$2,0),0)</f>
        <v>#N/A</v>
      </c>
      <c r="T1777" s="21" t="e">
        <f t="shared" si="54"/>
        <v>#N/A</v>
      </c>
      <c r="AD1777" s="20" t="s">
        <v>642</v>
      </c>
      <c r="AE1777" s="20">
        <v>19.30333700000001</v>
      </c>
      <c r="AF1777" s="20">
        <v>19.30333700000001</v>
      </c>
      <c r="AG1777" s="20" t="s">
        <v>15</v>
      </c>
      <c r="AH1777" s="20" t="s">
        <v>204</v>
      </c>
    </row>
    <row r="1778" spans="1:34">
      <c r="A1778" s="20"/>
      <c r="B1778" s="20"/>
      <c r="C1778" s="20"/>
      <c r="D1778" s="20"/>
      <c r="E1778" s="20"/>
      <c r="G1778" s="2"/>
      <c r="P1778" t="e">
        <f t="shared" si="55"/>
        <v>#N/A</v>
      </c>
      <c r="Q1778" t="e">
        <f>+VLOOKUP(D1778&amp;E1778,Master!D:H,5,0)</f>
        <v>#N/A</v>
      </c>
      <c r="R1778" t="e">
        <f>+VLOOKUP(D1778&amp;E1778,Master!D:I,6,0)</f>
        <v>#N/A</v>
      </c>
      <c r="S1778" t="e">
        <f>+VLOOKUP(Q1778,Notes!$A$45:$BZ$50,MATCH(P1778,Notes!$2:$2,0),0)</f>
        <v>#N/A</v>
      </c>
      <c r="T1778" s="21" t="e">
        <f t="shared" si="54"/>
        <v>#N/A</v>
      </c>
      <c r="AD1778" s="20" t="s">
        <v>763</v>
      </c>
      <c r="AE1778" s="20">
        <v>0.21400499999999986</v>
      </c>
      <c r="AF1778" s="20">
        <v>0.21400499999999986</v>
      </c>
      <c r="AG1778" s="20" t="s">
        <v>16</v>
      </c>
      <c r="AH1778" s="20" t="s">
        <v>205</v>
      </c>
    </row>
    <row r="1779" spans="1:34">
      <c r="A1779" s="20"/>
      <c r="B1779" s="20"/>
      <c r="C1779" s="20"/>
      <c r="D1779" s="20"/>
      <c r="E1779" s="20"/>
      <c r="G1779" s="2"/>
      <c r="P1779" t="e">
        <f t="shared" si="55"/>
        <v>#N/A</v>
      </c>
      <c r="Q1779" t="e">
        <f>+VLOOKUP(D1779&amp;E1779,Master!D:H,5,0)</f>
        <v>#N/A</v>
      </c>
      <c r="R1779" t="e">
        <f>+VLOOKUP(D1779&amp;E1779,Master!D:I,6,0)</f>
        <v>#N/A</v>
      </c>
      <c r="S1779" t="e">
        <f>+VLOOKUP(Q1779,Notes!$A$45:$BZ$50,MATCH(P1779,Notes!$2:$2,0),0)</f>
        <v>#N/A</v>
      </c>
      <c r="T1779" s="21" t="e">
        <f t="shared" si="54"/>
        <v>#N/A</v>
      </c>
      <c r="AD1779" s="20" t="s">
        <v>761</v>
      </c>
      <c r="AE1779" s="20">
        <v>0.25396199999999997</v>
      </c>
      <c r="AF1779" s="20">
        <v>0.25396199999999997</v>
      </c>
      <c r="AG1779" s="20" t="s">
        <v>16</v>
      </c>
      <c r="AH1779" s="20" t="s">
        <v>204</v>
      </c>
    </row>
    <row r="1780" spans="1:34">
      <c r="A1780" s="20"/>
      <c r="B1780" s="20"/>
      <c r="C1780" s="20"/>
      <c r="D1780" s="20"/>
      <c r="E1780" s="20"/>
      <c r="G1780" s="2"/>
      <c r="P1780" t="e">
        <f t="shared" si="55"/>
        <v>#N/A</v>
      </c>
      <c r="Q1780" t="e">
        <f>+VLOOKUP(D1780&amp;E1780,Master!D:H,5,0)</f>
        <v>#N/A</v>
      </c>
      <c r="R1780" t="e">
        <f>+VLOOKUP(D1780&amp;E1780,Master!D:I,6,0)</f>
        <v>#N/A</v>
      </c>
      <c r="S1780" t="e">
        <f>+VLOOKUP(Q1780,Notes!$A$45:$BZ$50,MATCH(P1780,Notes!$2:$2,0),0)</f>
        <v>#N/A</v>
      </c>
      <c r="T1780" s="21" t="e">
        <f t="shared" si="54"/>
        <v>#N/A</v>
      </c>
      <c r="AD1780" s="20" t="s">
        <v>676</v>
      </c>
      <c r="AE1780" s="20">
        <v>12.854486999999999</v>
      </c>
      <c r="AF1780" s="20">
        <v>12.854486999999999</v>
      </c>
      <c r="AG1780" s="20" t="s">
        <v>88</v>
      </c>
      <c r="AH1780" s="20" t="s">
        <v>196</v>
      </c>
    </row>
    <row r="1781" spans="1:34">
      <c r="A1781" s="20"/>
      <c r="B1781" s="20"/>
      <c r="C1781" s="20"/>
      <c r="D1781" s="20"/>
      <c r="E1781" s="20"/>
      <c r="G1781" s="2"/>
      <c r="P1781" t="e">
        <f t="shared" si="55"/>
        <v>#N/A</v>
      </c>
      <c r="Q1781" t="e">
        <f>+VLOOKUP(D1781&amp;E1781,Master!D:H,5,0)</f>
        <v>#N/A</v>
      </c>
      <c r="R1781" t="e">
        <f>+VLOOKUP(D1781&amp;E1781,Master!D:I,6,0)</f>
        <v>#N/A</v>
      </c>
      <c r="S1781" t="e">
        <f>+VLOOKUP(Q1781,Notes!$A$45:$BZ$50,MATCH(P1781,Notes!$2:$2,0),0)</f>
        <v>#N/A</v>
      </c>
      <c r="T1781" s="21" t="e">
        <f t="shared" si="54"/>
        <v>#N/A</v>
      </c>
      <c r="AD1781" s="20" t="s">
        <v>668</v>
      </c>
      <c r="AE1781" s="20">
        <v>0.21977199999999994</v>
      </c>
      <c r="AF1781" s="20">
        <v>0.21977199999999994</v>
      </c>
      <c r="AG1781" s="20" t="s">
        <v>47</v>
      </c>
      <c r="AH1781" s="20" t="s">
        <v>204</v>
      </c>
    </row>
    <row r="1782" spans="1:34">
      <c r="A1782" s="20"/>
      <c r="B1782" s="20"/>
      <c r="C1782" s="20"/>
      <c r="D1782" s="20"/>
      <c r="E1782" s="20"/>
      <c r="G1782" s="2"/>
      <c r="P1782" t="e">
        <f t="shared" si="55"/>
        <v>#N/A</v>
      </c>
      <c r="Q1782" t="e">
        <f>+VLOOKUP(D1782&amp;E1782,Master!D:H,5,0)</f>
        <v>#N/A</v>
      </c>
      <c r="R1782" t="e">
        <f>+VLOOKUP(D1782&amp;E1782,Master!D:I,6,0)</f>
        <v>#N/A</v>
      </c>
      <c r="S1782" t="e">
        <f>+VLOOKUP(Q1782,Notes!$A$45:$BZ$50,MATCH(P1782,Notes!$2:$2,0),0)</f>
        <v>#N/A</v>
      </c>
      <c r="T1782" s="21" t="e">
        <f t="shared" si="54"/>
        <v>#N/A</v>
      </c>
      <c r="AD1782" s="20" t="s">
        <v>672</v>
      </c>
      <c r="AE1782" s="20">
        <v>0.20745500000000008</v>
      </c>
      <c r="AF1782" s="20">
        <v>0.20745500000000008</v>
      </c>
      <c r="AG1782" s="20" t="s">
        <v>47</v>
      </c>
      <c r="AH1782" s="20" t="s">
        <v>205</v>
      </c>
    </row>
    <row r="1783" spans="1:34">
      <c r="A1783" s="20"/>
      <c r="B1783" s="20"/>
      <c r="C1783" s="20"/>
      <c r="D1783" s="20"/>
      <c r="E1783" s="20"/>
      <c r="G1783" s="2"/>
      <c r="P1783" t="e">
        <f t="shared" si="55"/>
        <v>#N/A</v>
      </c>
      <c r="Q1783" t="e">
        <f>+VLOOKUP(D1783&amp;E1783,Master!D:H,5,0)</f>
        <v>#N/A</v>
      </c>
      <c r="R1783" t="e">
        <f>+VLOOKUP(D1783&amp;E1783,Master!D:I,6,0)</f>
        <v>#N/A</v>
      </c>
      <c r="S1783" t="e">
        <f>+VLOOKUP(Q1783,Notes!$A$45:$BZ$50,MATCH(P1783,Notes!$2:$2,0),0)</f>
        <v>#N/A</v>
      </c>
      <c r="T1783" s="21" t="e">
        <f t="shared" si="54"/>
        <v>#N/A</v>
      </c>
      <c r="AD1783" s="20" t="s">
        <v>647</v>
      </c>
      <c r="AE1783" s="20">
        <v>15.734137000000006</v>
      </c>
      <c r="AF1783" s="20">
        <v>15.734137000000006</v>
      </c>
      <c r="AG1783" s="20" t="s">
        <v>15</v>
      </c>
      <c r="AH1783" s="20" t="s">
        <v>205</v>
      </c>
    </row>
    <row r="1784" spans="1:34">
      <c r="A1784" s="20"/>
      <c r="B1784" s="20"/>
      <c r="C1784" s="20"/>
      <c r="D1784" s="20"/>
      <c r="E1784" s="20"/>
      <c r="G1784" s="2"/>
      <c r="P1784" t="e">
        <f t="shared" si="55"/>
        <v>#N/A</v>
      </c>
      <c r="Q1784" t="e">
        <f>+VLOOKUP(D1784&amp;E1784,Master!D:H,5,0)</f>
        <v>#N/A</v>
      </c>
      <c r="R1784" t="e">
        <f>+VLOOKUP(D1784&amp;E1784,Master!D:I,6,0)</f>
        <v>#N/A</v>
      </c>
      <c r="S1784" t="e">
        <f>+VLOOKUP(Q1784,Notes!$A$45:$BZ$50,MATCH(P1784,Notes!$2:$2,0),0)</f>
        <v>#N/A</v>
      </c>
      <c r="T1784" s="21" t="e">
        <f t="shared" si="54"/>
        <v>#N/A</v>
      </c>
      <c r="AD1784" s="20" t="s">
        <v>642</v>
      </c>
      <c r="AE1784" s="20">
        <v>19.30333700000001</v>
      </c>
      <c r="AF1784" s="20">
        <v>19.30333700000001</v>
      </c>
      <c r="AG1784" s="20" t="s">
        <v>15</v>
      </c>
      <c r="AH1784" s="20" t="s">
        <v>204</v>
      </c>
    </row>
    <row r="1785" spans="1:34">
      <c r="A1785" s="20"/>
      <c r="B1785" s="20"/>
      <c r="C1785" s="20"/>
      <c r="D1785" s="20"/>
      <c r="E1785" s="20"/>
      <c r="G1785" s="2"/>
      <c r="P1785" t="e">
        <f t="shared" si="55"/>
        <v>#N/A</v>
      </c>
      <c r="Q1785" t="e">
        <f>+VLOOKUP(D1785&amp;E1785,Master!D:H,5,0)</f>
        <v>#N/A</v>
      </c>
      <c r="R1785" t="e">
        <f>+VLOOKUP(D1785&amp;E1785,Master!D:I,6,0)</f>
        <v>#N/A</v>
      </c>
      <c r="S1785" t="e">
        <f>+VLOOKUP(Q1785,Notes!$A$45:$BZ$50,MATCH(P1785,Notes!$2:$2,0),0)</f>
        <v>#N/A</v>
      </c>
      <c r="T1785" s="21" t="e">
        <f t="shared" si="54"/>
        <v>#N/A</v>
      </c>
      <c r="AD1785" s="20" t="s">
        <v>763</v>
      </c>
      <c r="AE1785" s="20">
        <v>0.21400499999999986</v>
      </c>
      <c r="AF1785" s="20">
        <v>0.21400499999999986</v>
      </c>
      <c r="AG1785" s="20" t="s">
        <v>16</v>
      </c>
      <c r="AH1785" s="20" t="s">
        <v>205</v>
      </c>
    </row>
    <row r="1786" spans="1:34">
      <c r="A1786" s="20"/>
      <c r="B1786" s="20"/>
      <c r="C1786" s="20"/>
      <c r="D1786" s="20"/>
      <c r="E1786" s="20"/>
      <c r="G1786" s="2"/>
      <c r="P1786" t="e">
        <f t="shared" si="55"/>
        <v>#N/A</v>
      </c>
      <c r="Q1786" t="e">
        <f>+VLOOKUP(D1786&amp;E1786,Master!D:H,5,0)</f>
        <v>#N/A</v>
      </c>
      <c r="R1786" t="e">
        <f>+VLOOKUP(D1786&amp;E1786,Master!D:I,6,0)</f>
        <v>#N/A</v>
      </c>
      <c r="S1786" t="e">
        <f>+VLOOKUP(Q1786,Notes!$A$45:$BZ$50,MATCH(P1786,Notes!$2:$2,0),0)</f>
        <v>#N/A</v>
      </c>
      <c r="T1786" s="21" t="e">
        <f t="shared" si="54"/>
        <v>#N/A</v>
      </c>
      <c r="AD1786" s="20" t="s">
        <v>761</v>
      </c>
      <c r="AE1786" s="20">
        <v>0.25396199999999997</v>
      </c>
      <c r="AF1786" s="20">
        <v>0.25396199999999997</v>
      </c>
      <c r="AG1786" s="20" t="s">
        <v>16</v>
      </c>
      <c r="AH1786" s="20" t="s">
        <v>204</v>
      </c>
    </row>
    <row r="1787" spans="1:34">
      <c r="A1787" s="20"/>
      <c r="B1787" s="20"/>
      <c r="C1787" s="20"/>
      <c r="D1787" s="20"/>
      <c r="E1787" s="20"/>
      <c r="G1787" s="2"/>
      <c r="P1787" t="e">
        <f t="shared" si="55"/>
        <v>#N/A</v>
      </c>
      <c r="Q1787" t="e">
        <f>+VLOOKUP(D1787&amp;E1787,Master!D:H,5,0)</f>
        <v>#N/A</v>
      </c>
      <c r="R1787" t="e">
        <f>+VLOOKUP(D1787&amp;E1787,Master!D:I,6,0)</f>
        <v>#N/A</v>
      </c>
      <c r="S1787" t="e">
        <f>+VLOOKUP(Q1787,Notes!$A$45:$BZ$50,MATCH(P1787,Notes!$2:$2,0),0)</f>
        <v>#N/A</v>
      </c>
      <c r="T1787" s="21" t="e">
        <f t="shared" si="54"/>
        <v>#N/A</v>
      </c>
      <c r="AD1787" s="20" t="s">
        <v>649</v>
      </c>
      <c r="AE1787" s="20">
        <v>15.443956999999999</v>
      </c>
      <c r="AF1787" s="20">
        <v>15.443956999999999</v>
      </c>
      <c r="AG1787" s="20" t="s">
        <v>15</v>
      </c>
      <c r="AH1787" s="20" t="s">
        <v>209</v>
      </c>
    </row>
    <row r="1788" spans="1:34">
      <c r="A1788" s="20"/>
      <c r="B1788" s="20"/>
      <c r="C1788" s="20"/>
      <c r="D1788" s="20"/>
      <c r="E1788" s="20"/>
      <c r="G1788" s="2"/>
      <c r="P1788" t="e">
        <f t="shared" si="55"/>
        <v>#N/A</v>
      </c>
      <c r="Q1788" t="e">
        <f>+VLOOKUP(D1788&amp;E1788,Master!D:H,5,0)</f>
        <v>#N/A</v>
      </c>
      <c r="R1788" t="e">
        <f>+VLOOKUP(D1788&amp;E1788,Master!D:I,6,0)</f>
        <v>#N/A</v>
      </c>
      <c r="S1788" t="e">
        <f>+VLOOKUP(Q1788,Notes!$A$45:$BZ$50,MATCH(P1788,Notes!$2:$2,0),0)</f>
        <v>#N/A</v>
      </c>
      <c r="T1788" s="21" t="e">
        <f t="shared" si="54"/>
        <v>#N/A</v>
      </c>
      <c r="AD1788" s="20" t="s">
        <v>645</v>
      </c>
      <c r="AE1788" s="20">
        <v>19.012426999999999</v>
      </c>
      <c r="AF1788" s="20">
        <v>19.012426999999999</v>
      </c>
      <c r="AG1788" s="20" t="s">
        <v>15</v>
      </c>
      <c r="AH1788" s="20" t="s">
        <v>208</v>
      </c>
    </row>
    <row r="1789" spans="1:34">
      <c r="A1789" s="20"/>
      <c r="B1789" s="20"/>
      <c r="C1789" s="20"/>
      <c r="D1789" s="20"/>
      <c r="E1789" s="20"/>
      <c r="G1789" s="2"/>
      <c r="P1789" t="e">
        <f t="shared" si="55"/>
        <v>#N/A</v>
      </c>
      <c r="Q1789" t="e">
        <f>+VLOOKUP(D1789&amp;E1789,Master!D:H,5,0)</f>
        <v>#N/A</v>
      </c>
      <c r="R1789" t="e">
        <f>+VLOOKUP(D1789&amp;E1789,Master!D:I,6,0)</f>
        <v>#N/A</v>
      </c>
      <c r="S1789" t="e">
        <f>+VLOOKUP(Q1789,Notes!$A$45:$BZ$50,MATCH(P1789,Notes!$2:$2,0),0)</f>
        <v>#N/A</v>
      </c>
      <c r="T1789" s="21" t="e">
        <f t="shared" si="54"/>
        <v>#N/A</v>
      </c>
      <c r="AD1789" s="20" t="s">
        <v>671</v>
      </c>
      <c r="AE1789" s="20">
        <v>0.21431500000000001</v>
      </c>
      <c r="AF1789" s="20">
        <v>0.21431500000000001</v>
      </c>
      <c r="AG1789" s="20" t="s">
        <v>47</v>
      </c>
      <c r="AH1789" s="20" t="s">
        <v>208</v>
      </c>
    </row>
    <row r="1790" spans="1:34">
      <c r="A1790" s="20"/>
      <c r="B1790" s="20"/>
      <c r="C1790" s="20"/>
      <c r="D1790" s="20"/>
      <c r="E1790" s="20"/>
      <c r="G1790" s="2"/>
      <c r="P1790" t="e">
        <f t="shared" si="55"/>
        <v>#N/A</v>
      </c>
      <c r="Q1790" t="e">
        <f>+VLOOKUP(D1790&amp;E1790,Master!D:H,5,0)</f>
        <v>#N/A</v>
      </c>
      <c r="R1790" t="e">
        <f>+VLOOKUP(D1790&amp;E1790,Master!D:I,6,0)</f>
        <v>#N/A</v>
      </c>
      <c r="S1790" t="e">
        <f>+VLOOKUP(Q1790,Notes!$A$45:$BZ$50,MATCH(P1790,Notes!$2:$2,0),0)</f>
        <v>#N/A</v>
      </c>
      <c r="T1790" s="21" t="e">
        <f t="shared" si="54"/>
        <v>#N/A</v>
      </c>
      <c r="AD1790" s="20" t="s">
        <v>675</v>
      </c>
      <c r="AE1790" s="20">
        <v>0.20093800000000001</v>
      </c>
      <c r="AF1790" s="20">
        <v>0.20093800000000001</v>
      </c>
      <c r="AG1790" s="20" t="s">
        <v>47</v>
      </c>
      <c r="AH1790" s="20" t="s">
        <v>209</v>
      </c>
    </row>
    <row r="1791" spans="1:34">
      <c r="A1791" s="20"/>
      <c r="B1791" s="20"/>
      <c r="C1791" s="20"/>
      <c r="D1791" s="20"/>
      <c r="E1791" s="20"/>
      <c r="G1791" s="2"/>
      <c r="P1791" t="e">
        <f t="shared" si="55"/>
        <v>#N/A</v>
      </c>
      <c r="Q1791" t="e">
        <f>+VLOOKUP(D1791&amp;E1791,Master!D:H,5,0)</f>
        <v>#N/A</v>
      </c>
      <c r="R1791" t="e">
        <f>+VLOOKUP(D1791&amp;E1791,Master!D:I,6,0)</f>
        <v>#N/A</v>
      </c>
      <c r="S1791" t="e">
        <f>+VLOOKUP(Q1791,Notes!$A$45:$BZ$50,MATCH(P1791,Notes!$2:$2,0),0)</f>
        <v>#N/A</v>
      </c>
      <c r="T1791" s="21" t="e">
        <f t="shared" si="54"/>
        <v>#N/A</v>
      </c>
      <c r="AD1791" s="20" t="s">
        <v>764</v>
      </c>
      <c r="AE1791" s="20">
        <v>0.21088700000000002</v>
      </c>
      <c r="AF1791" s="20">
        <v>0.21088700000000002</v>
      </c>
      <c r="AG1791" s="20" t="s">
        <v>16</v>
      </c>
      <c r="AH1791" s="20" t="s">
        <v>209</v>
      </c>
    </row>
    <row r="1792" spans="1:34">
      <c r="A1792" s="20"/>
      <c r="B1792" s="20"/>
      <c r="C1792" s="20"/>
      <c r="D1792" s="20"/>
      <c r="E1792" s="20"/>
      <c r="G1792" s="2"/>
      <c r="P1792" t="e">
        <f t="shared" si="55"/>
        <v>#N/A</v>
      </c>
      <c r="Q1792" t="e">
        <f>+VLOOKUP(D1792&amp;E1792,Master!D:H,5,0)</f>
        <v>#N/A</v>
      </c>
      <c r="R1792" t="e">
        <f>+VLOOKUP(D1792&amp;E1792,Master!D:I,6,0)</f>
        <v>#N/A</v>
      </c>
      <c r="S1792" t="e">
        <f>+VLOOKUP(Q1792,Notes!$A$45:$BZ$50,MATCH(P1792,Notes!$2:$2,0),0)</f>
        <v>#N/A</v>
      </c>
      <c r="T1792" s="21" t="e">
        <f t="shared" si="54"/>
        <v>#N/A</v>
      </c>
      <c r="AD1792" s="20" t="s">
        <v>762</v>
      </c>
      <c r="AE1792" s="20">
        <v>0.25118299999999999</v>
      </c>
      <c r="AF1792" s="20">
        <v>0.25118299999999999</v>
      </c>
      <c r="AG1792" s="20" t="s">
        <v>16</v>
      </c>
      <c r="AH1792" s="20" t="s">
        <v>208</v>
      </c>
    </row>
    <row r="1793" spans="1:34">
      <c r="A1793" s="20"/>
      <c r="B1793" s="20"/>
      <c r="C1793" s="20"/>
      <c r="D1793" s="20"/>
      <c r="E1793" s="20"/>
      <c r="G1793" s="2"/>
      <c r="P1793" t="e">
        <f t="shared" si="55"/>
        <v>#N/A</v>
      </c>
      <c r="Q1793" t="e">
        <f>+VLOOKUP(D1793&amp;E1793,Master!D:H,5,0)</f>
        <v>#N/A</v>
      </c>
      <c r="R1793" t="e">
        <f>+VLOOKUP(D1793&amp;E1793,Master!D:I,6,0)</f>
        <v>#N/A</v>
      </c>
      <c r="S1793" t="e">
        <f>+VLOOKUP(Q1793,Notes!$A$45:$BZ$50,MATCH(P1793,Notes!$2:$2,0),0)</f>
        <v>#N/A</v>
      </c>
      <c r="T1793" s="21" t="e">
        <f t="shared" si="54"/>
        <v>#N/A</v>
      </c>
      <c r="AD1793" s="20" t="s">
        <v>653</v>
      </c>
      <c r="AE1793" s="20">
        <v>15.359452999999993</v>
      </c>
      <c r="AF1793" s="20">
        <v>15.359452999999993</v>
      </c>
      <c r="AG1793" s="20" t="s">
        <v>17</v>
      </c>
      <c r="AH1793" s="20" t="s">
        <v>211</v>
      </c>
    </row>
    <row r="1794" spans="1:34">
      <c r="A1794" s="20"/>
      <c r="B1794" s="20"/>
      <c r="C1794" s="20"/>
      <c r="D1794" s="20"/>
      <c r="E1794" s="20"/>
      <c r="G1794" s="2"/>
      <c r="P1794" t="e">
        <f t="shared" si="55"/>
        <v>#N/A</v>
      </c>
      <c r="Q1794" t="e">
        <f>+VLOOKUP(D1794&amp;E1794,Master!D:H,5,0)</f>
        <v>#N/A</v>
      </c>
      <c r="R1794" t="e">
        <f>+VLOOKUP(D1794&amp;E1794,Master!D:I,6,0)</f>
        <v>#N/A</v>
      </c>
      <c r="S1794" t="e">
        <f>+VLOOKUP(Q1794,Notes!$A$45:$BZ$50,MATCH(P1794,Notes!$2:$2,0),0)</f>
        <v>#N/A</v>
      </c>
      <c r="T1794" s="21" t="e">
        <f t="shared" ref="T1794:T1857" si="56">+S1794-B1794</f>
        <v>#N/A</v>
      </c>
      <c r="AD1794" s="20" t="s">
        <v>650</v>
      </c>
      <c r="AE1794" s="20">
        <v>15.765048999999996</v>
      </c>
      <c r="AF1794" s="20">
        <v>15.765048999999996</v>
      </c>
      <c r="AG1794" s="20" t="s">
        <v>17</v>
      </c>
      <c r="AH1794" s="20" t="s">
        <v>204</v>
      </c>
    </row>
    <row r="1795" spans="1:34">
      <c r="A1795" s="20"/>
      <c r="B1795" s="20"/>
      <c r="C1795" s="20"/>
      <c r="D1795" s="20"/>
      <c r="E1795" s="20"/>
      <c r="G1795" s="2"/>
      <c r="P1795" t="e">
        <f t="shared" ref="P1795:P1858" si="57">+D1795&amp;R1795</f>
        <v>#N/A</v>
      </c>
      <c r="Q1795" t="e">
        <f>+VLOOKUP(D1795&amp;E1795,Master!D:H,5,0)</f>
        <v>#N/A</v>
      </c>
      <c r="R1795" t="e">
        <f>+VLOOKUP(D1795&amp;E1795,Master!D:I,6,0)</f>
        <v>#N/A</v>
      </c>
      <c r="S1795" t="e">
        <f>+VLOOKUP(Q1795,Notes!$A$45:$BZ$50,MATCH(P1795,Notes!$2:$2,0),0)</f>
        <v>#N/A</v>
      </c>
      <c r="T1795" s="21" t="e">
        <f t="shared" si="56"/>
        <v>#N/A</v>
      </c>
      <c r="AD1795" s="20" t="s">
        <v>652</v>
      </c>
      <c r="AE1795" s="20">
        <v>15.424535000000001</v>
      </c>
      <c r="AF1795" s="20">
        <v>15.424535000000001</v>
      </c>
      <c r="AG1795" s="20" t="s">
        <v>17</v>
      </c>
      <c r="AH1795" s="20" t="s">
        <v>210</v>
      </c>
    </row>
    <row r="1796" spans="1:34">
      <c r="A1796" s="20"/>
      <c r="B1796" s="20"/>
      <c r="C1796" s="20"/>
      <c r="D1796" s="20"/>
      <c r="E1796" s="20"/>
      <c r="G1796" s="2"/>
      <c r="P1796" t="e">
        <f t="shared" si="57"/>
        <v>#N/A</v>
      </c>
      <c r="Q1796" t="e">
        <f>+VLOOKUP(D1796&amp;E1796,Master!D:H,5,0)</f>
        <v>#N/A</v>
      </c>
      <c r="R1796" t="e">
        <f>+VLOOKUP(D1796&amp;E1796,Master!D:I,6,0)</f>
        <v>#N/A</v>
      </c>
      <c r="S1796" t="e">
        <f>+VLOOKUP(Q1796,Notes!$A$45:$BZ$50,MATCH(P1796,Notes!$2:$2,0),0)</f>
        <v>#N/A</v>
      </c>
      <c r="T1796" s="21" t="e">
        <f t="shared" si="56"/>
        <v>#N/A</v>
      </c>
      <c r="AD1796" s="20" t="s">
        <v>651</v>
      </c>
      <c r="AE1796" s="20">
        <v>15.827437999999999</v>
      </c>
      <c r="AF1796" s="20">
        <v>15.827437999999999</v>
      </c>
      <c r="AG1796" s="20" t="s">
        <v>17</v>
      </c>
      <c r="AH1796" s="20" t="s">
        <v>196</v>
      </c>
    </row>
    <row r="1797" spans="1:34">
      <c r="A1797" s="20"/>
      <c r="B1797" s="20"/>
      <c r="C1797" s="20"/>
      <c r="D1797" s="20"/>
      <c r="E1797" s="20"/>
      <c r="G1797" s="2"/>
      <c r="P1797" t="e">
        <f t="shared" si="57"/>
        <v>#N/A</v>
      </c>
      <c r="Q1797" t="e">
        <f>+VLOOKUP(D1797&amp;E1797,Master!D:H,5,0)</f>
        <v>#N/A</v>
      </c>
      <c r="R1797" t="e">
        <f>+VLOOKUP(D1797&amp;E1797,Master!D:I,6,0)</f>
        <v>#N/A</v>
      </c>
      <c r="S1797" t="e">
        <f>+VLOOKUP(Q1797,Notes!$A$45:$BZ$50,MATCH(P1797,Notes!$2:$2,0),0)</f>
        <v>#N/A</v>
      </c>
      <c r="T1797" s="21" t="e">
        <f t="shared" si="56"/>
        <v>#N/A</v>
      </c>
      <c r="AD1797" s="20" t="s">
        <v>681</v>
      </c>
      <c r="AE1797" s="20">
        <v>15.026921000000005</v>
      </c>
      <c r="AF1797" s="20">
        <v>15.026921000000005</v>
      </c>
      <c r="AG1797" s="20" t="s">
        <v>190</v>
      </c>
      <c r="AH1797" s="20" t="s">
        <v>204</v>
      </c>
    </row>
    <row r="1798" spans="1:34">
      <c r="A1798" s="20"/>
      <c r="B1798" s="20"/>
      <c r="C1798" s="20"/>
      <c r="D1798" s="20"/>
      <c r="E1798" s="20"/>
      <c r="G1798" s="2"/>
      <c r="P1798" t="e">
        <f t="shared" si="57"/>
        <v>#N/A</v>
      </c>
      <c r="Q1798" t="e">
        <f>+VLOOKUP(D1798&amp;E1798,Master!D:H,5,0)</f>
        <v>#N/A</v>
      </c>
      <c r="R1798" t="e">
        <f>+VLOOKUP(D1798&amp;E1798,Master!D:I,6,0)</f>
        <v>#N/A</v>
      </c>
      <c r="S1798" t="e">
        <f>+VLOOKUP(Q1798,Notes!$A$45:$BZ$50,MATCH(P1798,Notes!$2:$2,0),0)</f>
        <v>#N/A</v>
      </c>
      <c r="T1798" s="21" t="e">
        <f t="shared" si="56"/>
        <v>#N/A</v>
      </c>
      <c r="AD1798" s="20" t="s">
        <v>682</v>
      </c>
      <c r="AE1798" s="20">
        <v>15.063449999999996</v>
      </c>
      <c r="AF1798" s="20">
        <v>15.063449999999996</v>
      </c>
      <c r="AG1798" s="20" t="s">
        <v>190</v>
      </c>
      <c r="AH1798" s="20" t="s">
        <v>208</v>
      </c>
    </row>
    <row r="1799" spans="1:34">
      <c r="A1799" s="20"/>
      <c r="B1799" s="20"/>
      <c r="C1799" s="20"/>
      <c r="D1799" s="20"/>
      <c r="E1799" s="20"/>
      <c r="G1799" s="2"/>
      <c r="P1799" t="e">
        <f t="shared" si="57"/>
        <v>#N/A</v>
      </c>
      <c r="Q1799" t="e">
        <f>+VLOOKUP(D1799&amp;E1799,Master!D:H,5,0)</f>
        <v>#N/A</v>
      </c>
      <c r="R1799" t="e">
        <f>+VLOOKUP(D1799&amp;E1799,Master!D:I,6,0)</f>
        <v>#N/A</v>
      </c>
      <c r="S1799" t="e">
        <f>+VLOOKUP(Q1799,Notes!$A$45:$BZ$50,MATCH(P1799,Notes!$2:$2,0),0)</f>
        <v>#N/A</v>
      </c>
      <c r="T1799" s="21" t="e">
        <f t="shared" si="56"/>
        <v>#N/A</v>
      </c>
      <c r="AD1799" s="20" t="s">
        <v>683</v>
      </c>
      <c r="AE1799" s="20">
        <v>14.618611999999994</v>
      </c>
      <c r="AF1799" s="20">
        <v>14.618611999999994</v>
      </c>
      <c r="AG1799" s="20" t="s">
        <v>190</v>
      </c>
      <c r="AH1799" s="20" t="s">
        <v>205</v>
      </c>
    </row>
    <row r="1800" spans="1:34">
      <c r="A1800" s="20"/>
      <c r="B1800" s="20"/>
      <c r="C1800" s="20"/>
      <c r="D1800" s="20"/>
      <c r="E1800" s="20"/>
      <c r="G1800" s="2"/>
      <c r="P1800" t="e">
        <f t="shared" si="57"/>
        <v>#N/A</v>
      </c>
      <c r="Q1800" t="e">
        <f>+VLOOKUP(D1800&amp;E1800,Master!D:H,5,0)</f>
        <v>#N/A</v>
      </c>
      <c r="R1800" t="e">
        <f>+VLOOKUP(D1800&amp;E1800,Master!D:I,6,0)</f>
        <v>#N/A</v>
      </c>
      <c r="S1800" t="e">
        <f>+VLOOKUP(Q1800,Notes!$A$45:$BZ$50,MATCH(P1800,Notes!$2:$2,0),0)</f>
        <v>#N/A</v>
      </c>
      <c r="T1800" s="21" t="e">
        <f t="shared" si="56"/>
        <v>#N/A</v>
      </c>
      <c r="AD1800" s="20" t="s">
        <v>684</v>
      </c>
      <c r="AE1800" s="20">
        <v>14.634362000000001</v>
      </c>
      <c r="AF1800" s="20">
        <v>14.634362000000001</v>
      </c>
      <c r="AG1800" s="20" t="s">
        <v>190</v>
      </c>
      <c r="AH1800" s="20" t="s">
        <v>209</v>
      </c>
    </row>
    <row r="1801" spans="1:34">
      <c r="A1801" s="20"/>
      <c r="B1801" s="20"/>
      <c r="C1801" s="20"/>
      <c r="D1801" s="20"/>
      <c r="E1801" s="20"/>
      <c r="G1801" s="2"/>
      <c r="P1801" t="e">
        <f t="shared" si="57"/>
        <v>#N/A</v>
      </c>
      <c r="Q1801" t="e">
        <f>+VLOOKUP(D1801&amp;E1801,Master!D:H,5,0)</f>
        <v>#N/A</v>
      </c>
      <c r="R1801" t="e">
        <f>+VLOOKUP(D1801&amp;E1801,Master!D:I,6,0)</f>
        <v>#N/A</v>
      </c>
      <c r="S1801" t="e">
        <f>+VLOOKUP(Q1801,Notes!$A$45:$BZ$50,MATCH(P1801,Notes!$2:$2,0),0)</f>
        <v>#N/A</v>
      </c>
      <c r="T1801" s="21" t="e">
        <f t="shared" si="56"/>
        <v>#N/A</v>
      </c>
      <c r="AD1801" s="20" t="s">
        <v>621</v>
      </c>
      <c r="AE1801" s="20">
        <v>0.18816300000000014</v>
      </c>
      <c r="AF1801" s="20">
        <v>0.18816300000000014</v>
      </c>
      <c r="AG1801" s="20" t="s">
        <v>20</v>
      </c>
      <c r="AH1801" s="20" t="s">
        <v>204</v>
      </c>
    </row>
    <row r="1802" spans="1:34">
      <c r="A1802" s="20"/>
      <c r="B1802" s="20"/>
      <c r="C1802" s="20"/>
      <c r="D1802" s="20"/>
      <c r="E1802" s="20"/>
      <c r="G1802" s="2"/>
      <c r="P1802" t="e">
        <f t="shared" si="57"/>
        <v>#N/A</v>
      </c>
      <c r="Q1802" t="e">
        <f>+VLOOKUP(D1802&amp;E1802,Master!D:H,5,0)</f>
        <v>#N/A</v>
      </c>
      <c r="R1802" t="e">
        <f>+VLOOKUP(D1802&amp;E1802,Master!D:I,6,0)</f>
        <v>#N/A</v>
      </c>
      <c r="S1802" t="e">
        <f>+VLOOKUP(Q1802,Notes!$A$45:$BZ$50,MATCH(P1802,Notes!$2:$2,0),0)</f>
        <v>#N/A</v>
      </c>
      <c r="T1802" s="21" t="e">
        <f t="shared" si="56"/>
        <v>#N/A</v>
      </c>
      <c r="AD1802" s="20" t="s">
        <v>625</v>
      </c>
      <c r="AE1802" s="20">
        <v>0.17584399999999997</v>
      </c>
      <c r="AF1802" s="20">
        <v>0.17584399999999997</v>
      </c>
      <c r="AG1802" s="20" t="s">
        <v>20</v>
      </c>
      <c r="AH1802" s="20" t="s">
        <v>205</v>
      </c>
    </row>
    <row r="1803" spans="1:34">
      <c r="A1803" s="20"/>
      <c r="B1803" s="20"/>
      <c r="C1803" s="20"/>
      <c r="D1803" s="20"/>
      <c r="E1803" s="20"/>
      <c r="G1803" s="2"/>
      <c r="P1803" t="e">
        <f t="shared" si="57"/>
        <v>#N/A</v>
      </c>
      <c r="Q1803" t="e">
        <f>+VLOOKUP(D1803&amp;E1803,Master!D:H,5,0)</f>
        <v>#N/A</v>
      </c>
      <c r="R1803" t="e">
        <f>+VLOOKUP(D1803&amp;E1803,Master!D:I,6,0)</f>
        <v>#N/A</v>
      </c>
      <c r="S1803" t="e">
        <f>+VLOOKUP(Q1803,Notes!$A$45:$BZ$50,MATCH(P1803,Notes!$2:$2,0),0)</f>
        <v>#N/A</v>
      </c>
      <c r="T1803" s="21" t="e">
        <f t="shared" si="56"/>
        <v>#N/A</v>
      </c>
      <c r="AD1803" s="20" t="s">
        <v>653</v>
      </c>
      <c r="AE1803" s="20">
        <v>15.359452999999993</v>
      </c>
      <c r="AF1803" s="20">
        <v>15.359452999999993</v>
      </c>
      <c r="AG1803" s="20" t="s">
        <v>17</v>
      </c>
      <c r="AH1803" s="20" t="s">
        <v>211</v>
      </c>
    </row>
    <row r="1804" spans="1:34">
      <c r="A1804" s="20"/>
      <c r="B1804" s="20"/>
      <c r="C1804" s="20"/>
      <c r="D1804" s="20"/>
      <c r="E1804" s="20"/>
      <c r="G1804" s="2"/>
      <c r="P1804" t="e">
        <f t="shared" si="57"/>
        <v>#N/A</v>
      </c>
      <c r="Q1804" t="e">
        <f>+VLOOKUP(D1804&amp;E1804,Master!D:H,5,0)</f>
        <v>#N/A</v>
      </c>
      <c r="R1804" t="e">
        <f>+VLOOKUP(D1804&amp;E1804,Master!D:I,6,0)</f>
        <v>#N/A</v>
      </c>
      <c r="S1804" t="e">
        <f>+VLOOKUP(Q1804,Notes!$A$45:$BZ$50,MATCH(P1804,Notes!$2:$2,0),0)</f>
        <v>#N/A</v>
      </c>
      <c r="T1804" s="21" t="e">
        <f t="shared" si="56"/>
        <v>#N/A</v>
      </c>
      <c r="AD1804" s="20" t="s">
        <v>650</v>
      </c>
      <c r="AE1804" s="20">
        <v>15.765048999999996</v>
      </c>
      <c r="AF1804" s="20">
        <v>15.765048999999996</v>
      </c>
      <c r="AG1804" s="20" t="s">
        <v>17</v>
      </c>
      <c r="AH1804" s="20" t="s">
        <v>204</v>
      </c>
    </row>
    <row r="1805" spans="1:34">
      <c r="A1805" s="20"/>
      <c r="B1805" s="20"/>
      <c r="C1805" s="20"/>
      <c r="D1805" s="20"/>
      <c r="E1805" s="20"/>
      <c r="G1805" s="2"/>
      <c r="P1805" t="e">
        <f t="shared" si="57"/>
        <v>#N/A</v>
      </c>
      <c r="Q1805" t="e">
        <f>+VLOOKUP(D1805&amp;E1805,Master!D:H,5,0)</f>
        <v>#N/A</v>
      </c>
      <c r="R1805" t="e">
        <f>+VLOOKUP(D1805&amp;E1805,Master!D:I,6,0)</f>
        <v>#N/A</v>
      </c>
      <c r="S1805" t="e">
        <f>+VLOOKUP(Q1805,Notes!$A$45:$BZ$50,MATCH(P1805,Notes!$2:$2,0),0)</f>
        <v>#N/A</v>
      </c>
      <c r="T1805" s="21" t="e">
        <f t="shared" si="56"/>
        <v>#N/A</v>
      </c>
      <c r="AD1805" s="20" t="s">
        <v>681</v>
      </c>
      <c r="AE1805" s="20">
        <v>15.026921000000005</v>
      </c>
      <c r="AF1805" s="20">
        <v>15.026921000000005</v>
      </c>
      <c r="AG1805" s="20" t="s">
        <v>190</v>
      </c>
      <c r="AH1805" s="20" t="s">
        <v>204</v>
      </c>
    </row>
    <row r="1806" spans="1:34">
      <c r="A1806" s="20"/>
      <c r="B1806" s="20"/>
      <c r="C1806" s="20"/>
      <c r="D1806" s="20"/>
      <c r="E1806" s="20"/>
      <c r="G1806" s="2"/>
      <c r="P1806" t="e">
        <f t="shared" si="57"/>
        <v>#N/A</v>
      </c>
      <c r="Q1806" t="e">
        <f>+VLOOKUP(D1806&amp;E1806,Master!D:H,5,0)</f>
        <v>#N/A</v>
      </c>
      <c r="R1806" t="e">
        <f>+VLOOKUP(D1806&amp;E1806,Master!D:I,6,0)</f>
        <v>#N/A</v>
      </c>
      <c r="S1806" t="e">
        <f>+VLOOKUP(Q1806,Notes!$A$45:$BZ$50,MATCH(P1806,Notes!$2:$2,0),0)</f>
        <v>#N/A</v>
      </c>
      <c r="T1806" s="21" t="e">
        <f t="shared" si="56"/>
        <v>#N/A</v>
      </c>
      <c r="AD1806" s="20" t="s">
        <v>683</v>
      </c>
      <c r="AE1806" s="20">
        <v>14.618611999999994</v>
      </c>
      <c r="AF1806" s="20">
        <v>14.618611999999994</v>
      </c>
      <c r="AG1806" s="20" t="s">
        <v>190</v>
      </c>
      <c r="AH1806" s="20" t="s">
        <v>205</v>
      </c>
    </row>
    <row r="1807" spans="1:34">
      <c r="A1807" s="20"/>
      <c r="B1807" s="20"/>
      <c r="C1807" s="20"/>
      <c r="D1807" s="20"/>
      <c r="E1807" s="20"/>
      <c r="G1807" s="2"/>
      <c r="P1807" t="e">
        <f t="shared" si="57"/>
        <v>#N/A</v>
      </c>
      <c r="Q1807" t="e">
        <f>+VLOOKUP(D1807&amp;E1807,Master!D:H,5,0)</f>
        <v>#N/A</v>
      </c>
      <c r="R1807" t="e">
        <f>+VLOOKUP(D1807&amp;E1807,Master!D:I,6,0)</f>
        <v>#N/A</v>
      </c>
      <c r="S1807" t="e">
        <f>+VLOOKUP(Q1807,Notes!$A$45:$BZ$50,MATCH(P1807,Notes!$2:$2,0),0)</f>
        <v>#N/A</v>
      </c>
      <c r="T1807" s="21" t="e">
        <f t="shared" si="56"/>
        <v>#N/A</v>
      </c>
      <c r="AD1807" s="20" t="s">
        <v>813</v>
      </c>
      <c r="AE1807" s="20">
        <v>0.83</v>
      </c>
      <c r="AF1807" s="20">
        <v>0.83</v>
      </c>
      <c r="AG1807" s="20" t="s">
        <v>44</v>
      </c>
      <c r="AH1807" s="20" t="s">
        <v>200</v>
      </c>
    </row>
    <row r="1808" spans="1:34">
      <c r="A1808" s="20"/>
      <c r="B1808" s="20"/>
      <c r="C1808" s="20"/>
      <c r="D1808" s="20"/>
      <c r="E1808" s="20"/>
      <c r="G1808" s="2"/>
      <c r="P1808" t="e">
        <f t="shared" si="57"/>
        <v>#N/A</v>
      </c>
      <c r="Q1808" t="e">
        <f>+VLOOKUP(D1808&amp;E1808,Master!D:H,5,0)</f>
        <v>#N/A</v>
      </c>
      <c r="R1808" t="e">
        <f>+VLOOKUP(D1808&amp;E1808,Master!D:I,6,0)</f>
        <v>#N/A</v>
      </c>
      <c r="S1808" t="e">
        <f>+VLOOKUP(Q1808,Notes!$A$45:$BZ$50,MATCH(P1808,Notes!$2:$2,0),0)</f>
        <v>#N/A</v>
      </c>
      <c r="T1808" s="21" t="e">
        <f t="shared" si="56"/>
        <v>#N/A</v>
      </c>
      <c r="AD1808" s="20" t="s">
        <v>818</v>
      </c>
      <c r="AE1808" s="20">
        <v>1.42</v>
      </c>
      <c r="AF1808" s="20">
        <v>1.42</v>
      </c>
      <c r="AG1808" s="20" t="s">
        <v>18</v>
      </c>
      <c r="AH1808" s="20" t="s">
        <v>200</v>
      </c>
    </row>
    <row r="1809" spans="1:34">
      <c r="A1809" s="20"/>
      <c r="B1809" s="20"/>
      <c r="C1809" s="20"/>
      <c r="D1809" s="20"/>
      <c r="E1809" s="20"/>
      <c r="G1809" s="2"/>
      <c r="P1809" t="e">
        <f t="shared" si="57"/>
        <v>#N/A</v>
      </c>
      <c r="Q1809" t="e">
        <f>+VLOOKUP(D1809&amp;E1809,Master!D:H,5,0)</f>
        <v>#N/A</v>
      </c>
      <c r="R1809" t="e">
        <f>+VLOOKUP(D1809&amp;E1809,Master!D:I,6,0)</f>
        <v>#N/A</v>
      </c>
      <c r="S1809" t="e">
        <f>+VLOOKUP(Q1809,Notes!$A$45:$BZ$50,MATCH(P1809,Notes!$2:$2,0),0)</f>
        <v>#N/A</v>
      </c>
      <c r="T1809" s="21" t="e">
        <f t="shared" si="56"/>
        <v>#N/A</v>
      </c>
      <c r="AD1809" s="20" t="s">
        <v>621</v>
      </c>
      <c r="AE1809" s="20">
        <v>0.18816300000000014</v>
      </c>
      <c r="AF1809" s="20">
        <v>0.18816300000000014</v>
      </c>
      <c r="AG1809" s="20" t="s">
        <v>20</v>
      </c>
      <c r="AH1809" s="20" t="s">
        <v>204</v>
      </c>
    </row>
    <row r="1810" spans="1:34">
      <c r="A1810" s="20"/>
      <c r="B1810" s="20"/>
      <c r="C1810" s="20"/>
      <c r="D1810" s="20"/>
      <c r="E1810" s="20"/>
      <c r="G1810" s="2"/>
      <c r="P1810" t="e">
        <f t="shared" si="57"/>
        <v>#N/A</v>
      </c>
      <c r="Q1810" t="e">
        <f>+VLOOKUP(D1810&amp;E1810,Master!D:H,5,0)</f>
        <v>#N/A</v>
      </c>
      <c r="R1810" t="e">
        <f>+VLOOKUP(D1810&amp;E1810,Master!D:I,6,0)</f>
        <v>#N/A</v>
      </c>
      <c r="S1810" t="e">
        <f>+VLOOKUP(Q1810,Notes!$A$45:$BZ$50,MATCH(P1810,Notes!$2:$2,0),0)</f>
        <v>#N/A</v>
      </c>
      <c r="T1810" s="21" t="e">
        <f t="shared" si="56"/>
        <v>#N/A</v>
      </c>
      <c r="AD1810" s="20" t="s">
        <v>625</v>
      </c>
      <c r="AE1810" s="20">
        <v>0.17584399999999997</v>
      </c>
      <c r="AF1810" s="20">
        <v>0.17584399999999997</v>
      </c>
      <c r="AG1810" s="20" t="s">
        <v>20</v>
      </c>
      <c r="AH1810" s="20" t="s">
        <v>205</v>
      </c>
    </row>
    <row r="1811" spans="1:34">
      <c r="A1811" s="20"/>
      <c r="B1811" s="20"/>
      <c r="C1811" s="20"/>
      <c r="D1811" s="20"/>
      <c r="E1811" s="20"/>
      <c r="G1811" s="2"/>
      <c r="P1811" t="e">
        <f t="shared" si="57"/>
        <v>#N/A</v>
      </c>
      <c r="Q1811" t="e">
        <f>+VLOOKUP(D1811&amp;E1811,Master!D:H,5,0)</f>
        <v>#N/A</v>
      </c>
      <c r="R1811" t="e">
        <f>+VLOOKUP(D1811&amp;E1811,Master!D:I,6,0)</f>
        <v>#N/A</v>
      </c>
      <c r="S1811" t="e">
        <f>+VLOOKUP(Q1811,Notes!$A$45:$BZ$50,MATCH(P1811,Notes!$2:$2,0),0)</f>
        <v>#N/A</v>
      </c>
      <c r="T1811" s="21" t="e">
        <f t="shared" si="56"/>
        <v>#N/A</v>
      </c>
      <c r="AD1811" s="20" t="s">
        <v>668</v>
      </c>
      <c r="AE1811" s="20">
        <v>0.21977199999999994</v>
      </c>
      <c r="AF1811" s="20">
        <v>0.21977199999999994</v>
      </c>
      <c r="AG1811" s="20" t="s">
        <v>47</v>
      </c>
      <c r="AH1811" s="20" t="s">
        <v>204</v>
      </c>
    </row>
    <row r="1812" spans="1:34">
      <c r="A1812" s="20"/>
      <c r="B1812" s="20"/>
      <c r="C1812" s="20"/>
      <c r="D1812" s="20"/>
      <c r="E1812" s="20"/>
      <c r="G1812" s="2"/>
      <c r="P1812" t="e">
        <f t="shared" si="57"/>
        <v>#N/A</v>
      </c>
      <c r="Q1812" t="e">
        <f>+VLOOKUP(D1812&amp;E1812,Master!D:H,5,0)</f>
        <v>#N/A</v>
      </c>
      <c r="R1812" t="e">
        <f>+VLOOKUP(D1812&amp;E1812,Master!D:I,6,0)</f>
        <v>#N/A</v>
      </c>
      <c r="S1812" t="e">
        <f>+VLOOKUP(Q1812,Notes!$A$45:$BZ$50,MATCH(P1812,Notes!$2:$2,0),0)</f>
        <v>#N/A</v>
      </c>
      <c r="T1812" s="21" t="e">
        <f t="shared" si="56"/>
        <v>#N/A</v>
      </c>
      <c r="AD1812" s="20" t="s">
        <v>672</v>
      </c>
      <c r="AE1812" s="20">
        <v>0.20745500000000008</v>
      </c>
      <c r="AF1812" s="20">
        <v>0.20745500000000008</v>
      </c>
      <c r="AG1812" s="20" t="s">
        <v>47</v>
      </c>
      <c r="AH1812" s="20" t="s">
        <v>205</v>
      </c>
    </row>
    <row r="1813" spans="1:34">
      <c r="A1813" s="20"/>
      <c r="B1813" s="20"/>
      <c r="C1813" s="20"/>
      <c r="D1813" s="20"/>
      <c r="E1813" s="20"/>
      <c r="G1813" s="2"/>
      <c r="P1813" t="e">
        <f t="shared" si="57"/>
        <v>#N/A</v>
      </c>
      <c r="Q1813" t="e">
        <f>+VLOOKUP(D1813&amp;E1813,Master!D:H,5,0)</f>
        <v>#N/A</v>
      </c>
      <c r="R1813" t="e">
        <f>+VLOOKUP(D1813&amp;E1813,Master!D:I,6,0)</f>
        <v>#N/A</v>
      </c>
      <c r="S1813" t="e">
        <f>+VLOOKUP(Q1813,Notes!$A$45:$BZ$50,MATCH(P1813,Notes!$2:$2,0),0)</f>
        <v>#N/A</v>
      </c>
      <c r="T1813" s="21" t="e">
        <f t="shared" si="56"/>
        <v>#N/A</v>
      </c>
      <c r="AD1813" s="20" t="s">
        <v>647</v>
      </c>
      <c r="AE1813" s="20">
        <v>15.734137000000006</v>
      </c>
      <c r="AF1813" s="20">
        <v>15.734137000000006</v>
      </c>
      <c r="AG1813" s="20" t="s">
        <v>15</v>
      </c>
      <c r="AH1813" s="20" t="s">
        <v>205</v>
      </c>
    </row>
    <row r="1814" spans="1:34">
      <c r="A1814" s="20"/>
      <c r="B1814" s="20"/>
      <c r="C1814" s="20"/>
      <c r="D1814" s="20"/>
      <c r="E1814" s="20"/>
      <c r="G1814" s="2"/>
      <c r="P1814" t="e">
        <f t="shared" si="57"/>
        <v>#N/A</v>
      </c>
      <c r="Q1814" t="e">
        <f>+VLOOKUP(D1814&amp;E1814,Master!D:H,5,0)</f>
        <v>#N/A</v>
      </c>
      <c r="R1814" t="e">
        <f>+VLOOKUP(D1814&amp;E1814,Master!D:I,6,0)</f>
        <v>#N/A</v>
      </c>
      <c r="S1814" t="e">
        <f>+VLOOKUP(Q1814,Notes!$A$45:$BZ$50,MATCH(P1814,Notes!$2:$2,0),0)</f>
        <v>#N/A</v>
      </c>
      <c r="T1814" s="21" t="e">
        <f t="shared" si="56"/>
        <v>#N/A</v>
      </c>
      <c r="AD1814" s="20" t="s">
        <v>642</v>
      </c>
      <c r="AE1814" s="20">
        <v>19.30333700000001</v>
      </c>
      <c r="AF1814" s="20">
        <v>19.30333700000001</v>
      </c>
      <c r="AG1814" s="20" t="s">
        <v>15</v>
      </c>
      <c r="AH1814" s="20" t="s">
        <v>204</v>
      </c>
    </row>
    <row r="1815" spans="1:34">
      <c r="A1815" s="20"/>
      <c r="B1815" s="20"/>
      <c r="C1815" s="20"/>
      <c r="D1815" s="20"/>
      <c r="E1815" s="20"/>
      <c r="G1815" s="2"/>
      <c r="P1815" t="e">
        <f t="shared" si="57"/>
        <v>#N/A</v>
      </c>
      <c r="Q1815" t="e">
        <f>+VLOOKUP(D1815&amp;E1815,Master!D:H,5,0)</f>
        <v>#N/A</v>
      </c>
      <c r="R1815" t="e">
        <f>+VLOOKUP(D1815&amp;E1815,Master!D:I,6,0)</f>
        <v>#N/A</v>
      </c>
      <c r="S1815" t="e">
        <f>+VLOOKUP(Q1815,Notes!$A$45:$BZ$50,MATCH(P1815,Notes!$2:$2,0),0)</f>
        <v>#N/A</v>
      </c>
      <c r="T1815" s="21" t="e">
        <f t="shared" si="56"/>
        <v>#N/A</v>
      </c>
      <c r="AD1815" s="20" t="s">
        <v>763</v>
      </c>
      <c r="AE1815" s="20">
        <v>0.21400499999999986</v>
      </c>
      <c r="AF1815" s="20">
        <v>0.21400499999999986</v>
      </c>
      <c r="AG1815" s="20" t="s">
        <v>16</v>
      </c>
      <c r="AH1815" s="20" t="s">
        <v>205</v>
      </c>
    </row>
    <row r="1816" spans="1:34">
      <c r="A1816" s="20"/>
      <c r="B1816" s="20"/>
      <c r="C1816" s="20"/>
      <c r="D1816" s="20"/>
      <c r="E1816" s="20"/>
      <c r="G1816" s="2"/>
      <c r="P1816" t="e">
        <f t="shared" si="57"/>
        <v>#N/A</v>
      </c>
      <c r="Q1816" t="e">
        <f>+VLOOKUP(D1816&amp;E1816,Master!D:H,5,0)</f>
        <v>#N/A</v>
      </c>
      <c r="R1816" t="e">
        <f>+VLOOKUP(D1816&amp;E1816,Master!D:I,6,0)</f>
        <v>#N/A</v>
      </c>
      <c r="S1816" t="e">
        <f>+VLOOKUP(Q1816,Notes!$A$45:$BZ$50,MATCH(P1816,Notes!$2:$2,0),0)</f>
        <v>#N/A</v>
      </c>
      <c r="T1816" s="21" t="e">
        <f t="shared" si="56"/>
        <v>#N/A</v>
      </c>
      <c r="AD1816" s="20" t="s">
        <v>761</v>
      </c>
      <c r="AE1816" s="20">
        <v>0.25396199999999997</v>
      </c>
      <c r="AF1816" s="20">
        <v>0.25396199999999997</v>
      </c>
      <c r="AG1816" s="20" t="s">
        <v>16</v>
      </c>
      <c r="AH1816" s="20" t="s">
        <v>204</v>
      </c>
    </row>
    <row r="1817" spans="1:34">
      <c r="A1817" s="20"/>
      <c r="B1817" s="20"/>
      <c r="C1817" s="20"/>
      <c r="D1817" s="20"/>
      <c r="E1817" s="20"/>
      <c r="G1817" s="2"/>
      <c r="P1817" t="e">
        <f t="shared" si="57"/>
        <v>#N/A</v>
      </c>
      <c r="Q1817" t="e">
        <f>+VLOOKUP(D1817&amp;E1817,Master!D:H,5,0)</f>
        <v>#N/A</v>
      </c>
      <c r="R1817" t="e">
        <f>+VLOOKUP(D1817&amp;E1817,Master!D:I,6,0)</f>
        <v>#N/A</v>
      </c>
      <c r="S1817" t="e">
        <f>+VLOOKUP(Q1817,Notes!$A$45:$BZ$50,MATCH(P1817,Notes!$2:$2,0),0)</f>
        <v>#N/A</v>
      </c>
      <c r="T1817" s="21" t="e">
        <f t="shared" si="56"/>
        <v>#N/A</v>
      </c>
      <c r="AD1817" s="20" t="s">
        <v>812</v>
      </c>
      <c r="AE1817" s="20">
        <v>0.86</v>
      </c>
      <c r="AF1817" s="20">
        <v>0.86</v>
      </c>
      <c r="AG1817" s="20" t="s">
        <v>44</v>
      </c>
      <c r="AH1817" s="20" t="s">
        <v>196</v>
      </c>
    </row>
    <row r="1818" spans="1:34">
      <c r="A1818" s="20"/>
      <c r="B1818" s="20"/>
      <c r="C1818" s="20"/>
      <c r="D1818" s="20"/>
      <c r="E1818" s="20"/>
      <c r="G1818" s="2"/>
      <c r="P1818" t="e">
        <f t="shared" si="57"/>
        <v>#N/A</v>
      </c>
      <c r="Q1818" t="e">
        <f>+VLOOKUP(D1818&amp;E1818,Master!D:H,5,0)</f>
        <v>#N/A</v>
      </c>
      <c r="R1818" t="e">
        <f>+VLOOKUP(D1818&amp;E1818,Master!D:I,6,0)</f>
        <v>#N/A</v>
      </c>
      <c r="S1818" t="e">
        <f>+VLOOKUP(Q1818,Notes!$A$45:$BZ$50,MATCH(P1818,Notes!$2:$2,0),0)</f>
        <v>#N/A</v>
      </c>
      <c r="T1818" s="21" t="e">
        <f t="shared" si="56"/>
        <v>#N/A</v>
      </c>
      <c r="AD1818" s="20" t="s">
        <v>676</v>
      </c>
      <c r="AE1818" s="20">
        <v>12.854486999999999</v>
      </c>
      <c r="AF1818" s="20">
        <v>12.854486999999999</v>
      </c>
      <c r="AG1818" s="20" t="s">
        <v>88</v>
      </c>
      <c r="AH1818" s="20" t="s">
        <v>196</v>
      </c>
    </row>
    <row r="1819" spans="1:34">
      <c r="A1819" s="20"/>
      <c r="B1819" s="20"/>
      <c r="C1819" s="20"/>
      <c r="D1819" s="20"/>
      <c r="E1819" s="20"/>
      <c r="G1819" s="2"/>
      <c r="P1819" t="e">
        <f t="shared" si="57"/>
        <v>#N/A</v>
      </c>
      <c r="Q1819" t="e">
        <f>+VLOOKUP(D1819&amp;E1819,Master!D:H,5,0)</f>
        <v>#N/A</v>
      </c>
      <c r="R1819" t="e">
        <f>+VLOOKUP(D1819&amp;E1819,Master!D:I,6,0)</f>
        <v>#N/A</v>
      </c>
      <c r="S1819" t="e">
        <f>+VLOOKUP(Q1819,Notes!$A$45:$BZ$50,MATCH(P1819,Notes!$2:$2,0),0)</f>
        <v>#N/A</v>
      </c>
      <c r="T1819" s="21" t="e">
        <f t="shared" si="56"/>
        <v>#N/A</v>
      </c>
      <c r="AD1819" s="20" t="s">
        <v>817</v>
      </c>
      <c r="AE1819" s="20">
        <v>1.48</v>
      </c>
      <c r="AF1819" s="20">
        <v>1.48</v>
      </c>
      <c r="AG1819" s="20" t="s">
        <v>18</v>
      </c>
      <c r="AH1819" s="20" t="s">
        <v>196</v>
      </c>
    </row>
    <row r="1820" spans="1:34">
      <c r="A1820" s="20"/>
      <c r="B1820" s="20"/>
      <c r="C1820" s="20"/>
      <c r="D1820" s="20"/>
      <c r="E1820" s="20"/>
      <c r="G1820" s="2"/>
      <c r="P1820" t="e">
        <f t="shared" si="57"/>
        <v>#N/A</v>
      </c>
      <c r="Q1820" t="e">
        <f>+VLOOKUP(D1820&amp;E1820,Master!D:H,5,0)</f>
        <v>#N/A</v>
      </c>
      <c r="R1820" t="e">
        <f>+VLOOKUP(D1820&amp;E1820,Master!D:I,6,0)</f>
        <v>#N/A</v>
      </c>
      <c r="S1820" t="e">
        <f>+VLOOKUP(Q1820,Notes!$A$45:$BZ$50,MATCH(P1820,Notes!$2:$2,0),0)</f>
        <v>#N/A</v>
      </c>
      <c r="T1820" s="21" t="e">
        <f t="shared" si="56"/>
        <v>#N/A</v>
      </c>
      <c r="AD1820" s="20" t="s">
        <v>653</v>
      </c>
      <c r="AE1820" s="20">
        <v>15.359452999999993</v>
      </c>
      <c r="AF1820" s="20">
        <v>15.359452999999993</v>
      </c>
      <c r="AG1820" s="20" t="s">
        <v>17</v>
      </c>
      <c r="AH1820" s="20" t="s">
        <v>211</v>
      </c>
    </row>
    <row r="1821" spans="1:34">
      <c r="A1821" s="20"/>
      <c r="B1821" s="20"/>
      <c r="C1821" s="20"/>
      <c r="D1821" s="20"/>
      <c r="E1821" s="20"/>
      <c r="G1821" s="2"/>
      <c r="P1821" t="e">
        <f t="shared" si="57"/>
        <v>#N/A</v>
      </c>
      <c r="Q1821" t="e">
        <f>+VLOOKUP(D1821&amp;E1821,Master!D:H,5,0)</f>
        <v>#N/A</v>
      </c>
      <c r="R1821" t="e">
        <f>+VLOOKUP(D1821&amp;E1821,Master!D:I,6,0)</f>
        <v>#N/A</v>
      </c>
      <c r="S1821" t="e">
        <f>+VLOOKUP(Q1821,Notes!$A$45:$BZ$50,MATCH(P1821,Notes!$2:$2,0),0)</f>
        <v>#N/A</v>
      </c>
      <c r="T1821" s="21" t="e">
        <f t="shared" si="56"/>
        <v>#N/A</v>
      </c>
      <c r="AD1821" s="20" t="s">
        <v>650</v>
      </c>
      <c r="AE1821" s="20">
        <v>15.765048999999996</v>
      </c>
      <c r="AF1821" s="20">
        <v>15.765048999999996</v>
      </c>
      <c r="AG1821" s="20" t="s">
        <v>17</v>
      </c>
      <c r="AH1821" s="20" t="s">
        <v>204</v>
      </c>
    </row>
    <row r="1822" spans="1:34">
      <c r="A1822" s="20"/>
      <c r="B1822" s="20"/>
      <c r="C1822" s="20"/>
      <c r="D1822" s="20"/>
      <c r="E1822" s="20"/>
      <c r="G1822" s="2"/>
      <c r="P1822" t="e">
        <f t="shared" si="57"/>
        <v>#N/A</v>
      </c>
      <c r="Q1822" t="e">
        <f>+VLOOKUP(D1822&amp;E1822,Master!D:H,5,0)</f>
        <v>#N/A</v>
      </c>
      <c r="R1822" t="e">
        <f>+VLOOKUP(D1822&amp;E1822,Master!D:I,6,0)</f>
        <v>#N/A</v>
      </c>
      <c r="S1822" t="e">
        <f>+VLOOKUP(Q1822,Notes!$A$45:$BZ$50,MATCH(P1822,Notes!$2:$2,0),0)</f>
        <v>#N/A</v>
      </c>
      <c r="T1822" s="21" t="e">
        <f t="shared" si="56"/>
        <v>#N/A</v>
      </c>
      <c r="AD1822" s="20" t="s">
        <v>681</v>
      </c>
      <c r="AE1822" s="20">
        <v>15.026921000000005</v>
      </c>
      <c r="AF1822" s="20">
        <v>15.026921000000005</v>
      </c>
      <c r="AG1822" s="20" t="s">
        <v>190</v>
      </c>
      <c r="AH1822" s="20" t="s">
        <v>204</v>
      </c>
    </row>
    <row r="1823" spans="1:34">
      <c r="A1823" s="20"/>
      <c r="B1823" s="20"/>
      <c r="C1823" s="20"/>
      <c r="D1823" s="20"/>
      <c r="E1823" s="20"/>
      <c r="G1823" s="2"/>
      <c r="P1823" t="e">
        <f t="shared" si="57"/>
        <v>#N/A</v>
      </c>
      <c r="Q1823" t="e">
        <f>+VLOOKUP(D1823&amp;E1823,Master!D:H,5,0)</f>
        <v>#N/A</v>
      </c>
      <c r="R1823" t="e">
        <f>+VLOOKUP(D1823&amp;E1823,Master!D:I,6,0)</f>
        <v>#N/A</v>
      </c>
      <c r="S1823" t="e">
        <f>+VLOOKUP(Q1823,Notes!$A$45:$BZ$50,MATCH(P1823,Notes!$2:$2,0),0)</f>
        <v>#N/A</v>
      </c>
      <c r="T1823" s="21" t="e">
        <f t="shared" si="56"/>
        <v>#N/A</v>
      </c>
      <c r="AD1823" s="20" t="s">
        <v>683</v>
      </c>
      <c r="AE1823" s="20">
        <v>14.618611999999994</v>
      </c>
      <c r="AF1823" s="20">
        <v>14.618611999999994</v>
      </c>
      <c r="AG1823" s="20" t="s">
        <v>190</v>
      </c>
      <c r="AH1823" s="20" t="s">
        <v>205</v>
      </c>
    </row>
    <row r="1824" spans="1:34">
      <c r="A1824" s="20"/>
      <c r="B1824" s="20"/>
      <c r="C1824" s="20"/>
      <c r="D1824" s="20"/>
      <c r="E1824" s="20"/>
      <c r="G1824" s="2"/>
      <c r="P1824" t="e">
        <f t="shared" si="57"/>
        <v>#N/A</v>
      </c>
      <c r="Q1824" t="e">
        <f>+VLOOKUP(D1824&amp;E1824,Master!D:H,5,0)</f>
        <v>#N/A</v>
      </c>
      <c r="R1824" t="e">
        <f>+VLOOKUP(D1824&amp;E1824,Master!D:I,6,0)</f>
        <v>#N/A</v>
      </c>
      <c r="S1824" t="e">
        <f>+VLOOKUP(Q1824,Notes!$A$45:$BZ$50,MATCH(P1824,Notes!$2:$2,0),0)</f>
        <v>#N/A</v>
      </c>
      <c r="T1824" s="21" t="e">
        <f t="shared" si="56"/>
        <v>#N/A</v>
      </c>
      <c r="AD1824" s="20" t="s">
        <v>676</v>
      </c>
      <c r="AE1824" s="20">
        <v>12.854486999999999</v>
      </c>
      <c r="AF1824" s="20">
        <v>12.854486999999999</v>
      </c>
      <c r="AG1824" s="20" t="s">
        <v>88</v>
      </c>
      <c r="AH1824" s="20" t="s">
        <v>196</v>
      </c>
    </row>
    <row r="1825" spans="1:34">
      <c r="A1825" s="20"/>
      <c r="B1825" s="20"/>
      <c r="C1825" s="20"/>
      <c r="D1825" s="20"/>
      <c r="E1825" s="20"/>
      <c r="G1825" s="2"/>
      <c r="P1825" t="e">
        <f t="shared" si="57"/>
        <v>#N/A</v>
      </c>
      <c r="Q1825" t="e">
        <f>+VLOOKUP(D1825&amp;E1825,Master!D:H,5,0)</f>
        <v>#N/A</v>
      </c>
      <c r="R1825" t="e">
        <f>+VLOOKUP(D1825&amp;E1825,Master!D:I,6,0)</f>
        <v>#N/A</v>
      </c>
      <c r="S1825" t="e">
        <f>+VLOOKUP(Q1825,Notes!$A$45:$BZ$50,MATCH(P1825,Notes!$2:$2,0),0)</f>
        <v>#N/A</v>
      </c>
      <c r="T1825" s="21" t="e">
        <f t="shared" si="56"/>
        <v>#N/A</v>
      </c>
      <c r="AD1825" s="20" t="s">
        <v>648</v>
      </c>
      <c r="AE1825" s="20">
        <v>15.1645</v>
      </c>
      <c r="AF1825" s="20">
        <v>15.1645</v>
      </c>
      <c r="AG1825" s="20" t="s">
        <v>15</v>
      </c>
      <c r="AH1825" s="20" t="s">
        <v>203</v>
      </c>
    </row>
    <row r="1826" spans="1:34">
      <c r="A1826" s="20"/>
      <c r="B1826" s="20"/>
      <c r="C1826" s="20"/>
      <c r="D1826" s="20"/>
      <c r="E1826" s="20"/>
      <c r="G1826" s="2"/>
      <c r="P1826" t="e">
        <f t="shared" si="57"/>
        <v>#N/A</v>
      </c>
      <c r="Q1826" t="e">
        <f>+VLOOKUP(D1826&amp;E1826,Master!D:H,5,0)</f>
        <v>#N/A</v>
      </c>
      <c r="R1826" t="e">
        <f>+VLOOKUP(D1826&amp;E1826,Master!D:I,6,0)</f>
        <v>#N/A</v>
      </c>
      <c r="S1826" t="e">
        <f>+VLOOKUP(Q1826,Notes!$A$45:$BZ$50,MATCH(P1826,Notes!$2:$2,0),0)</f>
        <v>#N/A</v>
      </c>
      <c r="T1826" s="21" t="e">
        <f t="shared" si="56"/>
        <v>#N/A</v>
      </c>
      <c r="AD1826" s="20" t="s">
        <v>766</v>
      </c>
      <c r="AE1826" s="20">
        <v>0.24319999999999997</v>
      </c>
      <c r="AF1826" s="20">
        <v>0.24319999999999997</v>
      </c>
      <c r="AG1826" s="20" t="s">
        <v>16</v>
      </c>
      <c r="AH1826" s="20" t="s">
        <v>202</v>
      </c>
    </row>
    <row r="1827" spans="1:34">
      <c r="A1827" s="20"/>
      <c r="B1827" s="20"/>
      <c r="C1827" s="20"/>
      <c r="D1827" s="20"/>
      <c r="E1827" s="20"/>
      <c r="G1827" s="2"/>
      <c r="P1827" t="e">
        <f t="shared" si="57"/>
        <v>#N/A</v>
      </c>
      <c r="Q1827" t="e">
        <f>+VLOOKUP(D1827&amp;E1827,Master!D:H,5,0)</f>
        <v>#N/A</v>
      </c>
      <c r="R1827" t="e">
        <f>+VLOOKUP(D1827&amp;E1827,Master!D:I,6,0)</f>
        <v>#N/A</v>
      </c>
      <c r="S1827" t="e">
        <f>+VLOOKUP(Q1827,Notes!$A$45:$BZ$50,MATCH(P1827,Notes!$2:$2,0),0)</f>
        <v>#N/A</v>
      </c>
      <c r="T1827" s="21" t="e">
        <f t="shared" si="56"/>
        <v>#N/A</v>
      </c>
      <c r="AD1827" s="20" t="s">
        <v>768</v>
      </c>
      <c r="AE1827" s="20">
        <v>0.2036</v>
      </c>
      <c r="AF1827" s="20">
        <v>0.2036</v>
      </c>
      <c r="AG1827" s="20" t="s">
        <v>16</v>
      </c>
      <c r="AH1827" s="20" t="s">
        <v>203</v>
      </c>
    </row>
    <row r="1828" spans="1:34">
      <c r="A1828" s="20"/>
      <c r="B1828" s="20"/>
      <c r="C1828" s="20"/>
      <c r="D1828" s="20"/>
      <c r="E1828" s="20"/>
      <c r="G1828" s="2"/>
      <c r="P1828" t="e">
        <f t="shared" si="57"/>
        <v>#N/A</v>
      </c>
      <c r="Q1828" t="e">
        <f>+VLOOKUP(D1828&amp;E1828,Master!D:H,5,0)</f>
        <v>#N/A</v>
      </c>
      <c r="R1828" t="e">
        <f>+VLOOKUP(D1828&amp;E1828,Master!D:I,6,0)</f>
        <v>#N/A</v>
      </c>
      <c r="S1828" t="e">
        <f>+VLOOKUP(Q1828,Notes!$A$45:$BZ$50,MATCH(P1828,Notes!$2:$2,0),0)</f>
        <v>#N/A</v>
      </c>
      <c r="T1828" s="21" t="e">
        <f t="shared" si="56"/>
        <v>#N/A</v>
      </c>
      <c r="AD1828" s="20" t="s">
        <v>669</v>
      </c>
      <c r="AE1828" s="20">
        <v>0.23169999999999999</v>
      </c>
      <c r="AF1828" s="20">
        <v>0.23169999999999999</v>
      </c>
      <c r="AG1828" s="20" t="s">
        <v>47</v>
      </c>
      <c r="AH1828" s="20" t="s">
        <v>202</v>
      </c>
    </row>
    <row r="1829" spans="1:34">
      <c r="A1829" s="20"/>
      <c r="B1829" s="20"/>
      <c r="C1829" s="20"/>
      <c r="D1829" s="20"/>
      <c r="E1829" s="20"/>
      <c r="G1829" s="2"/>
      <c r="P1829" t="e">
        <f t="shared" si="57"/>
        <v>#N/A</v>
      </c>
      <c r="Q1829" t="e">
        <f>+VLOOKUP(D1829&amp;E1829,Master!D:H,5,0)</f>
        <v>#N/A</v>
      </c>
      <c r="R1829" t="e">
        <f>+VLOOKUP(D1829&amp;E1829,Master!D:I,6,0)</f>
        <v>#N/A</v>
      </c>
      <c r="S1829" t="e">
        <f>+VLOOKUP(Q1829,Notes!$A$45:$BZ$50,MATCH(P1829,Notes!$2:$2,0),0)</f>
        <v>#N/A</v>
      </c>
      <c r="T1829" s="21" t="e">
        <f t="shared" si="56"/>
        <v>#N/A</v>
      </c>
      <c r="AD1829" s="20" t="s">
        <v>673</v>
      </c>
      <c r="AE1829" s="20">
        <v>0.19670000000000001</v>
      </c>
      <c r="AF1829" s="20">
        <v>0.19670000000000001</v>
      </c>
      <c r="AG1829" s="20" t="s">
        <v>47</v>
      </c>
      <c r="AH1829" s="20" t="s">
        <v>203</v>
      </c>
    </row>
    <row r="1830" spans="1:34">
      <c r="A1830" s="20"/>
      <c r="B1830" s="20"/>
      <c r="C1830" s="20"/>
      <c r="D1830" s="20"/>
      <c r="E1830" s="20"/>
      <c r="G1830" s="2"/>
      <c r="P1830" t="e">
        <f t="shared" si="57"/>
        <v>#N/A</v>
      </c>
      <c r="Q1830" t="e">
        <f>+VLOOKUP(D1830&amp;E1830,Master!D:H,5,0)</f>
        <v>#N/A</v>
      </c>
      <c r="R1830" t="e">
        <f>+VLOOKUP(D1830&amp;E1830,Master!D:I,6,0)</f>
        <v>#N/A</v>
      </c>
      <c r="S1830" t="e">
        <f>+VLOOKUP(Q1830,Notes!$A$45:$BZ$50,MATCH(P1830,Notes!$2:$2,0),0)</f>
        <v>#N/A</v>
      </c>
      <c r="T1830" s="21" t="e">
        <f t="shared" si="56"/>
        <v>#N/A</v>
      </c>
      <c r="AD1830" s="20" t="s">
        <v>677</v>
      </c>
      <c r="AE1830" s="20">
        <v>0.2331</v>
      </c>
      <c r="AF1830" s="20">
        <v>0.2331</v>
      </c>
      <c r="AG1830" s="20" t="s">
        <v>166</v>
      </c>
      <c r="AH1830" s="20" t="s">
        <v>202</v>
      </c>
    </row>
    <row r="1831" spans="1:34">
      <c r="A1831" s="20"/>
      <c r="B1831" s="20"/>
      <c r="C1831" s="20"/>
      <c r="D1831" s="20"/>
      <c r="E1831" s="20"/>
      <c r="G1831" s="2"/>
      <c r="P1831" t="e">
        <f t="shared" si="57"/>
        <v>#N/A</v>
      </c>
      <c r="Q1831" t="e">
        <f>+VLOOKUP(D1831&amp;E1831,Master!D:H,5,0)</f>
        <v>#N/A</v>
      </c>
      <c r="R1831" t="e">
        <f>+VLOOKUP(D1831&amp;E1831,Master!D:I,6,0)</f>
        <v>#N/A</v>
      </c>
      <c r="S1831" t="e">
        <f>+VLOOKUP(Q1831,Notes!$A$45:$BZ$50,MATCH(P1831,Notes!$2:$2,0),0)</f>
        <v>#N/A</v>
      </c>
      <c r="T1831" s="21" t="e">
        <f t="shared" si="56"/>
        <v>#N/A</v>
      </c>
      <c r="AD1831" s="20" t="s">
        <v>679</v>
      </c>
      <c r="AE1831" s="20">
        <v>0.2243</v>
      </c>
      <c r="AF1831" s="20">
        <v>0.2243</v>
      </c>
      <c r="AG1831" s="20" t="s">
        <v>166</v>
      </c>
      <c r="AH1831" s="20" t="s">
        <v>203</v>
      </c>
    </row>
    <row r="1832" spans="1:34">
      <c r="A1832" s="20"/>
      <c r="B1832" s="20"/>
      <c r="C1832" s="20"/>
      <c r="D1832" s="20"/>
      <c r="E1832" s="20"/>
      <c r="G1832" s="2"/>
      <c r="P1832" t="e">
        <f t="shared" si="57"/>
        <v>#N/A</v>
      </c>
      <c r="Q1832" t="e">
        <f>+VLOOKUP(D1832&amp;E1832,Master!D:H,5,0)</f>
        <v>#N/A</v>
      </c>
      <c r="R1832" t="e">
        <f>+VLOOKUP(D1832&amp;E1832,Master!D:I,6,0)</f>
        <v>#N/A</v>
      </c>
      <c r="S1832" t="e">
        <f>+VLOOKUP(Q1832,Notes!$A$45:$BZ$50,MATCH(P1832,Notes!$2:$2,0),0)</f>
        <v>#N/A</v>
      </c>
      <c r="T1832" s="21" t="e">
        <f t="shared" si="56"/>
        <v>#N/A</v>
      </c>
      <c r="AD1832" s="20" t="s">
        <v>676</v>
      </c>
      <c r="AE1832" s="20">
        <v>12.854486999999999</v>
      </c>
      <c r="AF1832" s="20">
        <v>12.854486999999999</v>
      </c>
      <c r="AG1832" s="20" t="s">
        <v>88</v>
      </c>
      <c r="AH1832" s="20" t="s">
        <v>196</v>
      </c>
    </row>
    <row r="1833" spans="1:34">
      <c r="A1833" s="20"/>
      <c r="B1833" s="20"/>
      <c r="C1833" s="20"/>
      <c r="D1833" s="20"/>
      <c r="E1833" s="20"/>
      <c r="G1833" s="2"/>
      <c r="P1833" t="e">
        <f t="shared" si="57"/>
        <v>#N/A</v>
      </c>
      <c r="Q1833" t="e">
        <f>+VLOOKUP(D1833&amp;E1833,Master!D:H,5,0)</f>
        <v>#N/A</v>
      </c>
      <c r="R1833" t="e">
        <f>+VLOOKUP(D1833&amp;E1833,Master!D:I,6,0)</f>
        <v>#N/A</v>
      </c>
      <c r="S1833" t="e">
        <f>+VLOOKUP(Q1833,Notes!$A$45:$BZ$50,MATCH(P1833,Notes!$2:$2,0),0)</f>
        <v>#N/A</v>
      </c>
      <c r="T1833" s="21" t="e">
        <f t="shared" si="56"/>
        <v>#N/A</v>
      </c>
      <c r="AD1833" s="20" t="s">
        <v>616</v>
      </c>
      <c r="AE1833" s="20">
        <v>0.9</v>
      </c>
      <c r="AF1833" s="20">
        <v>0.9</v>
      </c>
      <c r="AG1833" s="20" t="s">
        <v>2</v>
      </c>
      <c r="AH1833" s="20" t="s">
        <v>200</v>
      </c>
    </row>
    <row r="1834" spans="1:34">
      <c r="A1834" s="20"/>
      <c r="B1834" s="20"/>
      <c r="C1834" s="20"/>
      <c r="D1834" s="20"/>
      <c r="E1834" s="20"/>
      <c r="G1834" s="2"/>
      <c r="P1834" t="e">
        <f t="shared" si="57"/>
        <v>#N/A</v>
      </c>
      <c r="Q1834" t="e">
        <f>+VLOOKUP(D1834&amp;E1834,Master!D:H,5,0)</f>
        <v>#N/A</v>
      </c>
      <c r="R1834" t="e">
        <f>+VLOOKUP(D1834&amp;E1834,Master!D:I,6,0)</f>
        <v>#N/A</v>
      </c>
      <c r="S1834" t="e">
        <f>+VLOOKUP(Q1834,Notes!$A$45:$BZ$50,MATCH(P1834,Notes!$2:$2,0),0)</f>
        <v>#N/A</v>
      </c>
      <c r="T1834" s="21" t="e">
        <f t="shared" si="56"/>
        <v>#N/A</v>
      </c>
      <c r="AD1834" s="20" t="s">
        <v>650</v>
      </c>
      <c r="AE1834" s="20">
        <v>15.765048999999996</v>
      </c>
      <c r="AF1834" s="20">
        <v>15.765048999999996</v>
      </c>
      <c r="AG1834" s="20" t="s">
        <v>17</v>
      </c>
      <c r="AH1834" s="20" t="s">
        <v>204</v>
      </c>
    </row>
    <row r="1835" spans="1:34">
      <c r="A1835" s="20"/>
      <c r="B1835" s="20"/>
      <c r="C1835" s="20"/>
      <c r="D1835" s="20"/>
      <c r="E1835" s="20"/>
      <c r="G1835" s="2"/>
      <c r="P1835" t="e">
        <f t="shared" si="57"/>
        <v>#N/A</v>
      </c>
      <c r="Q1835" t="e">
        <f>+VLOOKUP(D1835&amp;E1835,Master!D:H,5,0)</f>
        <v>#N/A</v>
      </c>
      <c r="R1835" t="e">
        <f>+VLOOKUP(D1835&amp;E1835,Master!D:I,6,0)</f>
        <v>#N/A</v>
      </c>
      <c r="S1835" t="e">
        <f>+VLOOKUP(Q1835,Notes!$A$45:$BZ$50,MATCH(P1835,Notes!$2:$2,0),0)</f>
        <v>#N/A</v>
      </c>
      <c r="T1835" s="21" t="e">
        <f t="shared" si="56"/>
        <v>#N/A</v>
      </c>
      <c r="AD1835" s="20" t="s">
        <v>653</v>
      </c>
      <c r="AE1835" s="20">
        <v>15.359452999999993</v>
      </c>
      <c r="AF1835" s="20">
        <v>15.359452999999993</v>
      </c>
      <c r="AG1835" s="20" t="s">
        <v>17</v>
      </c>
      <c r="AH1835" s="20" t="s">
        <v>211</v>
      </c>
    </row>
    <row r="1836" spans="1:34">
      <c r="A1836" s="20"/>
      <c r="B1836" s="20"/>
      <c r="C1836" s="20"/>
      <c r="D1836" s="20"/>
      <c r="E1836" s="20"/>
      <c r="G1836" s="2"/>
      <c r="P1836" t="e">
        <f t="shared" si="57"/>
        <v>#N/A</v>
      </c>
      <c r="Q1836" t="e">
        <f>+VLOOKUP(D1836&amp;E1836,Master!D:H,5,0)</f>
        <v>#N/A</v>
      </c>
      <c r="R1836" t="e">
        <f>+VLOOKUP(D1836&amp;E1836,Master!D:I,6,0)</f>
        <v>#N/A</v>
      </c>
      <c r="S1836" t="e">
        <f>+VLOOKUP(Q1836,Notes!$A$45:$BZ$50,MATCH(P1836,Notes!$2:$2,0),0)</f>
        <v>#N/A</v>
      </c>
      <c r="T1836" s="21" t="e">
        <f t="shared" si="56"/>
        <v>#N/A</v>
      </c>
      <c r="AD1836" s="20" t="s">
        <v>681</v>
      </c>
      <c r="AE1836" s="20">
        <v>15.026921000000005</v>
      </c>
      <c r="AF1836" s="20">
        <v>15.026921000000005</v>
      </c>
      <c r="AG1836" s="20" t="s">
        <v>190</v>
      </c>
      <c r="AH1836" s="20" t="s">
        <v>204</v>
      </c>
    </row>
    <row r="1837" spans="1:34">
      <c r="A1837" s="20"/>
      <c r="B1837" s="20"/>
      <c r="C1837" s="20"/>
      <c r="D1837" s="20"/>
      <c r="E1837" s="20"/>
      <c r="G1837" s="2"/>
      <c r="P1837" t="e">
        <f t="shared" si="57"/>
        <v>#N/A</v>
      </c>
      <c r="Q1837" t="e">
        <f>+VLOOKUP(D1837&amp;E1837,Master!D:H,5,0)</f>
        <v>#N/A</v>
      </c>
      <c r="R1837" t="e">
        <f>+VLOOKUP(D1837&amp;E1837,Master!D:I,6,0)</f>
        <v>#N/A</v>
      </c>
      <c r="S1837" t="e">
        <f>+VLOOKUP(Q1837,Notes!$A$45:$BZ$50,MATCH(P1837,Notes!$2:$2,0),0)</f>
        <v>#N/A</v>
      </c>
      <c r="T1837" s="21" t="e">
        <f t="shared" si="56"/>
        <v>#N/A</v>
      </c>
      <c r="AD1837" s="20" t="s">
        <v>683</v>
      </c>
      <c r="AE1837" s="20">
        <v>14.618611999999994</v>
      </c>
      <c r="AF1837" s="20">
        <v>14.618611999999994</v>
      </c>
      <c r="AG1837" s="20" t="s">
        <v>190</v>
      </c>
      <c r="AH1837" s="20" t="s">
        <v>205</v>
      </c>
    </row>
    <row r="1838" spans="1:34">
      <c r="A1838" s="20"/>
      <c r="B1838" s="20"/>
      <c r="C1838" s="20"/>
      <c r="D1838" s="20"/>
      <c r="E1838" s="20"/>
      <c r="G1838" s="2"/>
      <c r="P1838" t="e">
        <f t="shared" si="57"/>
        <v>#N/A</v>
      </c>
      <c r="Q1838" t="e">
        <f>+VLOOKUP(D1838&amp;E1838,Master!D:H,5,0)</f>
        <v>#N/A</v>
      </c>
      <c r="R1838" t="e">
        <f>+VLOOKUP(D1838&amp;E1838,Master!D:I,6,0)</f>
        <v>#N/A</v>
      </c>
      <c r="S1838" t="e">
        <f>+VLOOKUP(Q1838,Notes!$A$45:$BZ$50,MATCH(P1838,Notes!$2:$2,0),0)</f>
        <v>#N/A</v>
      </c>
      <c r="T1838" s="21" t="e">
        <f t="shared" si="56"/>
        <v>#N/A</v>
      </c>
      <c r="AD1838" s="20" t="s">
        <v>621</v>
      </c>
      <c r="AE1838" s="20">
        <v>0.18816300000000014</v>
      </c>
      <c r="AF1838" s="20">
        <v>0.18816300000000014</v>
      </c>
      <c r="AG1838" s="20" t="s">
        <v>20</v>
      </c>
      <c r="AH1838" s="20" t="s">
        <v>204</v>
      </c>
    </row>
    <row r="1839" spans="1:34">
      <c r="A1839" s="20"/>
      <c r="B1839" s="20"/>
      <c r="C1839" s="20"/>
      <c r="D1839" s="20"/>
      <c r="E1839" s="20"/>
      <c r="G1839" s="2"/>
      <c r="P1839" t="e">
        <f t="shared" si="57"/>
        <v>#N/A</v>
      </c>
      <c r="Q1839" t="e">
        <f>+VLOOKUP(D1839&amp;E1839,Master!D:H,5,0)</f>
        <v>#N/A</v>
      </c>
      <c r="R1839" t="e">
        <f>+VLOOKUP(D1839&amp;E1839,Master!D:I,6,0)</f>
        <v>#N/A</v>
      </c>
      <c r="S1839" t="e">
        <f>+VLOOKUP(Q1839,Notes!$A$45:$BZ$50,MATCH(P1839,Notes!$2:$2,0),0)</f>
        <v>#N/A</v>
      </c>
      <c r="T1839" s="21" t="e">
        <f t="shared" si="56"/>
        <v>#N/A</v>
      </c>
      <c r="AD1839" s="20" t="s">
        <v>625</v>
      </c>
      <c r="AE1839" s="20">
        <v>0.17584399999999997</v>
      </c>
      <c r="AF1839" s="20">
        <v>0.17584399999999997</v>
      </c>
      <c r="AG1839" s="20" t="s">
        <v>20</v>
      </c>
      <c r="AH1839" s="20" t="s">
        <v>205</v>
      </c>
    </row>
    <row r="1840" spans="1:34">
      <c r="A1840" s="20"/>
      <c r="B1840" s="20"/>
      <c r="C1840" s="20"/>
      <c r="D1840" s="20"/>
      <c r="E1840" s="20"/>
      <c r="G1840" s="2"/>
      <c r="P1840" t="e">
        <f t="shared" si="57"/>
        <v>#N/A</v>
      </c>
      <c r="Q1840" t="e">
        <f>+VLOOKUP(D1840&amp;E1840,Master!D:H,5,0)</f>
        <v>#N/A</v>
      </c>
      <c r="R1840" t="e">
        <f>+VLOOKUP(D1840&amp;E1840,Master!D:I,6,0)</f>
        <v>#N/A</v>
      </c>
      <c r="S1840" t="e">
        <f>+VLOOKUP(Q1840,Notes!$A$45:$BZ$50,MATCH(P1840,Notes!$2:$2,0),0)</f>
        <v>#N/A</v>
      </c>
      <c r="T1840" s="21" t="e">
        <f t="shared" si="56"/>
        <v>#N/A</v>
      </c>
      <c r="AD1840" s="20" t="s">
        <v>668</v>
      </c>
      <c r="AE1840" s="20">
        <v>0.21977199999999994</v>
      </c>
      <c r="AF1840" s="20">
        <v>0.21977199999999994</v>
      </c>
      <c r="AG1840" s="20" t="s">
        <v>47</v>
      </c>
      <c r="AH1840" s="20" t="s">
        <v>204</v>
      </c>
    </row>
    <row r="1841" spans="1:34">
      <c r="A1841" s="20"/>
      <c r="B1841" s="20"/>
      <c r="C1841" s="20"/>
      <c r="D1841" s="20"/>
      <c r="E1841" s="20"/>
      <c r="G1841" s="2"/>
      <c r="P1841" t="e">
        <f t="shared" si="57"/>
        <v>#N/A</v>
      </c>
      <c r="Q1841" t="e">
        <f>+VLOOKUP(D1841&amp;E1841,Master!D:H,5,0)</f>
        <v>#N/A</v>
      </c>
      <c r="R1841" t="e">
        <f>+VLOOKUP(D1841&amp;E1841,Master!D:I,6,0)</f>
        <v>#N/A</v>
      </c>
      <c r="S1841" t="e">
        <f>+VLOOKUP(Q1841,Notes!$A$45:$BZ$50,MATCH(P1841,Notes!$2:$2,0),0)</f>
        <v>#N/A</v>
      </c>
      <c r="T1841" s="21" t="e">
        <f t="shared" si="56"/>
        <v>#N/A</v>
      </c>
      <c r="AD1841" s="20" t="s">
        <v>672</v>
      </c>
      <c r="AE1841" s="20">
        <v>0.20745500000000008</v>
      </c>
      <c r="AF1841" s="20">
        <v>0.20745500000000008</v>
      </c>
      <c r="AG1841" s="20" t="s">
        <v>47</v>
      </c>
      <c r="AH1841" s="20" t="s">
        <v>205</v>
      </c>
    </row>
    <row r="1842" spans="1:34">
      <c r="A1842" s="20"/>
      <c r="B1842" s="20"/>
      <c r="C1842" s="20"/>
      <c r="D1842" s="20"/>
      <c r="E1842" s="20"/>
      <c r="G1842" s="2"/>
      <c r="P1842" t="e">
        <f t="shared" si="57"/>
        <v>#N/A</v>
      </c>
      <c r="Q1842" t="e">
        <f>+VLOOKUP(D1842&amp;E1842,Master!D:H,5,0)</f>
        <v>#N/A</v>
      </c>
      <c r="R1842" t="e">
        <f>+VLOOKUP(D1842&amp;E1842,Master!D:I,6,0)</f>
        <v>#N/A</v>
      </c>
      <c r="S1842" t="e">
        <f>+VLOOKUP(Q1842,Notes!$A$45:$BZ$50,MATCH(P1842,Notes!$2:$2,0),0)</f>
        <v>#N/A</v>
      </c>
      <c r="T1842" s="21" t="e">
        <f t="shared" si="56"/>
        <v>#N/A</v>
      </c>
      <c r="AD1842" s="20" t="s">
        <v>647</v>
      </c>
      <c r="AE1842" s="20">
        <v>15.734137000000006</v>
      </c>
      <c r="AF1842" s="20">
        <v>15.734137000000006</v>
      </c>
      <c r="AG1842" s="20" t="s">
        <v>15</v>
      </c>
      <c r="AH1842" s="20" t="s">
        <v>205</v>
      </c>
    </row>
    <row r="1843" spans="1:34">
      <c r="A1843" s="20"/>
      <c r="B1843" s="20"/>
      <c r="C1843" s="20"/>
      <c r="D1843" s="20"/>
      <c r="E1843" s="20"/>
      <c r="G1843" s="2"/>
      <c r="P1843" t="e">
        <f t="shared" si="57"/>
        <v>#N/A</v>
      </c>
      <c r="Q1843" t="e">
        <f>+VLOOKUP(D1843&amp;E1843,Master!D:H,5,0)</f>
        <v>#N/A</v>
      </c>
      <c r="R1843" t="e">
        <f>+VLOOKUP(D1843&amp;E1843,Master!D:I,6,0)</f>
        <v>#N/A</v>
      </c>
      <c r="S1843" t="e">
        <f>+VLOOKUP(Q1843,Notes!$A$45:$BZ$50,MATCH(P1843,Notes!$2:$2,0),0)</f>
        <v>#N/A</v>
      </c>
      <c r="T1843" s="21" t="e">
        <f t="shared" si="56"/>
        <v>#N/A</v>
      </c>
      <c r="AD1843" s="20" t="s">
        <v>642</v>
      </c>
      <c r="AE1843" s="20">
        <v>19.30333700000001</v>
      </c>
      <c r="AF1843" s="20">
        <v>19.30333700000001</v>
      </c>
      <c r="AG1843" s="20" t="s">
        <v>15</v>
      </c>
      <c r="AH1843" s="20" t="s">
        <v>204</v>
      </c>
    </row>
    <row r="1844" spans="1:34">
      <c r="A1844" s="20"/>
      <c r="B1844" s="20"/>
      <c r="C1844" s="20"/>
      <c r="D1844" s="20"/>
      <c r="E1844" s="20"/>
      <c r="G1844" s="2"/>
      <c r="P1844" t="e">
        <f t="shared" si="57"/>
        <v>#N/A</v>
      </c>
      <c r="Q1844" t="e">
        <f>+VLOOKUP(D1844&amp;E1844,Master!D:H,5,0)</f>
        <v>#N/A</v>
      </c>
      <c r="R1844" t="e">
        <f>+VLOOKUP(D1844&amp;E1844,Master!D:I,6,0)</f>
        <v>#N/A</v>
      </c>
      <c r="S1844" t="e">
        <f>+VLOOKUP(Q1844,Notes!$A$45:$BZ$50,MATCH(P1844,Notes!$2:$2,0),0)</f>
        <v>#N/A</v>
      </c>
      <c r="T1844" s="21" t="e">
        <f t="shared" si="56"/>
        <v>#N/A</v>
      </c>
      <c r="AD1844" s="20" t="s">
        <v>763</v>
      </c>
      <c r="AE1844" s="20">
        <v>0.21400499999999986</v>
      </c>
      <c r="AF1844" s="20">
        <v>0.21400499999999986</v>
      </c>
      <c r="AG1844" s="20" t="s">
        <v>16</v>
      </c>
      <c r="AH1844" s="20" t="s">
        <v>205</v>
      </c>
    </row>
    <row r="1845" spans="1:34">
      <c r="A1845" s="20"/>
      <c r="B1845" s="20"/>
      <c r="C1845" s="20"/>
      <c r="D1845" s="20"/>
      <c r="E1845" s="20"/>
      <c r="G1845" s="2"/>
      <c r="P1845" t="e">
        <f t="shared" si="57"/>
        <v>#N/A</v>
      </c>
      <c r="Q1845" t="e">
        <f>+VLOOKUP(D1845&amp;E1845,Master!D:H,5,0)</f>
        <v>#N/A</v>
      </c>
      <c r="R1845" t="e">
        <f>+VLOOKUP(D1845&amp;E1845,Master!D:I,6,0)</f>
        <v>#N/A</v>
      </c>
      <c r="S1845" t="e">
        <f>+VLOOKUP(Q1845,Notes!$A$45:$BZ$50,MATCH(P1845,Notes!$2:$2,0),0)</f>
        <v>#N/A</v>
      </c>
      <c r="T1845" s="21" t="e">
        <f t="shared" si="56"/>
        <v>#N/A</v>
      </c>
      <c r="AD1845" s="20" t="s">
        <v>761</v>
      </c>
      <c r="AE1845" s="20">
        <v>0.25396199999999997</v>
      </c>
      <c r="AF1845" s="20">
        <v>0.25396199999999997</v>
      </c>
      <c r="AG1845" s="20" t="s">
        <v>16</v>
      </c>
      <c r="AH1845" s="20" t="s">
        <v>204</v>
      </c>
    </row>
    <row r="1846" spans="1:34">
      <c r="A1846" s="20"/>
      <c r="B1846" s="20"/>
      <c r="C1846" s="20"/>
      <c r="D1846" s="20"/>
      <c r="E1846" s="20"/>
      <c r="G1846" s="2"/>
      <c r="P1846" t="e">
        <f t="shared" si="57"/>
        <v>#N/A</v>
      </c>
      <c r="Q1846" t="e">
        <f>+VLOOKUP(D1846&amp;E1846,Master!D:H,5,0)</f>
        <v>#N/A</v>
      </c>
      <c r="R1846" t="e">
        <f>+VLOOKUP(D1846&amp;E1846,Master!D:I,6,0)</f>
        <v>#N/A</v>
      </c>
      <c r="S1846" t="e">
        <f>+VLOOKUP(Q1846,Notes!$A$45:$BZ$50,MATCH(P1846,Notes!$2:$2,0),0)</f>
        <v>#N/A</v>
      </c>
      <c r="T1846" s="21" t="e">
        <f t="shared" si="56"/>
        <v>#N/A</v>
      </c>
      <c r="AD1846" s="20" t="s">
        <v>623</v>
      </c>
      <c r="AE1846" s="20">
        <v>0.17930000000000001</v>
      </c>
      <c r="AF1846" s="20">
        <v>0.17930000000000001</v>
      </c>
      <c r="AG1846" s="20" t="s">
        <v>20</v>
      </c>
      <c r="AH1846" s="20" t="s">
        <v>202</v>
      </c>
    </row>
    <row r="1847" spans="1:34">
      <c r="A1847" s="20"/>
      <c r="B1847" s="20"/>
      <c r="C1847" s="20"/>
      <c r="D1847" s="20"/>
      <c r="E1847" s="20"/>
      <c r="G1847" s="2"/>
      <c r="P1847" t="e">
        <f t="shared" si="57"/>
        <v>#N/A</v>
      </c>
      <c r="Q1847" t="e">
        <f>+VLOOKUP(D1847&amp;E1847,Master!D:H,5,0)</f>
        <v>#N/A</v>
      </c>
      <c r="R1847" t="e">
        <f>+VLOOKUP(D1847&amp;E1847,Master!D:I,6,0)</f>
        <v>#N/A</v>
      </c>
      <c r="S1847" t="e">
        <f>+VLOOKUP(Q1847,Notes!$A$45:$BZ$50,MATCH(P1847,Notes!$2:$2,0),0)</f>
        <v>#N/A</v>
      </c>
      <c r="T1847" s="21" t="e">
        <f t="shared" si="56"/>
        <v>#N/A</v>
      </c>
      <c r="AD1847" s="20" t="s">
        <v>626</v>
      </c>
      <c r="AE1847" s="20">
        <v>0.16719999999999999</v>
      </c>
      <c r="AF1847" s="20">
        <v>0.16719999999999999</v>
      </c>
      <c r="AG1847" s="20" t="s">
        <v>20</v>
      </c>
      <c r="AH1847" s="20" t="s">
        <v>203</v>
      </c>
    </row>
    <row r="1848" spans="1:34">
      <c r="A1848" s="20"/>
      <c r="B1848" s="20"/>
      <c r="C1848" s="20"/>
      <c r="D1848" s="20"/>
      <c r="E1848" s="20"/>
      <c r="G1848" s="2"/>
      <c r="P1848" t="e">
        <f t="shared" si="57"/>
        <v>#N/A</v>
      </c>
      <c r="Q1848" t="e">
        <f>+VLOOKUP(D1848&amp;E1848,Master!D:H,5,0)</f>
        <v>#N/A</v>
      </c>
      <c r="R1848" t="e">
        <f>+VLOOKUP(D1848&amp;E1848,Master!D:I,6,0)</f>
        <v>#N/A</v>
      </c>
      <c r="S1848" t="e">
        <f>+VLOOKUP(Q1848,Notes!$A$45:$BZ$50,MATCH(P1848,Notes!$2:$2,0),0)</f>
        <v>#N/A</v>
      </c>
      <c r="T1848" s="21" t="e">
        <f t="shared" si="56"/>
        <v>#N/A</v>
      </c>
      <c r="AD1848" s="20" t="s">
        <v>627</v>
      </c>
      <c r="AE1848" s="20">
        <v>0.30362300000000003</v>
      </c>
      <c r="AF1848" s="20">
        <v>0.30362300000000003</v>
      </c>
      <c r="AG1848" s="20" t="s">
        <v>11</v>
      </c>
      <c r="AH1848" s="20" t="s">
        <v>202</v>
      </c>
    </row>
    <row r="1849" spans="1:34">
      <c r="A1849" s="20"/>
      <c r="B1849" s="20"/>
      <c r="C1849" s="20"/>
      <c r="D1849" s="20"/>
      <c r="E1849" s="20"/>
      <c r="G1849" s="2"/>
      <c r="P1849" t="e">
        <f t="shared" si="57"/>
        <v>#N/A</v>
      </c>
      <c r="Q1849" t="e">
        <f>+VLOOKUP(D1849&amp;E1849,Master!D:H,5,0)</f>
        <v>#N/A</v>
      </c>
      <c r="R1849" t="e">
        <f>+VLOOKUP(D1849&amp;E1849,Master!D:I,6,0)</f>
        <v>#N/A</v>
      </c>
      <c r="S1849" t="e">
        <f>+VLOOKUP(Q1849,Notes!$A$45:$BZ$50,MATCH(P1849,Notes!$2:$2,0),0)</f>
        <v>#N/A</v>
      </c>
      <c r="T1849" s="21" t="e">
        <f t="shared" si="56"/>
        <v>#N/A</v>
      </c>
      <c r="AD1849" s="20" t="s">
        <v>629</v>
      </c>
      <c r="AE1849" s="20">
        <v>0.30362300000000003</v>
      </c>
      <c r="AF1849" s="20">
        <v>0.30362300000000003</v>
      </c>
      <c r="AG1849" s="20" t="s">
        <v>11</v>
      </c>
      <c r="AH1849" s="20" t="s">
        <v>203</v>
      </c>
    </row>
    <row r="1850" spans="1:34">
      <c r="A1850" s="20"/>
      <c r="B1850" s="20"/>
      <c r="C1850" s="20"/>
      <c r="D1850" s="20"/>
      <c r="E1850" s="20"/>
      <c r="G1850" s="2"/>
      <c r="P1850" t="e">
        <f t="shared" si="57"/>
        <v>#N/A</v>
      </c>
      <c r="Q1850" t="e">
        <f>+VLOOKUP(D1850&amp;E1850,Master!D:H,5,0)</f>
        <v>#N/A</v>
      </c>
      <c r="R1850" t="e">
        <f>+VLOOKUP(D1850&amp;E1850,Master!D:I,6,0)</f>
        <v>#N/A</v>
      </c>
      <c r="S1850" t="e">
        <f>+VLOOKUP(Q1850,Notes!$A$45:$BZ$50,MATCH(P1850,Notes!$2:$2,0),0)</f>
        <v>#N/A</v>
      </c>
      <c r="T1850" s="21" t="e">
        <f t="shared" si="56"/>
        <v>#N/A</v>
      </c>
      <c r="AD1850" s="20" t="s">
        <v>644</v>
      </c>
      <c r="AE1850" s="20">
        <v>18.727899999999998</v>
      </c>
      <c r="AF1850" s="20">
        <v>18.727899999999998</v>
      </c>
      <c r="AG1850" s="20" t="s">
        <v>15</v>
      </c>
      <c r="AH1850" s="20" t="s">
        <v>202</v>
      </c>
    </row>
    <row r="1851" spans="1:34">
      <c r="A1851" s="20"/>
      <c r="B1851" s="20"/>
      <c r="C1851" s="20"/>
      <c r="D1851" s="20"/>
      <c r="E1851" s="20"/>
      <c r="G1851" s="2"/>
      <c r="P1851" t="e">
        <f t="shared" si="57"/>
        <v>#N/A</v>
      </c>
      <c r="Q1851" t="e">
        <f>+VLOOKUP(D1851&amp;E1851,Master!D:H,5,0)</f>
        <v>#N/A</v>
      </c>
      <c r="R1851" t="e">
        <f>+VLOOKUP(D1851&amp;E1851,Master!D:I,6,0)</f>
        <v>#N/A</v>
      </c>
      <c r="S1851" t="e">
        <f>+VLOOKUP(Q1851,Notes!$A$45:$BZ$50,MATCH(P1851,Notes!$2:$2,0),0)</f>
        <v>#N/A</v>
      </c>
      <c r="T1851" s="21" t="e">
        <f t="shared" si="56"/>
        <v>#N/A</v>
      </c>
      <c r="AD1851" s="20" t="s">
        <v>615</v>
      </c>
      <c r="AE1851" s="20">
        <v>0.9</v>
      </c>
      <c r="AF1851" s="20">
        <v>0.9</v>
      </c>
      <c r="AG1851" s="20" t="s">
        <v>2</v>
      </c>
      <c r="AH1851" s="20" t="s">
        <v>196</v>
      </c>
    </row>
    <row r="1852" spans="1:34">
      <c r="A1852" s="20"/>
      <c r="B1852" s="20"/>
      <c r="C1852" s="20"/>
      <c r="D1852" s="20"/>
      <c r="E1852" s="20"/>
      <c r="G1852" s="2"/>
      <c r="P1852" t="e">
        <f t="shared" si="57"/>
        <v>#N/A</v>
      </c>
      <c r="Q1852" t="e">
        <f>+VLOOKUP(D1852&amp;E1852,Master!D:H,5,0)</f>
        <v>#N/A</v>
      </c>
      <c r="R1852" t="e">
        <f>+VLOOKUP(D1852&amp;E1852,Master!D:I,6,0)</f>
        <v>#N/A</v>
      </c>
      <c r="S1852" t="e">
        <f>+VLOOKUP(Q1852,Notes!$A$45:$BZ$50,MATCH(P1852,Notes!$2:$2,0),0)</f>
        <v>#N/A</v>
      </c>
      <c r="T1852" s="21" t="e">
        <f t="shared" si="56"/>
        <v>#N/A</v>
      </c>
      <c r="AD1852" s="20" t="s">
        <v>663</v>
      </c>
      <c r="AE1852" s="20">
        <v>0.29440899999999998</v>
      </c>
      <c r="AF1852" s="20">
        <v>0.29440899999999998</v>
      </c>
      <c r="AG1852" s="20" t="s">
        <v>41</v>
      </c>
      <c r="AH1852" s="20" t="s">
        <v>200</v>
      </c>
    </row>
    <row r="1853" spans="1:34">
      <c r="A1853" s="20"/>
      <c r="B1853" s="20"/>
      <c r="C1853" s="20"/>
      <c r="D1853" s="20"/>
      <c r="E1853" s="20"/>
      <c r="G1853" s="2"/>
      <c r="P1853" t="e">
        <f t="shared" si="57"/>
        <v>#N/A</v>
      </c>
      <c r="Q1853" t="e">
        <f>+VLOOKUP(D1853&amp;E1853,Master!D:H,5,0)</f>
        <v>#N/A</v>
      </c>
      <c r="R1853" t="e">
        <f>+VLOOKUP(D1853&amp;E1853,Master!D:I,6,0)</f>
        <v>#N/A</v>
      </c>
      <c r="S1853" t="e">
        <f>+VLOOKUP(Q1853,Notes!$A$45:$BZ$50,MATCH(P1853,Notes!$2:$2,0),0)</f>
        <v>#N/A</v>
      </c>
      <c r="T1853" s="21" t="e">
        <f t="shared" si="56"/>
        <v>#N/A</v>
      </c>
      <c r="AD1853" s="20" t="s">
        <v>662</v>
      </c>
      <c r="AE1853" s="20">
        <v>0.29440899999999998</v>
      </c>
      <c r="AF1853" s="20">
        <v>0.29440899999999998</v>
      </c>
      <c r="AG1853" s="20" t="s">
        <v>41</v>
      </c>
      <c r="AH1853" s="20" t="s">
        <v>196</v>
      </c>
    </row>
    <row r="1854" spans="1:34">
      <c r="A1854" s="20"/>
      <c r="B1854" s="20"/>
      <c r="C1854" s="20"/>
      <c r="D1854" s="20"/>
      <c r="E1854" s="20"/>
      <c r="G1854" s="2"/>
      <c r="P1854" t="e">
        <f t="shared" si="57"/>
        <v>#N/A</v>
      </c>
      <c r="Q1854" t="e">
        <f>+VLOOKUP(D1854&amp;E1854,Master!D:H,5,0)</f>
        <v>#N/A</v>
      </c>
      <c r="R1854" t="e">
        <f>+VLOOKUP(D1854&amp;E1854,Master!D:I,6,0)</f>
        <v>#N/A</v>
      </c>
      <c r="S1854" t="e">
        <f>+VLOOKUP(Q1854,Notes!$A$45:$BZ$50,MATCH(P1854,Notes!$2:$2,0),0)</f>
        <v>#N/A</v>
      </c>
      <c r="T1854" s="21" t="e">
        <f t="shared" si="56"/>
        <v>#N/A</v>
      </c>
      <c r="AD1854" s="20" t="s">
        <v>621</v>
      </c>
      <c r="AE1854" s="20">
        <v>0.18816300000000014</v>
      </c>
      <c r="AF1854" s="20">
        <v>0.18816300000000014</v>
      </c>
      <c r="AG1854" s="20" t="s">
        <v>20</v>
      </c>
      <c r="AH1854" s="20" t="s">
        <v>204</v>
      </c>
    </row>
    <row r="1855" spans="1:34">
      <c r="A1855" s="20"/>
      <c r="B1855" s="20"/>
      <c r="C1855" s="20"/>
      <c r="D1855" s="20"/>
      <c r="E1855" s="20"/>
      <c r="G1855" s="2"/>
      <c r="P1855" t="e">
        <f t="shared" si="57"/>
        <v>#N/A</v>
      </c>
      <c r="Q1855" t="e">
        <f>+VLOOKUP(D1855&amp;E1855,Master!D:H,5,0)</f>
        <v>#N/A</v>
      </c>
      <c r="R1855" t="e">
        <f>+VLOOKUP(D1855&amp;E1855,Master!D:I,6,0)</f>
        <v>#N/A</v>
      </c>
      <c r="S1855" t="e">
        <f>+VLOOKUP(Q1855,Notes!$A$45:$BZ$50,MATCH(P1855,Notes!$2:$2,0),0)</f>
        <v>#N/A</v>
      </c>
      <c r="T1855" s="21" t="e">
        <f t="shared" si="56"/>
        <v>#N/A</v>
      </c>
      <c r="AD1855" s="20" t="s">
        <v>625</v>
      </c>
      <c r="AE1855" s="20">
        <v>0.17584399999999997</v>
      </c>
      <c r="AF1855" s="20">
        <v>0.17584399999999997</v>
      </c>
      <c r="AG1855" s="20" t="s">
        <v>20</v>
      </c>
      <c r="AH1855" s="20" t="s">
        <v>205</v>
      </c>
    </row>
    <row r="1856" spans="1:34">
      <c r="A1856" s="20"/>
      <c r="B1856" s="20"/>
      <c r="C1856" s="20"/>
      <c r="D1856" s="20"/>
      <c r="E1856" s="20"/>
      <c r="G1856" s="2"/>
      <c r="P1856" t="e">
        <f t="shared" si="57"/>
        <v>#N/A</v>
      </c>
      <c r="Q1856" t="e">
        <f>+VLOOKUP(D1856&amp;E1856,Master!D:H,5,0)</f>
        <v>#N/A</v>
      </c>
      <c r="R1856" t="e">
        <f>+VLOOKUP(D1856&amp;E1856,Master!D:I,6,0)</f>
        <v>#N/A</v>
      </c>
      <c r="S1856" t="e">
        <f>+VLOOKUP(Q1856,Notes!$A$45:$BZ$50,MATCH(P1856,Notes!$2:$2,0),0)</f>
        <v>#N/A</v>
      </c>
      <c r="T1856" s="21" t="e">
        <f t="shared" si="56"/>
        <v>#N/A</v>
      </c>
      <c r="AD1856" s="20" t="s">
        <v>668</v>
      </c>
      <c r="AE1856" s="20">
        <v>0.21977199999999994</v>
      </c>
      <c r="AF1856" s="20">
        <v>0.21977199999999994</v>
      </c>
      <c r="AG1856" s="20" t="s">
        <v>47</v>
      </c>
      <c r="AH1856" s="20" t="s">
        <v>204</v>
      </c>
    </row>
    <row r="1857" spans="1:34">
      <c r="A1857" s="20"/>
      <c r="B1857" s="20"/>
      <c r="C1857" s="20"/>
      <c r="D1857" s="20"/>
      <c r="E1857" s="20"/>
      <c r="G1857" s="2"/>
      <c r="P1857" t="e">
        <f t="shared" si="57"/>
        <v>#N/A</v>
      </c>
      <c r="Q1857" t="e">
        <f>+VLOOKUP(D1857&amp;E1857,Master!D:H,5,0)</f>
        <v>#N/A</v>
      </c>
      <c r="R1857" t="e">
        <f>+VLOOKUP(D1857&amp;E1857,Master!D:I,6,0)</f>
        <v>#N/A</v>
      </c>
      <c r="S1857" t="e">
        <f>+VLOOKUP(Q1857,Notes!$A$45:$BZ$50,MATCH(P1857,Notes!$2:$2,0),0)</f>
        <v>#N/A</v>
      </c>
      <c r="T1857" s="21" t="e">
        <f t="shared" si="56"/>
        <v>#N/A</v>
      </c>
      <c r="AD1857" s="20" t="s">
        <v>672</v>
      </c>
      <c r="AE1857" s="20">
        <v>0.20745500000000008</v>
      </c>
      <c r="AF1857" s="20">
        <v>0.20745500000000008</v>
      </c>
      <c r="AG1857" s="20" t="s">
        <v>47</v>
      </c>
      <c r="AH1857" s="20" t="s">
        <v>205</v>
      </c>
    </row>
    <row r="1858" spans="1:34">
      <c r="A1858" s="20"/>
      <c r="B1858" s="20"/>
      <c r="C1858" s="20"/>
      <c r="D1858" s="20"/>
      <c r="E1858" s="20"/>
      <c r="G1858" s="2"/>
      <c r="P1858" t="e">
        <f t="shared" si="57"/>
        <v>#N/A</v>
      </c>
      <c r="Q1858" t="e">
        <f>+VLOOKUP(D1858&amp;E1858,Master!D:H,5,0)</f>
        <v>#N/A</v>
      </c>
      <c r="R1858" t="e">
        <f>+VLOOKUP(D1858&amp;E1858,Master!D:I,6,0)</f>
        <v>#N/A</v>
      </c>
      <c r="S1858" t="e">
        <f>+VLOOKUP(Q1858,Notes!$A$45:$BZ$50,MATCH(P1858,Notes!$2:$2,0),0)</f>
        <v>#N/A</v>
      </c>
      <c r="T1858" s="21" t="e">
        <f t="shared" ref="T1858:T1921" si="58">+S1858-B1858</f>
        <v>#N/A</v>
      </c>
      <c r="AD1858" s="20" t="s">
        <v>647</v>
      </c>
      <c r="AE1858" s="20">
        <v>15.734137000000006</v>
      </c>
      <c r="AF1858" s="20">
        <v>15.734137000000006</v>
      </c>
      <c r="AG1858" s="20" t="s">
        <v>15</v>
      </c>
      <c r="AH1858" s="20" t="s">
        <v>205</v>
      </c>
    </row>
    <row r="1859" spans="1:34">
      <c r="A1859" s="20"/>
      <c r="B1859" s="20"/>
      <c r="C1859" s="20"/>
      <c r="D1859" s="20"/>
      <c r="E1859" s="20"/>
      <c r="G1859" s="2"/>
      <c r="P1859" t="e">
        <f t="shared" ref="P1859:P1900" si="59">+D1859&amp;R1859</f>
        <v>#N/A</v>
      </c>
      <c r="Q1859" t="e">
        <f>+VLOOKUP(D1859&amp;E1859,Master!D:H,5,0)</f>
        <v>#N/A</v>
      </c>
      <c r="R1859" t="e">
        <f>+VLOOKUP(D1859&amp;E1859,Master!D:I,6,0)</f>
        <v>#N/A</v>
      </c>
      <c r="S1859" t="e">
        <f>+VLOOKUP(Q1859,Notes!$A$45:$BZ$50,MATCH(P1859,Notes!$2:$2,0),0)</f>
        <v>#N/A</v>
      </c>
      <c r="T1859" s="21" t="e">
        <f t="shared" si="58"/>
        <v>#N/A</v>
      </c>
      <c r="AD1859" s="20" t="s">
        <v>642</v>
      </c>
      <c r="AE1859" s="20">
        <v>19.30333700000001</v>
      </c>
      <c r="AF1859" s="20">
        <v>19.30333700000001</v>
      </c>
      <c r="AG1859" s="20" t="s">
        <v>15</v>
      </c>
      <c r="AH1859" s="20" t="s">
        <v>204</v>
      </c>
    </row>
    <row r="1860" spans="1:34">
      <c r="A1860" s="20"/>
      <c r="B1860" s="20"/>
      <c r="C1860" s="20"/>
      <c r="D1860" s="20"/>
      <c r="E1860" s="20"/>
      <c r="G1860" s="2"/>
      <c r="P1860" t="e">
        <f t="shared" si="59"/>
        <v>#N/A</v>
      </c>
      <c r="Q1860" t="e">
        <f>+VLOOKUP(D1860&amp;E1860,Master!D:H,5,0)</f>
        <v>#N/A</v>
      </c>
      <c r="R1860" t="e">
        <f>+VLOOKUP(D1860&amp;E1860,Master!D:I,6,0)</f>
        <v>#N/A</v>
      </c>
      <c r="S1860" t="e">
        <f>+VLOOKUP(Q1860,Notes!$A$45:$BZ$50,MATCH(P1860,Notes!$2:$2,0),0)</f>
        <v>#N/A</v>
      </c>
      <c r="T1860" s="21" t="e">
        <f t="shared" si="58"/>
        <v>#N/A</v>
      </c>
      <c r="AD1860" s="20" t="s">
        <v>653</v>
      </c>
      <c r="AE1860" s="20">
        <v>15.359452999999993</v>
      </c>
      <c r="AF1860" s="20">
        <v>15.359452999999993</v>
      </c>
      <c r="AG1860" s="20" t="s">
        <v>17</v>
      </c>
      <c r="AH1860" s="20" t="s">
        <v>211</v>
      </c>
    </row>
    <row r="1861" spans="1:34">
      <c r="A1861" s="20"/>
      <c r="B1861" s="20"/>
      <c r="C1861" s="20"/>
      <c r="D1861" s="20"/>
      <c r="E1861" s="20"/>
      <c r="G1861" s="2"/>
      <c r="P1861" t="e">
        <f t="shared" si="59"/>
        <v>#N/A</v>
      </c>
      <c r="Q1861" t="e">
        <f>+VLOOKUP(D1861&amp;E1861,Master!D:H,5,0)</f>
        <v>#N/A</v>
      </c>
      <c r="R1861" t="e">
        <f>+VLOOKUP(D1861&amp;E1861,Master!D:I,6,0)</f>
        <v>#N/A</v>
      </c>
      <c r="S1861" t="e">
        <f>+VLOOKUP(Q1861,Notes!$A$45:$BZ$50,MATCH(P1861,Notes!$2:$2,0),0)</f>
        <v>#N/A</v>
      </c>
      <c r="T1861" s="21" t="e">
        <f t="shared" si="58"/>
        <v>#N/A</v>
      </c>
      <c r="AD1861" s="20" t="s">
        <v>650</v>
      </c>
      <c r="AE1861" s="20">
        <v>15.765048999999996</v>
      </c>
      <c r="AF1861" s="20">
        <v>15.765048999999996</v>
      </c>
      <c r="AG1861" s="20" t="s">
        <v>17</v>
      </c>
      <c r="AH1861" s="20" t="s">
        <v>204</v>
      </c>
    </row>
    <row r="1862" spans="1:34">
      <c r="A1862" s="20"/>
      <c r="B1862" s="20"/>
      <c r="C1862" s="20"/>
      <c r="D1862" s="20"/>
      <c r="E1862" s="20"/>
      <c r="G1862" s="2"/>
      <c r="P1862" t="e">
        <f t="shared" si="59"/>
        <v>#N/A</v>
      </c>
      <c r="Q1862" t="e">
        <f>+VLOOKUP(D1862&amp;E1862,Master!D:H,5,0)</f>
        <v>#N/A</v>
      </c>
      <c r="R1862" t="e">
        <f>+VLOOKUP(D1862&amp;E1862,Master!D:I,6,0)</f>
        <v>#N/A</v>
      </c>
      <c r="S1862" t="e">
        <f>+VLOOKUP(Q1862,Notes!$A$45:$BZ$50,MATCH(P1862,Notes!$2:$2,0),0)</f>
        <v>#N/A</v>
      </c>
      <c r="T1862" s="21" t="e">
        <f t="shared" si="58"/>
        <v>#N/A</v>
      </c>
      <c r="AD1862" s="20" t="s">
        <v>763</v>
      </c>
      <c r="AE1862" s="20">
        <v>0.21400499999999986</v>
      </c>
      <c r="AF1862" s="20">
        <v>0.21400499999999986</v>
      </c>
      <c r="AG1862" s="20" t="s">
        <v>16</v>
      </c>
      <c r="AH1862" s="20" t="s">
        <v>205</v>
      </c>
    </row>
    <row r="1863" spans="1:34">
      <c r="A1863" s="20"/>
      <c r="B1863" s="20"/>
      <c r="C1863" s="20"/>
      <c r="D1863" s="20"/>
      <c r="E1863" s="20"/>
      <c r="G1863" s="2"/>
      <c r="P1863" t="e">
        <f t="shared" si="59"/>
        <v>#N/A</v>
      </c>
      <c r="Q1863" t="e">
        <f>+VLOOKUP(D1863&amp;E1863,Master!D:H,5,0)</f>
        <v>#N/A</v>
      </c>
      <c r="R1863" t="e">
        <f>+VLOOKUP(D1863&amp;E1863,Master!D:I,6,0)</f>
        <v>#N/A</v>
      </c>
      <c r="S1863" t="e">
        <f>+VLOOKUP(Q1863,Notes!$A$45:$BZ$50,MATCH(P1863,Notes!$2:$2,0),0)</f>
        <v>#N/A</v>
      </c>
      <c r="T1863" s="21" t="e">
        <f t="shared" si="58"/>
        <v>#N/A</v>
      </c>
      <c r="AD1863" s="20" t="s">
        <v>761</v>
      </c>
      <c r="AE1863" s="20">
        <v>0.25396199999999997</v>
      </c>
      <c r="AF1863" s="20">
        <v>0.25396199999999997</v>
      </c>
      <c r="AG1863" s="20" t="s">
        <v>16</v>
      </c>
      <c r="AH1863" s="20" t="s">
        <v>204</v>
      </c>
    </row>
    <row r="1864" spans="1:34">
      <c r="A1864" s="20"/>
      <c r="B1864" s="20"/>
      <c r="C1864" s="20"/>
      <c r="D1864" s="20"/>
      <c r="E1864" s="20"/>
      <c r="G1864" s="2"/>
      <c r="P1864" t="e">
        <f t="shared" si="59"/>
        <v>#N/A</v>
      </c>
      <c r="Q1864" t="e">
        <f>+VLOOKUP(D1864&amp;E1864,Master!D:H,5,0)</f>
        <v>#N/A</v>
      </c>
      <c r="R1864" t="e">
        <f>+VLOOKUP(D1864&amp;E1864,Master!D:I,6,0)</f>
        <v>#N/A</v>
      </c>
      <c r="S1864" t="e">
        <f>+VLOOKUP(Q1864,Notes!$A$45:$BZ$50,MATCH(P1864,Notes!$2:$2,0),0)</f>
        <v>#N/A</v>
      </c>
      <c r="T1864" s="21" t="e">
        <f t="shared" si="58"/>
        <v>#N/A</v>
      </c>
      <c r="AD1864" s="20" t="s">
        <v>681</v>
      </c>
      <c r="AE1864" s="20">
        <v>15.026921000000005</v>
      </c>
      <c r="AF1864" s="20">
        <v>15.026921000000005</v>
      </c>
      <c r="AG1864" s="20" t="s">
        <v>190</v>
      </c>
      <c r="AH1864" s="20" t="s">
        <v>204</v>
      </c>
    </row>
    <row r="1865" spans="1:34">
      <c r="A1865" s="20"/>
      <c r="B1865" s="20"/>
      <c r="C1865" s="20"/>
      <c r="D1865" s="20"/>
      <c r="E1865" s="20"/>
      <c r="G1865" s="2"/>
      <c r="P1865" t="e">
        <f t="shared" si="59"/>
        <v>#N/A</v>
      </c>
      <c r="Q1865" t="e">
        <f>+VLOOKUP(D1865&amp;E1865,Master!D:H,5,0)</f>
        <v>#N/A</v>
      </c>
      <c r="R1865" t="e">
        <f>+VLOOKUP(D1865&amp;E1865,Master!D:I,6,0)</f>
        <v>#N/A</v>
      </c>
      <c r="S1865" t="e">
        <f>+VLOOKUP(Q1865,Notes!$A$45:$BZ$50,MATCH(P1865,Notes!$2:$2,0),0)</f>
        <v>#N/A</v>
      </c>
      <c r="T1865" s="21" t="e">
        <f t="shared" si="58"/>
        <v>#N/A</v>
      </c>
      <c r="AD1865" s="20" t="s">
        <v>683</v>
      </c>
      <c r="AE1865" s="20">
        <v>14.618611999999994</v>
      </c>
      <c r="AF1865" s="20">
        <v>14.618611999999994</v>
      </c>
      <c r="AG1865" s="20" t="s">
        <v>190</v>
      </c>
      <c r="AH1865" s="20" t="s">
        <v>205</v>
      </c>
    </row>
    <row r="1866" spans="1:34">
      <c r="A1866" s="20"/>
      <c r="B1866" s="20"/>
      <c r="C1866" s="20"/>
      <c r="D1866" s="20"/>
      <c r="E1866" s="20"/>
      <c r="G1866" s="2"/>
      <c r="P1866" t="e">
        <f t="shared" si="59"/>
        <v>#N/A</v>
      </c>
      <c r="Q1866" t="e">
        <f>+VLOOKUP(D1866&amp;E1866,Master!D:H,5,0)</f>
        <v>#N/A</v>
      </c>
      <c r="R1866" t="e">
        <f>+VLOOKUP(D1866&amp;E1866,Master!D:I,6,0)</f>
        <v>#N/A</v>
      </c>
      <c r="S1866" t="e">
        <f>+VLOOKUP(Q1866,Notes!$A$45:$BZ$50,MATCH(P1866,Notes!$2:$2,0),0)</f>
        <v>#N/A</v>
      </c>
      <c r="T1866" s="21" t="e">
        <f t="shared" si="58"/>
        <v>#N/A</v>
      </c>
      <c r="AD1866" s="20" t="s">
        <v>676</v>
      </c>
      <c r="AE1866" s="20">
        <v>12.854486999999999</v>
      </c>
      <c r="AF1866" s="20">
        <v>12.854486999999999</v>
      </c>
      <c r="AG1866" s="20" t="s">
        <v>88</v>
      </c>
      <c r="AH1866" s="20" t="s">
        <v>196</v>
      </c>
    </row>
    <row r="1867" spans="1:34">
      <c r="A1867" s="20"/>
      <c r="B1867" s="20"/>
      <c r="C1867" s="20"/>
      <c r="D1867" s="20"/>
      <c r="E1867" s="20"/>
      <c r="G1867" s="2"/>
      <c r="P1867" t="e">
        <f t="shared" si="59"/>
        <v>#N/A</v>
      </c>
      <c r="Q1867" t="e">
        <f>+VLOOKUP(D1867&amp;E1867,Master!D:H,5,0)</f>
        <v>#N/A</v>
      </c>
      <c r="R1867" t="e">
        <f>+VLOOKUP(D1867&amp;E1867,Master!D:I,6,0)</f>
        <v>#N/A</v>
      </c>
      <c r="S1867" t="e">
        <f>+VLOOKUP(Q1867,Notes!$A$45:$BZ$50,MATCH(P1867,Notes!$2:$2,0),0)</f>
        <v>#N/A</v>
      </c>
      <c r="T1867" s="21" t="e">
        <f t="shared" si="58"/>
        <v>#N/A</v>
      </c>
      <c r="AD1867" s="20" t="s">
        <v>676</v>
      </c>
      <c r="AE1867" s="20">
        <v>12.854486999999999</v>
      </c>
      <c r="AF1867" s="20">
        <v>12.854486999999999</v>
      </c>
      <c r="AG1867" s="20" t="s">
        <v>88</v>
      </c>
      <c r="AH1867" s="20" t="s">
        <v>196</v>
      </c>
    </row>
    <row r="1868" spans="1:34">
      <c r="A1868" s="20"/>
      <c r="B1868" s="20"/>
      <c r="C1868" s="20"/>
      <c r="D1868" s="20"/>
      <c r="E1868" s="20"/>
      <c r="G1868" s="2"/>
      <c r="P1868" t="e">
        <f t="shared" si="59"/>
        <v>#N/A</v>
      </c>
      <c r="Q1868" t="e">
        <f>+VLOOKUP(D1868&amp;E1868,Master!D:H,5,0)</f>
        <v>#N/A</v>
      </c>
      <c r="R1868" t="e">
        <f>+VLOOKUP(D1868&amp;E1868,Master!D:I,6,0)</f>
        <v>#N/A</v>
      </c>
      <c r="S1868" t="e">
        <f>+VLOOKUP(Q1868,Notes!$A$45:$BZ$50,MATCH(P1868,Notes!$2:$2,0),0)</f>
        <v>#N/A</v>
      </c>
      <c r="T1868" s="21" t="e">
        <f t="shared" si="58"/>
        <v>#N/A</v>
      </c>
      <c r="AD1868" s="20" t="s">
        <v>621</v>
      </c>
      <c r="AE1868" s="20">
        <v>0.18816300000000014</v>
      </c>
      <c r="AF1868" s="20">
        <v>0.18816300000000014</v>
      </c>
      <c r="AG1868" s="20" t="s">
        <v>20</v>
      </c>
      <c r="AH1868" s="20" t="s">
        <v>204</v>
      </c>
    </row>
    <row r="1869" spans="1:34">
      <c r="A1869" s="20"/>
      <c r="B1869" s="20"/>
      <c r="C1869" s="20"/>
      <c r="D1869" s="20"/>
      <c r="E1869" s="20"/>
      <c r="G1869" s="2"/>
      <c r="P1869" t="e">
        <f t="shared" si="59"/>
        <v>#N/A</v>
      </c>
      <c r="Q1869" t="e">
        <f>+VLOOKUP(D1869&amp;E1869,Master!D:H,5,0)</f>
        <v>#N/A</v>
      </c>
      <c r="R1869" t="e">
        <f>+VLOOKUP(D1869&amp;E1869,Master!D:I,6,0)</f>
        <v>#N/A</v>
      </c>
      <c r="S1869" t="e">
        <f>+VLOOKUP(Q1869,Notes!$A$45:$BZ$50,MATCH(P1869,Notes!$2:$2,0),0)</f>
        <v>#N/A</v>
      </c>
      <c r="T1869" s="21" t="e">
        <f t="shared" si="58"/>
        <v>#N/A</v>
      </c>
      <c r="AD1869" s="20" t="s">
        <v>625</v>
      </c>
      <c r="AE1869" s="20">
        <v>0.17584399999999997</v>
      </c>
      <c r="AF1869" s="20">
        <v>0.17584399999999997</v>
      </c>
      <c r="AG1869" s="20" t="s">
        <v>20</v>
      </c>
      <c r="AH1869" s="20" t="s">
        <v>205</v>
      </c>
    </row>
    <row r="1870" spans="1:34">
      <c r="A1870" s="20"/>
      <c r="B1870" s="20"/>
      <c r="C1870" s="20"/>
      <c r="D1870" s="20"/>
      <c r="E1870" s="20"/>
      <c r="G1870" s="2"/>
      <c r="P1870" t="e">
        <f t="shared" si="59"/>
        <v>#N/A</v>
      </c>
      <c r="Q1870" t="e">
        <f>+VLOOKUP(D1870&amp;E1870,Master!D:H,5,0)</f>
        <v>#N/A</v>
      </c>
      <c r="R1870" t="e">
        <f>+VLOOKUP(D1870&amp;E1870,Master!D:I,6,0)</f>
        <v>#N/A</v>
      </c>
      <c r="S1870" t="e">
        <f>+VLOOKUP(Q1870,Notes!$A$45:$BZ$50,MATCH(P1870,Notes!$2:$2,0),0)</f>
        <v>#N/A</v>
      </c>
      <c r="T1870" s="21" t="e">
        <f t="shared" si="58"/>
        <v>#N/A</v>
      </c>
      <c r="AD1870" s="20" t="s">
        <v>642</v>
      </c>
      <c r="AE1870" s="20">
        <v>19.30333700000001</v>
      </c>
      <c r="AF1870" s="20">
        <v>19.30333700000001</v>
      </c>
      <c r="AG1870" s="20" t="s">
        <v>15</v>
      </c>
      <c r="AH1870" s="20" t="s">
        <v>204</v>
      </c>
    </row>
    <row r="1871" spans="1:34">
      <c r="A1871" s="20"/>
      <c r="B1871" s="20"/>
      <c r="C1871" s="20"/>
      <c r="D1871" s="20"/>
      <c r="E1871" s="20"/>
      <c r="G1871" s="2"/>
      <c r="P1871" t="e">
        <f t="shared" si="59"/>
        <v>#N/A</v>
      </c>
      <c r="Q1871" t="e">
        <f>+VLOOKUP(D1871&amp;E1871,Master!D:H,5,0)</f>
        <v>#N/A</v>
      </c>
      <c r="R1871" t="e">
        <f>+VLOOKUP(D1871&amp;E1871,Master!D:I,6,0)</f>
        <v>#N/A</v>
      </c>
      <c r="S1871" t="e">
        <f>+VLOOKUP(Q1871,Notes!$A$45:$BZ$50,MATCH(P1871,Notes!$2:$2,0),0)</f>
        <v>#N/A</v>
      </c>
      <c r="T1871" s="21" t="e">
        <f t="shared" si="58"/>
        <v>#N/A</v>
      </c>
      <c r="AD1871" s="20" t="s">
        <v>647</v>
      </c>
      <c r="AE1871" s="20">
        <v>15.734137000000006</v>
      </c>
      <c r="AF1871" s="20">
        <v>15.734137000000006</v>
      </c>
      <c r="AG1871" s="20" t="s">
        <v>15</v>
      </c>
      <c r="AH1871" s="20" t="s">
        <v>205</v>
      </c>
    </row>
    <row r="1872" spans="1:34">
      <c r="A1872" s="20"/>
      <c r="B1872" s="20"/>
      <c r="C1872" s="20"/>
      <c r="D1872" s="20"/>
      <c r="E1872" s="20"/>
      <c r="G1872" s="2"/>
      <c r="P1872" t="e">
        <f t="shared" si="59"/>
        <v>#N/A</v>
      </c>
      <c r="Q1872" t="e">
        <f>+VLOOKUP(D1872&amp;E1872,Master!D:H,5,0)</f>
        <v>#N/A</v>
      </c>
      <c r="R1872" t="e">
        <f>+VLOOKUP(D1872&amp;E1872,Master!D:I,6,0)</f>
        <v>#N/A</v>
      </c>
      <c r="S1872" t="e">
        <f>+VLOOKUP(Q1872,Notes!$A$45:$BZ$50,MATCH(P1872,Notes!$2:$2,0),0)</f>
        <v>#N/A</v>
      </c>
      <c r="T1872" s="21" t="e">
        <f t="shared" si="58"/>
        <v>#N/A</v>
      </c>
      <c r="AD1872" s="20" t="s">
        <v>761</v>
      </c>
      <c r="AE1872" s="20">
        <v>0.25396199999999997</v>
      </c>
      <c r="AF1872" s="20">
        <v>0.25396199999999997</v>
      </c>
      <c r="AG1872" s="20" t="s">
        <v>16</v>
      </c>
      <c r="AH1872" s="20" t="s">
        <v>204</v>
      </c>
    </row>
    <row r="1873" spans="1:34">
      <c r="A1873" s="20"/>
      <c r="B1873" s="20"/>
      <c r="C1873" s="20"/>
      <c r="D1873" s="20"/>
      <c r="E1873" s="20"/>
      <c r="G1873" s="2"/>
      <c r="P1873" t="e">
        <f t="shared" si="59"/>
        <v>#N/A</v>
      </c>
      <c r="Q1873" t="e">
        <f>+VLOOKUP(D1873&amp;E1873,Master!D:H,5,0)</f>
        <v>#N/A</v>
      </c>
      <c r="R1873" t="e">
        <f>+VLOOKUP(D1873&amp;E1873,Master!D:I,6,0)</f>
        <v>#N/A</v>
      </c>
      <c r="S1873" t="e">
        <f>+VLOOKUP(Q1873,Notes!$A$45:$BZ$50,MATCH(P1873,Notes!$2:$2,0),0)</f>
        <v>#N/A</v>
      </c>
      <c r="T1873" s="21" t="e">
        <f t="shared" si="58"/>
        <v>#N/A</v>
      </c>
      <c r="AD1873" s="20" t="s">
        <v>763</v>
      </c>
      <c r="AE1873" s="20">
        <v>0.21400499999999986</v>
      </c>
      <c r="AF1873" s="20">
        <v>0.21400499999999986</v>
      </c>
      <c r="AG1873" s="20" t="s">
        <v>16</v>
      </c>
      <c r="AH1873" s="20" t="s">
        <v>205</v>
      </c>
    </row>
    <row r="1874" spans="1:34">
      <c r="A1874" s="20"/>
      <c r="B1874" s="20"/>
      <c r="C1874" s="20"/>
      <c r="D1874" s="20"/>
      <c r="E1874" s="20"/>
      <c r="G1874" s="2"/>
      <c r="P1874" t="e">
        <f t="shared" si="59"/>
        <v>#N/A</v>
      </c>
      <c r="Q1874" t="e">
        <f>+VLOOKUP(D1874&amp;E1874,Master!D:H,5,0)</f>
        <v>#N/A</v>
      </c>
      <c r="R1874" t="e">
        <f>+VLOOKUP(D1874&amp;E1874,Master!D:I,6,0)</f>
        <v>#N/A</v>
      </c>
      <c r="S1874" t="e">
        <f>+VLOOKUP(Q1874,Notes!$A$45:$BZ$50,MATCH(P1874,Notes!$2:$2,0),0)</f>
        <v>#N/A</v>
      </c>
      <c r="T1874" s="21" t="e">
        <f t="shared" si="58"/>
        <v>#N/A</v>
      </c>
      <c r="AD1874" s="20" t="s">
        <v>650</v>
      </c>
      <c r="AE1874" s="20">
        <v>15.765048999999996</v>
      </c>
      <c r="AF1874" s="20">
        <v>15.765048999999996</v>
      </c>
      <c r="AG1874" s="20" t="s">
        <v>17</v>
      </c>
      <c r="AH1874" s="20" t="s">
        <v>204</v>
      </c>
    </row>
    <row r="1875" spans="1:34">
      <c r="A1875" s="20"/>
      <c r="B1875" s="20"/>
      <c r="C1875" s="20"/>
      <c r="D1875" s="20"/>
      <c r="E1875" s="20"/>
      <c r="G1875" s="2"/>
      <c r="P1875" t="e">
        <f t="shared" si="59"/>
        <v>#N/A</v>
      </c>
      <c r="Q1875" t="e">
        <f>+VLOOKUP(D1875&amp;E1875,Master!D:H,5,0)</f>
        <v>#N/A</v>
      </c>
      <c r="R1875" t="e">
        <f>+VLOOKUP(D1875&amp;E1875,Master!D:I,6,0)</f>
        <v>#N/A</v>
      </c>
      <c r="S1875" t="e">
        <f>+VLOOKUP(Q1875,Notes!$A$45:$BZ$50,MATCH(P1875,Notes!$2:$2,0),0)</f>
        <v>#N/A</v>
      </c>
      <c r="T1875" s="21" t="e">
        <f t="shared" si="58"/>
        <v>#N/A</v>
      </c>
      <c r="AD1875" s="20" t="s">
        <v>653</v>
      </c>
      <c r="AE1875" s="20">
        <v>15.359452999999993</v>
      </c>
      <c r="AF1875" s="20">
        <v>15.359452999999993</v>
      </c>
      <c r="AG1875" s="20" t="s">
        <v>17</v>
      </c>
      <c r="AH1875" s="20" t="s">
        <v>211</v>
      </c>
    </row>
    <row r="1876" spans="1:34">
      <c r="A1876" s="20"/>
      <c r="B1876" s="20"/>
      <c r="C1876" s="20"/>
      <c r="D1876" s="20"/>
      <c r="E1876" s="20"/>
      <c r="G1876" s="2"/>
      <c r="P1876" t="e">
        <f t="shared" si="59"/>
        <v>#N/A</v>
      </c>
      <c r="Q1876" t="e">
        <f>+VLOOKUP(D1876&amp;E1876,Master!D:H,5,0)</f>
        <v>#N/A</v>
      </c>
      <c r="R1876" t="e">
        <f>+VLOOKUP(D1876&amp;E1876,Master!D:I,6,0)</f>
        <v>#N/A</v>
      </c>
      <c r="S1876" t="e">
        <f>+VLOOKUP(Q1876,Notes!$A$45:$BZ$50,MATCH(P1876,Notes!$2:$2,0),0)</f>
        <v>#N/A</v>
      </c>
      <c r="T1876" s="21" t="e">
        <f t="shared" si="58"/>
        <v>#N/A</v>
      </c>
      <c r="AD1876" s="20" t="s">
        <v>668</v>
      </c>
      <c r="AE1876" s="20">
        <v>0.21977199999999994</v>
      </c>
      <c r="AF1876" s="20">
        <v>0.21977199999999994</v>
      </c>
      <c r="AG1876" s="20" t="s">
        <v>47</v>
      </c>
      <c r="AH1876" s="20" t="s">
        <v>204</v>
      </c>
    </row>
    <row r="1877" spans="1:34">
      <c r="A1877" s="20"/>
      <c r="B1877" s="20"/>
      <c r="C1877" s="20"/>
      <c r="D1877" s="20"/>
      <c r="E1877" s="20"/>
      <c r="G1877" s="2"/>
      <c r="P1877" t="e">
        <f t="shared" si="59"/>
        <v>#N/A</v>
      </c>
      <c r="Q1877" t="e">
        <f>+VLOOKUP(D1877&amp;E1877,Master!D:H,5,0)</f>
        <v>#N/A</v>
      </c>
      <c r="R1877" t="e">
        <f>+VLOOKUP(D1877&amp;E1877,Master!D:I,6,0)</f>
        <v>#N/A</v>
      </c>
      <c r="S1877" t="e">
        <f>+VLOOKUP(Q1877,Notes!$A$45:$BZ$50,MATCH(P1877,Notes!$2:$2,0),0)</f>
        <v>#N/A</v>
      </c>
      <c r="T1877" s="21" t="e">
        <f t="shared" si="58"/>
        <v>#N/A</v>
      </c>
      <c r="AD1877" s="20" t="s">
        <v>672</v>
      </c>
      <c r="AE1877" s="20">
        <v>0.20745500000000008</v>
      </c>
      <c r="AF1877" s="20">
        <v>0.20745500000000008</v>
      </c>
      <c r="AG1877" s="20" t="s">
        <v>47</v>
      </c>
      <c r="AH1877" s="20" t="s">
        <v>205</v>
      </c>
    </row>
    <row r="1878" spans="1:34">
      <c r="A1878" s="20"/>
      <c r="B1878" s="20"/>
      <c r="C1878" s="20"/>
      <c r="D1878" s="20"/>
      <c r="E1878" s="20"/>
      <c r="G1878" s="2"/>
      <c r="P1878" t="e">
        <f t="shared" si="59"/>
        <v>#N/A</v>
      </c>
      <c r="Q1878" t="e">
        <f>+VLOOKUP(D1878&amp;E1878,Master!D:H,5,0)</f>
        <v>#N/A</v>
      </c>
      <c r="R1878" t="e">
        <f>+VLOOKUP(D1878&amp;E1878,Master!D:I,6,0)</f>
        <v>#N/A</v>
      </c>
      <c r="S1878" t="e">
        <f>+VLOOKUP(Q1878,Notes!$A$45:$BZ$50,MATCH(P1878,Notes!$2:$2,0),0)</f>
        <v>#N/A</v>
      </c>
      <c r="T1878" s="21" t="e">
        <f t="shared" si="58"/>
        <v>#N/A</v>
      </c>
      <c r="AD1878" s="20" t="s">
        <v>681</v>
      </c>
      <c r="AE1878" s="20">
        <v>15.026921000000005</v>
      </c>
      <c r="AF1878" s="20">
        <v>15.026921000000005</v>
      </c>
      <c r="AG1878" s="20" t="s">
        <v>190</v>
      </c>
      <c r="AH1878" s="20" t="s">
        <v>204</v>
      </c>
    </row>
    <row r="1879" spans="1:34">
      <c r="A1879" s="20"/>
      <c r="B1879" s="20"/>
      <c r="C1879" s="20"/>
      <c r="D1879" s="20"/>
      <c r="E1879" s="20"/>
      <c r="G1879" s="2"/>
      <c r="P1879" t="e">
        <f t="shared" si="59"/>
        <v>#N/A</v>
      </c>
      <c r="Q1879" t="e">
        <f>+VLOOKUP(D1879&amp;E1879,Master!D:H,5,0)</f>
        <v>#N/A</v>
      </c>
      <c r="R1879" t="e">
        <f>+VLOOKUP(D1879&amp;E1879,Master!D:I,6,0)</f>
        <v>#N/A</v>
      </c>
      <c r="S1879" t="e">
        <f>+VLOOKUP(Q1879,Notes!$A$45:$BZ$50,MATCH(P1879,Notes!$2:$2,0),0)</f>
        <v>#N/A</v>
      </c>
      <c r="T1879" s="21" t="e">
        <f t="shared" si="58"/>
        <v>#N/A</v>
      </c>
      <c r="AD1879" s="20" t="s">
        <v>683</v>
      </c>
      <c r="AE1879" s="20">
        <v>14.618611999999994</v>
      </c>
      <c r="AF1879" s="20">
        <v>14.618611999999994</v>
      </c>
      <c r="AG1879" s="20" t="s">
        <v>190</v>
      </c>
      <c r="AH1879" s="20" t="s">
        <v>205</v>
      </c>
    </row>
    <row r="1880" spans="1:34">
      <c r="A1880" s="20"/>
      <c r="B1880" s="20"/>
      <c r="C1880" s="20"/>
      <c r="D1880" s="20"/>
      <c r="E1880" s="20"/>
      <c r="G1880" s="2"/>
      <c r="P1880" t="e">
        <f t="shared" si="59"/>
        <v>#N/A</v>
      </c>
      <c r="Q1880" t="e">
        <f>+VLOOKUP(D1880&amp;E1880,Master!D:H,5,0)</f>
        <v>#N/A</v>
      </c>
      <c r="R1880" t="e">
        <f>+VLOOKUP(D1880&amp;E1880,Master!D:I,6,0)</f>
        <v>#N/A</v>
      </c>
      <c r="S1880" t="e">
        <f>+VLOOKUP(Q1880,Notes!$A$45:$BZ$50,MATCH(P1880,Notes!$2:$2,0),0)</f>
        <v>#N/A</v>
      </c>
      <c r="T1880" s="21" t="e">
        <f t="shared" si="58"/>
        <v>#N/A</v>
      </c>
      <c r="AD1880" s="20" t="s">
        <v>676</v>
      </c>
      <c r="AE1880" s="20">
        <v>12.854486999999999</v>
      </c>
      <c r="AF1880" s="20">
        <v>12.854486999999999</v>
      </c>
      <c r="AG1880" s="20" t="s">
        <v>88</v>
      </c>
      <c r="AH1880" s="20" t="s">
        <v>196</v>
      </c>
    </row>
    <row r="1881" spans="1:34">
      <c r="A1881" s="20"/>
      <c r="B1881" s="20"/>
      <c r="C1881" s="20"/>
      <c r="D1881" s="20"/>
      <c r="E1881" s="20"/>
      <c r="G1881" s="2"/>
      <c r="P1881" t="e">
        <f t="shared" si="59"/>
        <v>#N/A</v>
      </c>
      <c r="Q1881" t="e">
        <f>+VLOOKUP(D1881&amp;E1881,Master!D:H,5,0)</f>
        <v>#N/A</v>
      </c>
      <c r="R1881" t="e">
        <f>+VLOOKUP(D1881&amp;E1881,Master!D:I,6,0)</f>
        <v>#N/A</v>
      </c>
      <c r="S1881" t="e">
        <f>+VLOOKUP(Q1881,Notes!$A$45:$BZ$50,MATCH(P1881,Notes!$2:$2,0),0)</f>
        <v>#N/A</v>
      </c>
      <c r="T1881" s="21" t="e">
        <f t="shared" si="58"/>
        <v>#N/A</v>
      </c>
      <c r="AD1881" s="20" t="s">
        <v>621</v>
      </c>
      <c r="AE1881" s="20">
        <v>0.18816300000000014</v>
      </c>
      <c r="AF1881" s="20">
        <v>0.18816300000000014</v>
      </c>
      <c r="AG1881" s="20" t="s">
        <v>20</v>
      </c>
      <c r="AH1881" s="20" t="s">
        <v>204</v>
      </c>
    </row>
    <row r="1882" spans="1:34">
      <c r="A1882" s="20"/>
      <c r="B1882" s="20"/>
      <c r="C1882" s="20"/>
      <c r="D1882" s="20"/>
      <c r="E1882" s="20"/>
      <c r="G1882" s="2"/>
      <c r="P1882" t="e">
        <f t="shared" si="59"/>
        <v>#N/A</v>
      </c>
      <c r="Q1882" t="e">
        <f>+VLOOKUP(D1882&amp;E1882,Master!D:H,5,0)</f>
        <v>#N/A</v>
      </c>
      <c r="R1882" t="e">
        <f>+VLOOKUP(D1882&amp;E1882,Master!D:I,6,0)</f>
        <v>#N/A</v>
      </c>
      <c r="S1882" t="e">
        <f>+VLOOKUP(Q1882,Notes!$A$45:$BZ$50,MATCH(P1882,Notes!$2:$2,0),0)</f>
        <v>#N/A</v>
      </c>
      <c r="T1882" s="21" t="e">
        <f t="shared" si="58"/>
        <v>#N/A</v>
      </c>
      <c r="AD1882" s="20" t="s">
        <v>625</v>
      </c>
      <c r="AE1882" s="20">
        <v>0.17584399999999997</v>
      </c>
      <c r="AF1882" s="20">
        <v>0.17584399999999997</v>
      </c>
      <c r="AG1882" s="20" t="s">
        <v>20</v>
      </c>
      <c r="AH1882" s="20" t="s">
        <v>205</v>
      </c>
    </row>
    <row r="1883" spans="1:34">
      <c r="A1883" s="20"/>
      <c r="B1883" s="20"/>
      <c r="C1883" s="20"/>
      <c r="D1883" s="20"/>
      <c r="E1883" s="20"/>
      <c r="G1883" s="2"/>
      <c r="P1883" t="e">
        <f t="shared" si="59"/>
        <v>#N/A</v>
      </c>
      <c r="Q1883" t="e">
        <f>+VLOOKUP(D1883&amp;E1883,Master!D:H,5,0)</f>
        <v>#N/A</v>
      </c>
      <c r="R1883" t="e">
        <f>+VLOOKUP(D1883&amp;E1883,Master!D:I,6,0)</f>
        <v>#N/A</v>
      </c>
      <c r="S1883" t="e">
        <f>+VLOOKUP(Q1883,Notes!$A$45:$BZ$50,MATCH(P1883,Notes!$2:$2,0),0)</f>
        <v>#N/A</v>
      </c>
      <c r="T1883" s="21" t="e">
        <f t="shared" si="58"/>
        <v>#N/A</v>
      </c>
      <c r="AD1883" s="20" t="s">
        <v>642</v>
      </c>
      <c r="AE1883" s="20">
        <v>19.30333700000001</v>
      </c>
      <c r="AF1883" s="20">
        <v>19.30333700000001</v>
      </c>
      <c r="AG1883" s="20" t="s">
        <v>15</v>
      </c>
      <c r="AH1883" s="20" t="s">
        <v>204</v>
      </c>
    </row>
    <row r="1884" spans="1:34">
      <c r="A1884" s="20"/>
      <c r="B1884" s="20"/>
      <c r="C1884" s="20"/>
      <c r="D1884" s="20"/>
      <c r="E1884" s="20"/>
      <c r="G1884" s="2"/>
      <c r="P1884" t="e">
        <f t="shared" si="59"/>
        <v>#N/A</v>
      </c>
      <c r="Q1884" t="e">
        <f>+VLOOKUP(D1884&amp;E1884,Master!D:H,5,0)</f>
        <v>#N/A</v>
      </c>
      <c r="R1884" t="e">
        <f>+VLOOKUP(D1884&amp;E1884,Master!D:I,6,0)</f>
        <v>#N/A</v>
      </c>
      <c r="S1884" t="e">
        <f>+VLOOKUP(Q1884,Notes!$A$45:$BZ$50,MATCH(P1884,Notes!$2:$2,0),0)</f>
        <v>#N/A</v>
      </c>
      <c r="T1884" s="21" t="e">
        <f t="shared" si="58"/>
        <v>#N/A</v>
      </c>
      <c r="AD1884" s="20" t="s">
        <v>645</v>
      </c>
      <c r="AE1884" s="20">
        <v>19.012426999999999</v>
      </c>
      <c r="AF1884" s="20">
        <v>19.012426999999999</v>
      </c>
      <c r="AG1884" s="20" t="s">
        <v>15</v>
      </c>
      <c r="AH1884" s="20" t="s">
        <v>208</v>
      </c>
    </row>
    <row r="1885" spans="1:34">
      <c r="A1885" s="20"/>
      <c r="B1885" s="20"/>
      <c r="C1885" s="20"/>
      <c r="D1885" s="20"/>
      <c r="E1885" s="20"/>
      <c r="G1885" s="2"/>
      <c r="P1885" t="e">
        <f t="shared" si="59"/>
        <v>#N/A</v>
      </c>
      <c r="Q1885" t="e">
        <f>+VLOOKUP(D1885&amp;E1885,Master!D:H,5,0)</f>
        <v>#N/A</v>
      </c>
      <c r="R1885" t="e">
        <f>+VLOOKUP(D1885&amp;E1885,Master!D:I,6,0)</f>
        <v>#N/A</v>
      </c>
      <c r="S1885" t="e">
        <f>+VLOOKUP(Q1885,Notes!$A$45:$BZ$50,MATCH(P1885,Notes!$2:$2,0),0)</f>
        <v>#N/A</v>
      </c>
      <c r="T1885" s="21" t="e">
        <f t="shared" si="58"/>
        <v>#N/A</v>
      </c>
      <c r="AD1885" s="20" t="s">
        <v>647</v>
      </c>
      <c r="AE1885" s="20">
        <v>15.734137000000006</v>
      </c>
      <c r="AF1885" s="20">
        <v>15.734137000000006</v>
      </c>
      <c r="AG1885" s="20" t="s">
        <v>15</v>
      </c>
      <c r="AH1885" s="20" t="s">
        <v>205</v>
      </c>
    </row>
    <row r="1886" spans="1:34">
      <c r="A1886" s="20"/>
      <c r="B1886" s="20"/>
      <c r="C1886" s="20"/>
      <c r="D1886" s="20"/>
      <c r="E1886" s="20"/>
      <c r="G1886" s="2"/>
      <c r="P1886" t="e">
        <f t="shared" si="59"/>
        <v>#N/A</v>
      </c>
      <c r="Q1886" t="e">
        <f>+VLOOKUP(D1886&amp;E1886,Master!D:H,5,0)</f>
        <v>#N/A</v>
      </c>
      <c r="R1886" t="e">
        <f>+VLOOKUP(D1886&amp;E1886,Master!D:I,6,0)</f>
        <v>#N/A</v>
      </c>
      <c r="S1886" t="e">
        <f>+VLOOKUP(Q1886,Notes!$A$45:$BZ$50,MATCH(P1886,Notes!$2:$2,0),0)</f>
        <v>#N/A</v>
      </c>
      <c r="T1886" s="21" t="e">
        <f t="shared" si="58"/>
        <v>#N/A</v>
      </c>
      <c r="AD1886" s="20" t="s">
        <v>649</v>
      </c>
      <c r="AE1886" s="20">
        <v>15.443956999999999</v>
      </c>
      <c r="AF1886" s="20">
        <v>15.443956999999999</v>
      </c>
      <c r="AG1886" s="20" t="s">
        <v>15</v>
      </c>
      <c r="AH1886" s="20" t="s">
        <v>209</v>
      </c>
    </row>
    <row r="1887" spans="1:34">
      <c r="A1887" s="20"/>
      <c r="B1887" s="20"/>
      <c r="C1887" s="20"/>
      <c r="D1887" s="20"/>
      <c r="E1887" s="20"/>
      <c r="G1887" s="2"/>
      <c r="P1887" t="e">
        <f t="shared" si="59"/>
        <v>#N/A</v>
      </c>
      <c r="Q1887" t="e">
        <f>+VLOOKUP(D1887&amp;E1887,Master!D:H,5,0)</f>
        <v>#N/A</v>
      </c>
      <c r="R1887" t="e">
        <f>+VLOOKUP(D1887&amp;E1887,Master!D:I,6,0)</f>
        <v>#N/A</v>
      </c>
      <c r="S1887" t="e">
        <f>+VLOOKUP(Q1887,Notes!$A$45:$BZ$50,MATCH(P1887,Notes!$2:$2,0),0)</f>
        <v>#N/A</v>
      </c>
      <c r="T1887" s="21" t="e">
        <f t="shared" si="58"/>
        <v>#N/A</v>
      </c>
      <c r="AD1887" s="20" t="s">
        <v>761</v>
      </c>
      <c r="AE1887" s="20">
        <v>0.25396199999999997</v>
      </c>
      <c r="AF1887" s="20">
        <v>0.25396199999999997</v>
      </c>
      <c r="AG1887" s="20" t="s">
        <v>16</v>
      </c>
      <c r="AH1887" s="20" t="s">
        <v>204</v>
      </c>
    </row>
    <row r="1888" spans="1:34">
      <c r="A1888" s="20"/>
      <c r="B1888" s="20"/>
      <c r="C1888" s="20"/>
      <c r="D1888" s="20"/>
      <c r="E1888" s="20"/>
      <c r="G1888" s="2"/>
      <c r="P1888" t="e">
        <f t="shared" si="59"/>
        <v>#N/A</v>
      </c>
      <c r="Q1888" t="e">
        <f>+VLOOKUP(D1888&amp;E1888,Master!D:H,5,0)</f>
        <v>#N/A</v>
      </c>
      <c r="R1888" t="e">
        <f>+VLOOKUP(D1888&amp;E1888,Master!D:I,6,0)</f>
        <v>#N/A</v>
      </c>
      <c r="S1888" t="e">
        <f>+VLOOKUP(Q1888,Notes!$A$45:$BZ$50,MATCH(P1888,Notes!$2:$2,0),0)</f>
        <v>#N/A</v>
      </c>
      <c r="T1888" s="21" t="e">
        <f t="shared" si="58"/>
        <v>#N/A</v>
      </c>
      <c r="AD1888" s="20" t="s">
        <v>762</v>
      </c>
      <c r="AE1888" s="20">
        <v>0.25118299999999999</v>
      </c>
      <c r="AF1888" s="20">
        <v>0.25118299999999999</v>
      </c>
      <c r="AG1888" s="20" t="s">
        <v>16</v>
      </c>
      <c r="AH1888" s="20" t="s">
        <v>208</v>
      </c>
    </row>
    <row r="1889" spans="1:34">
      <c r="A1889" s="20"/>
      <c r="B1889" s="20"/>
      <c r="C1889" s="20"/>
      <c r="D1889" s="20"/>
      <c r="E1889" s="20"/>
      <c r="G1889" s="2"/>
      <c r="P1889" t="e">
        <f t="shared" si="59"/>
        <v>#N/A</v>
      </c>
      <c r="Q1889" t="e">
        <f>+VLOOKUP(D1889&amp;E1889,Master!D:H,5,0)</f>
        <v>#N/A</v>
      </c>
      <c r="R1889" t="e">
        <f>+VLOOKUP(D1889&amp;E1889,Master!D:I,6,0)</f>
        <v>#N/A</v>
      </c>
      <c r="S1889" t="e">
        <f>+VLOOKUP(Q1889,Notes!$A$45:$BZ$50,MATCH(P1889,Notes!$2:$2,0),0)</f>
        <v>#N/A</v>
      </c>
      <c r="T1889" s="21" t="e">
        <f t="shared" si="58"/>
        <v>#N/A</v>
      </c>
      <c r="AD1889" s="20" t="s">
        <v>763</v>
      </c>
      <c r="AE1889" s="20">
        <v>0.21400499999999986</v>
      </c>
      <c r="AF1889" s="20">
        <v>0.21400499999999986</v>
      </c>
      <c r="AG1889" s="20" t="s">
        <v>16</v>
      </c>
      <c r="AH1889" s="20" t="s">
        <v>205</v>
      </c>
    </row>
    <row r="1890" spans="1:34">
      <c r="A1890" s="20"/>
      <c r="B1890" s="20"/>
      <c r="C1890" s="20"/>
      <c r="D1890" s="20"/>
      <c r="E1890" s="20"/>
      <c r="G1890" s="2"/>
      <c r="P1890" t="e">
        <f t="shared" si="59"/>
        <v>#N/A</v>
      </c>
      <c r="Q1890" t="e">
        <f>+VLOOKUP(D1890&amp;E1890,Master!D:H,5,0)</f>
        <v>#N/A</v>
      </c>
      <c r="R1890" t="e">
        <f>+VLOOKUP(D1890&amp;E1890,Master!D:I,6,0)</f>
        <v>#N/A</v>
      </c>
      <c r="S1890" t="e">
        <f>+VLOOKUP(Q1890,Notes!$A$45:$BZ$50,MATCH(P1890,Notes!$2:$2,0),0)</f>
        <v>#N/A</v>
      </c>
      <c r="T1890" s="21" t="e">
        <f t="shared" si="58"/>
        <v>#N/A</v>
      </c>
      <c r="AD1890" s="20" t="s">
        <v>764</v>
      </c>
      <c r="AE1890" s="20">
        <v>0.21088700000000002</v>
      </c>
      <c r="AF1890" s="20">
        <v>0.21088700000000002</v>
      </c>
      <c r="AG1890" s="20" t="s">
        <v>16</v>
      </c>
      <c r="AH1890" s="20" t="s">
        <v>209</v>
      </c>
    </row>
    <row r="1891" spans="1:34">
      <c r="A1891" s="20"/>
      <c r="B1891" s="20"/>
      <c r="C1891" s="20"/>
      <c r="D1891" s="20"/>
      <c r="E1891" s="20"/>
      <c r="G1891" s="2"/>
      <c r="P1891" t="e">
        <f t="shared" si="59"/>
        <v>#N/A</v>
      </c>
      <c r="Q1891" t="e">
        <f>+VLOOKUP(D1891&amp;E1891,Master!D:H,5,0)</f>
        <v>#N/A</v>
      </c>
      <c r="R1891" t="e">
        <f>+VLOOKUP(D1891&amp;E1891,Master!D:I,6,0)</f>
        <v>#N/A</v>
      </c>
      <c r="S1891" t="e">
        <f>+VLOOKUP(Q1891,Notes!$A$45:$BZ$50,MATCH(P1891,Notes!$2:$2,0),0)</f>
        <v>#N/A</v>
      </c>
      <c r="T1891" s="21" t="e">
        <f t="shared" si="58"/>
        <v>#N/A</v>
      </c>
      <c r="AD1891" s="20" t="s">
        <v>650</v>
      </c>
      <c r="AE1891" s="20">
        <v>15.765048999999996</v>
      </c>
      <c r="AF1891" s="20">
        <v>15.765048999999996</v>
      </c>
      <c r="AG1891" s="20" t="s">
        <v>17</v>
      </c>
      <c r="AH1891" s="20" t="s">
        <v>204</v>
      </c>
    </row>
    <row r="1892" spans="1:34">
      <c r="A1892" s="20"/>
      <c r="B1892" s="20"/>
      <c r="C1892" s="20"/>
      <c r="D1892" s="20"/>
      <c r="E1892" s="20"/>
      <c r="G1892" s="2"/>
      <c r="P1892" t="e">
        <f t="shared" si="59"/>
        <v>#N/A</v>
      </c>
      <c r="Q1892" t="e">
        <f>+VLOOKUP(D1892&amp;E1892,Master!D:H,5,0)</f>
        <v>#N/A</v>
      </c>
      <c r="R1892" t="e">
        <f>+VLOOKUP(D1892&amp;E1892,Master!D:I,6,0)</f>
        <v>#N/A</v>
      </c>
      <c r="S1892" t="e">
        <f>+VLOOKUP(Q1892,Notes!$A$45:$BZ$50,MATCH(P1892,Notes!$2:$2,0),0)</f>
        <v>#N/A</v>
      </c>
      <c r="T1892" s="21" t="e">
        <f t="shared" si="58"/>
        <v>#N/A</v>
      </c>
      <c r="AD1892" s="20" t="s">
        <v>651</v>
      </c>
      <c r="AE1892" s="20">
        <v>15.827437999999999</v>
      </c>
      <c r="AF1892" s="20">
        <v>15.827437999999999</v>
      </c>
      <c r="AG1892" s="20" t="s">
        <v>17</v>
      </c>
      <c r="AH1892" s="20" t="s">
        <v>196</v>
      </c>
    </row>
    <row r="1893" spans="1:34">
      <c r="A1893" s="20"/>
      <c r="B1893" s="20"/>
      <c r="C1893" s="20"/>
      <c r="D1893" s="20"/>
      <c r="E1893" s="20"/>
      <c r="G1893" s="2"/>
      <c r="P1893" t="e">
        <f t="shared" si="59"/>
        <v>#N/A</v>
      </c>
      <c r="Q1893" t="e">
        <f>+VLOOKUP(D1893&amp;E1893,Master!D:H,5,0)</f>
        <v>#N/A</v>
      </c>
      <c r="R1893" t="e">
        <f>+VLOOKUP(D1893&amp;E1893,Master!D:I,6,0)</f>
        <v>#N/A</v>
      </c>
      <c r="S1893" t="e">
        <f>+VLOOKUP(Q1893,Notes!$A$45:$BZ$50,MATCH(P1893,Notes!$2:$2,0),0)</f>
        <v>#N/A</v>
      </c>
      <c r="T1893" s="21" t="e">
        <f t="shared" si="58"/>
        <v>#N/A</v>
      </c>
      <c r="AD1893" s="20" t="s">
        <v>652</v>
      </c>
      <c r="AE1893" s="20">
        <v>15.424535000000001</v>
      </c>
      <c r="AF1893" s="20">
        <v>15.424535000000001</v>
      </c>
      <c r="AG1893" s="20" t="s">
        <v>17</v>
      </c>
      <c r="AH1893" s="20" t="s">
        <v>210</v>
      </c>
    </row>
    <row r="1894" spans="1:34">
      <c r="A1894" s="20"/>
      <c r="B1894" s="20"/>
      <c r="C1894" s="20"/>
      <c r="D1894" s="20"/>
      <c r="E1894" s="20"/>
      <c r="G1894" s="2"/>
      <c r="P1894" t="e">
        <f t="shared" si="59"/>
        <v>#N/A</v>
      </c>
      <c r="Q1894" t="e">
        <f>+VLOOKUP(D1894&amp;E1894,Master!D:H,5,0)</f>
        <v>#N/A</v>
      </c>
      <c r="R1894" t="e">
        <f>+VLOOKUP(D1894&amp;E1894,Master!D:I,6,0)</f>
        <v>#N/A</v>
      </c>
      <c r="S1894" t="e">
        <f>+VLOOKUP(Q1894,Notes!$A$45:$BZ$50,MATCH(P1894,Notes!$2:$2,0),0)</f>
        <v>#N/A</v>
      </c>
      <c r="T1894" s="21" t="e">
        <f t="shared" si="58"/>
        <v>#N/A</v>
      </c>
      <c r="AD1894" s="20" t="s">
        <v>653</v>
      </c>
      <c r="AE1894" s="20">
        <v>15.359452999999993</v>
      </c>
      <c r="AF1894" s="20">
        <v>15.359452999999993</v>
      </c>
      <c r="AG1894" s="20" t="s">
        <v>17</v>
      </c>
      <c r="AH1894" s="20" t="s">
        <v>211</v>
      </c>
    </row>
    <row r="1895" spans="1:34">
      <c r="A1895" s="20"/>
      <c r="B1895" s="20"/>
      <c r="C1895" s="20"/>
      <c r="D1895" s="20"/>
      <c r="E1895" s="20"/>
      <c r="G1895" s="2"/>
      <c r="P1895" t="e">
        <f t="shared" si="59"/>
        <v>#N/A</v>
      </c>
      <c r="Q1895" t="e">
        <f>+VLOOKUP(D1895&amp;E1895,Master!D:H,5,0)</f>
        <v>#N/A</v>
      </c>
      <c r="R1895" t="e">
        <f>+VLOOKUP(D1895&amp;E1895,Master!D:I,6,0)</f>
        <v>#N/A</v>
      </c>
      <c r="S1895" t="e">
        <f>+VLOOKUP(Q1895,Notes!$A$45:$BZ$50,MATCH(P1895,Notes!$2:$2,0),0)</f>
        <v>#N/A</v>
      </c>
      <c r="T1895" s="21" t="e">
        <f t="shared" si="58"/>
        <v>#N/A</v>
      </c>
      <c r="AD1895" s="20" t="s">
        <v>672</v>
      </c>
      <c r="AE1895" s="20">
        <v>0.20745500000000008</v>
      </c>
      <c r="AF1895" s="20">
        <v>0.20745500000000008</v>
      </c>
      <c r="AG1895" s="20" t="s">
        <v>47</v>
      </c>
      <c r="AH1895" s="20" t="s">
        <v>205</v>
      </c>
    </row>
    <row r="1896" spans="1:34">
      <c r="A1896" s="20"/>
      <c r="B1896" s="20"/>
      <c r="C1896" s="20"/>
      <c r="D1896" s="20"/>
      <c r="E1896" s="20"/>
      <c r="G1896" s="2"/>
      <c r="P1896" t="e">
        <f t="shared" si="59"/>
        <v>#N/A</v>
      </c>
      <c r="Q1896" t="e">
        <f>+VLOOKUP(D1896&amp;E1896,Master!D:H,5,0)</f>
        <v>#N/A</v>
      </c>
      <c r="R1896" t="e">
        <f>+VLOOKUP(D1896&amp;E1896,Master!D:I,6,0)</f>
        <v>#N/A</v>
      </c>
      <c r="S1896" t="e">
        <f>+VLOOKUP(Q1896,Notes!$A$45:$BZ$50,MATCH(P1896,Notes!$2:$2,0),0)</f>
        <v>#N/A</v>
      </c>
      <c r="T1896" s="21" t="e">
        <f t="shared" si="58"/>
        <v>#N/A</v>
      </c>
      <c r="AD1896" s="20" t="s">
        <v>675</v>
      </c>
      <c r="AE1896" s="20">
        <v>0.20093800000000001</v>
      </c>
      <c r="AF1896" s="20">
        <v>0.20093800000000001</v>
      </c>
      <c r="AG1896" s="20" t="s">
        <v>47</v>
      </c>
      <c r="AH1896" s="20" t="s">
        <v>209</v>
      </c>
    </row>
    <row r="1897" spans="1:34">
      <c r="A1897" s="20"/>
      <c r="B1897" s="20"/>
      <c r="C1897" s="20"/>
      <c r="D1897" s="20"/>
      <c r="E1897" s="20"/>
      <c r="G1897" s="2"/>
      <c r="P1897" t="e">
        <f t="shared" si="59"/>
        <v>#N/A</v>
      </c>
      <c r="Q1897" t="e">
        <f>+VLOOKUP(D1897&amp;E1897,Master!D:H,5,0)</f>
        <v>#N/A</v>
      </c>
      <c r="R1897" t="e">
        <f>+VLOOKUP(D1897&amp;E1897,Master!D:I,6,0)</f>
        <v>#N/A</v>
      </c>
      <c r="S1897" t="e">
        <f>+VLOOKUP(Q1897,Notes!$A$45:$BZ$50,MATCH(P1897,Notes!$2:$2,0),0)</f>
        <v>#N/A</v>
      </c>
      <c r="T1897" s="21" t="e">
        <f t="shared" si="58"/>
        <v>#N/A</v>
      </c>
      <c r="AD1897" s="20" t="s">
        <v>668</v>
      </c>
      <c r="AE1897" s="20">
        <v>0.21977199999999994</v>
      </c>
      <c r="AF1897" s="20">
        <v>0.21977199999999994</v>
      </c>
      <c r="AG1897" s="20" t="s">
        <v>47</v>
      </c>
      <c r="AH1897" s="20" t="s">
        <v>204</v>
      </c>
    </row>
    <row r="1898" spans="1:34">
      <c r="A1898" s="20"/>
      <c r="B1898" s="20"/>
      <c r="C1898" s="20"/>
      <c r="D1898" s="20"/>
      <c r="E1898" s="20"/>
      <c r="G1898" s="2"/>
      <c r="P1898" t="e">
        <f t="shared" si="59"/>
        <v>#N/A</v>
      </c>
      <c r="Q1898" t="e">
        <f>+VLOOKUP(D1898&amp;E1898,Master!D:H,5,0)</f>
        <v>#N/A</v>
      </c>
      <c r="R1898" t="e">
        <f>+VLOOKUP(D1898&amp;E1898,Master!D:I,6,0)</f>
        <v>#N/A</v>
      </c>
      <c r="S1898" t="e">
        <f>+VLOOKUP(Q1898,Notes!$A$45:$BZ$50,MATCH(P1898,Notes!$2:$2,0),0)</f>
        <v>#N/A</v>
      </c>
      <c r="T1898" s="21" t="e">
        <f t="shared" si="58"/>
        <v>#N/A</v>
      </c>
      <c r="AD1898" s="20" t="s">
        <v>671</v>
      </c>
      <c r="AE1898" s="20">
        <v>0.21431500000000001</v>
      </c>
      <c r="AF1898" s="20">
        <v>0.21431500000000001</v>
      </c>
      <c r="AG1898" s="20" t="s">
        <v>47</v>
      </c>
      <c r="AH1898" s="20" t="s">
        <v>208</v>
      </c>
    </row>
    <row r="1899" spans="1:34">
      <c r="A1899" s="20"/>
      <c r="B1899" s="20"/>
      <c r="C1899" s="20"/>
      <c r="D1899" s="20"/>
      <c r="E1899" s="20"/>
      <c r="G1899" s="2"/>
      <c r="P1899" t="e">
        <f t="shared" si="59"/>
        <v>#N/A</v>
      </c>
      <c r="Q1899" t="e">
        <f>+VLOOKUP(D1899&amp;E1899,Master!D:H,5,0)</f>
        <v>#N/A</v>
      </c>
      <c r="R1899" t="e">
        <f>+VLOOKUP(D1899&amp;E1899,Master!D:I,6,0)</f>
        <v>#N/A</v>
      </c>
      <c r="S1899" t="e">
        <f>+VLOOKUP(Q1899,Notes!$A$45:$BZ$50,MATCH(P1899,Notes!$2:$2,0),0)</f>
        <v>#N/A</v>
      </c>
      <c r="T1899" s="21" t="e">
        <f t="shared" si="58"/>
        <v>#N/A</v>
      </c>
      <c r="AD1899" s="20" t="s">
        <v>681</v>
      </c>
      <c r="AE1899" s="20">
        <v>15.026921000000005</v>
      </c>
      <c r="AF1899" s="20">
        <v>15.026921000000005</v>
      </c>
      <c r="AG1899" s="20" t="s">
        <v>190</v>
      </c>
      <c r="AH1899" s="20" t="s">
        <v>204</v>
      </c>
    </row>
    <row r="1900" spans="1:34">
      <c r="A1900" s="20"/>
      <c r="B1900" s="20"/>
      <c r="C1900" s="20"/>
      <c r="D1900" s="20"/>
      <c r="E1900" s="20"/>
      <c r="G1900" s="2"/>
      <c r="P1900" t="e">
        <f t="shared" si="59"/>
        <v>#N/A</v>
      </c>
      <c r="Q1900" t="e">
        <f>+VLOOKUP(D1900&amp;E1900,Master!D:H,5,0)</f>
        <v>#N/A</v>
      </c>
      <c r="R1900" t="e">
        <f>+VLOOKUP(D1900&amp;E1900,Master!D:I,6,0)</f>
        <v>#N/A</v>
      </c>
      <c r="S1900" t="e">
        <f>+VLOOKUP(Q1900,Notes!$A$45:$BZ$50,MATCH(P1900,Notes!$2:$2,0),0)</f>
        <v>#N/A</v>
      </c>
      <c r="T1900" s="21" t="e">
        <f t="shared" si="58"/>
        <v>#N/A</v>
      </c>
      <c r="AD1900" s="20" t="s">
        <v>683</v>
      </c>
      <c r="AE1900" s="20">
        <v>14.618611999999994</v>
      </c>
      <c r="AF1900" s="20">
        <v>14.618611999999994</v>
      </c>
      <c r="AG1900" s="20" t="s">
        <v>190</v>
      </c>
      <c r="AH1900" s="20" t="s">
        <v>205</v>
      </c>
    </row>
    <row r="1901" spans="1:34">
      <c r="A1901" s="20"/>
      <c r="B1901" s="20"/>
      <c r="C1901" s="20"/>
      <c r="D1901" s="20"/>
      <c r="E1901" s="20"/>
      <c r="P1901" t="e">
        <f>+D1901&amp;R1901</f>
        <v>#N/A</v>
      </c>
      <c r="Q1901" t="e">
        <f>+VLOOKUP(D1901&amp;E1901,Master!D:H,5,0)</f>
        <v>#N/A</v>
      </c>
      <c r="R1901" t="e">
        <f>+VLOOKUP(D1901&amp;E1901,Master!D:I,6,0)</f>
        <v>#N/A</v>
      </c>
      <c r="S1901" t="e">
        <f>+VLOOKUP(Q1901,Notes!$A$45:$BZ$50,MATCH(P1901,Notes!$2:$2,0),0)</f>
        <v>#N/A</v>
      </c>
      <c r="T1901" s="21" t="e">
        <f t="shared" si="58"/>
        <v>#N/A</v>
      </c>
      <c r="AD1901" s="20" t="s">
        <v>682</v>
      </c>
      <c r="AE1901" s="20">
        <v>15.063449999999996</v>
      </c>
      <c r="AF1901" s="20">
        <v>15.063449999999996</v>
      </c>
      <c r="AG1901" s="20" t="s">
        <v>190</v>
      </c>
      <c r="AH1901" s="20" t="s">
        <v>208</v>
      </c>
    </row>
    <row r="1902" spans="1:34">
      <c r="A1902" s="20"/>
      <c r="B1902" s="20"/>
      <c r="C1902" s="20"/>
      <c r="D1902" s="20"/>
      <c r="E1902" s="20"/>
      <c r="P1902" t="e">
        <f>+D1902&amp;R1902</f>
        <v>#N/A</v>
      </c>
      <c r="Q1902" t="e">
        <f>+VLOOKUP(D1902&amp;E1902,Master!D:H,5,0)</f>
        <v>#N/A</v>
      </c>
      <c r="R1902" t="e">
        <f>+VLOOKUP(D1902&amp;E1902,Master!D:I,6,0)</f>
        <v>#N/A</v>
      </c>
      <c r="S1902" t="e">
        <f>+VLOOKUP(Q1902,Notes!$A$45:$BZ$50,MATCH(P1902,Notes!$2:$2,0),0)</f>
        <v>#N/A</v>
      </c>
      <c r="T1902" s="21" t="e">
        <f t="shared" si="58"/>
        <v>#N/A</v>
      </c>
      <c r="AD1902" s="20" t="s">
        <v>684</v>
      </c>
      <c r="AE1902" s="20">
        <v>14.634362000000001</v>
      </c>
      <c r="AF1902" s="20">
        <v>14.634362000000001</v>
      </c>
      <c r="AG1902" s="20" t="s">
        <v>190</v>
      </c>
      <c r="AH1902" s="20" t="s">
        <v>209</v>
      </c>
    </row>
    <row r="1903" spans="1:34">
      <c r="A1903" s="20"/>
      <c r="B1903" s="20"/>
      <c r="C1903" s="20"/>
      <c r="D1903" s="20"/>
      <c r="E1903" s="20"/>
      <c r="P1903" t="e">
        <f>+D1903&amp;R1903</f>
        <v>#N/A</v>
      </c>
      <c r="Q1903" t="e">
        <f>+VLOOKUP(D1903&amp;E1903,Master!D:H,5,0)</f>
        <v>#N/A</v>
      </c>
      <c r="R1903" t="e">
        <f>+VLOOKUP(D1903&amp;E1903,Master!D:I,6,0)</f>
        <v>#N/A</v>
      </c>
      <c r="S1903" t="e">
        <f>+VLOOKUP(Q1903,Notes!$A$45:$BZ$50,MATCH(P1903,Notes!$2:$2,0),0)</f>
        <v>#N/A</v>
      </c>
      <c r="T1903" s="21" t="e">
        <f t="shared" si="58"/>
        <v>#N/A</v>
      </c>
      <c r="AD1903" s="20" t="s">
        <v>676</v>
      </c>
      <c r="AE1903" s="20">
        <v>12.854486999999999</v>
      </c>
      <c r="AF1903" s="20">
        <v>12.854486999999999</v>
      </c>
      <c r="AG1903" s="20" t="s">
        <v>88</v>
      </c>
      <c r="AH1903" s="20" t="s">
        <v>196</v>
      </c>
    </row>
    <row r="1904" spans="1:34">
      <c r="A1904" s="20"/>
      <c r="B1904" s="20"/>
      <c r="C1904" s="20"/>
      <c r="D1904" s="20"/>
      <c r="E1904" s="20"/>
      <c r="P1904" t="e">
        <f>+D1904&amp;R1904</f>
        <v>#N/A</v>
      </c>
      <c r="Q1904" t="e">
        <f>+VLOOKUP(D1904&amp;E1904,Master!D:H,5,0)</f>
        <v>#N/A</v>
      </c>
      <c r="R1904" t="e">
        <f>+VLOOKUP(D1904&amp;E1904,Master!D:I,6,0)</f>
        <v>#N/A</v>
      </c>
      <c r="S1904" t="e">
        <f>+VLOOKUP(Q1904,Notes!$A$45:$BZ$50,MATCH(P1904,Notes!$2:$2,0),0)</f>
        <v>#N/A</v>
      </c>
      <c r="T1904" s="21" t="e">
        <f t="shared" si="58"/>
        <v>#N/A</v>
      </c>
      <c r="AD1904" s="20" t="s">
        <v>621</v>
      </c>
      <c r="AE1904" s="20">
        <v>0.18816300000000014</v>
      </c>
      <c r="AF1904" s="20">
        <v>0.18816300000000014</v>
      </c>
      <c r="AG1904" s="20" t="s">
        <v>20</v>
      </c>
      <c r="AH1904" s="20" t="s">
        <v>204</v>
      </c>
    </row>
    <row r="1905" spans="1:34">
      <c r="A1905" s="20"/>
      <c r="B1905" s="20"/>
      <c r="C1905" s="20"/>
      <c r="D1905" s="20"/>
      <c r="E1905" s="20"/>
      <c r="P1905" t="e">
        <f>+D1905&amp;R1905</f>
        <v>#N/A</v>
      </c>
      <c r="Q1905" t="e">
        <f>+VLOOKUP(D1905&amp;E1905,Master!D:H,5,0)</f>
        <v>#N/A</v>
      </c>
      <c r="R1905" t="e">
        <f>+VLOOKUP(D1905&amp;E1905,Master!D:I,6,0)</f>
        <v>#N/A</v>
      </c>
      <c r="S1905" t="e">
        <f>+VLOOKUP(Q1905,Notes!$A$45:$BZ$50,MATCH(P1905,Notes!$2:$2,0),0)</f>
        <v>#N/A</v>
      </c>
      <c r="T1905" s="21" t="e">
        <f t="shared" si="58"/>
        <v>#N/A</v>
      </c>
      <c r="AD1905" s="20" t="s">
        <v>625</v>
      </c>
      <c r="AE1905" s="20">
        <v>0.17584399999999997</v>
      </c>
      <c r="AF1905" s="20">
        <v>0.17584399999999997</v>
      </c>
      <c r="AG1905" s="20" t="s">
        <v>20</v>
      </c>
      <c r="AH1905" s="20" t="s">
        <v>205</v>
      </c>
    </row>
    <row r="1906" spans="1:34">
      <c r="A1906" s="20"/>
      <c r="B1906" s="20"/>
      <c r="C1906" s="20"/>
      <c r="D1906" s="20"/>
      <c r="E1906" s="20"/>
      <c r="P1906" t="e">
        <f t="shared" ref="P1906:P1969" si="60">+D1906&amp;R1906</f>
        <v>#N/A</v>
      </c>
      <c r="Q1906" t="e">
        <f>+VLOOKUP(D1906&amp;E1906,Master!D:H,5,0)</f>
        <v>#N/A</v>
      </c>
      <c r="R1906" t="e">
        <f>+VLOOKUP(D1906&amp;E1906,Master!D:I,6,0)</f>
        <v>#N/A</v>
      </c>
      <c r="S1906" t="e">
        <f>+VLOOKUP(Q1906,Notes!$A$45:$BZ$50,MATCH(P1906,Notes!$2:$2,0),0)</f>
        <v>#N/A</v>
      </c>
      <c r="T1906" s="21" t="e">
        <f t="shared" si="58"/>
        <v>#N/A</v>
      </c>
      <c r="AD1906" s="20" t="s">
        <v>647</v>
      </c>
      <c r="AE1906" s="20">
        <v>15.734137000000006</v>
      </c>
      <c r="AF1906" s="20">
        <v>15.734137000000006</v>
      </c>
      <c r="AG1906" s="20" t="s">
        <v>15</v>
      </c>
      <c r="AH1906" s="20" t="s">
        <v>205</v>
      </c>
    </row>
    <row r="1907" spans="1:34">
      <c r="A1907" s="20"/>
      <c r="B1907" s="20"/>
      <c r="C1907" s="20"/>
      <c r="D1907" s="20"/>
      <c r="E1907" s="20"/>
      <c r="P1907" t="e">
        <f t="shared" si="60"/>
        <v>#N/A</v>
      </c>
      <c r="Q1907" t="e">
        <f>+VLOOKUP(D1907&amp;E1907,Master!D:H,5,0)</f>
        <v>#N/A</v>
      </c>
      <c r="R1907" t="e">
        <f>+VLOOKUP(D1907&amp;E1907,Master!D:I,6,0)</f>
        <v>#N/A</v>
      </c>
      <c r="S1907" t="e">
        <f>+VLOOKUP(Q1907,Notes!$A$45:$BZ$50,MATCH(P1907,Notes!$2:$2,0),0)</f>
        <v>#N/A</v>
      </c>
      <c r="T1907" s="21" t="e">
        <f t="shared" si="58"/>
        <v>#N/A</v>
      </c>
      <c r="AD1907" s="20" t="s">
        <v>642</v>
      </c>
      <c r="AE1907" s="20">
        <v>19.30333700000001</v>
      </c>
      <c r="AF1907" s="20">
        <v>19.30333700000001</v>
      </c>
      <c r="AG1907" s="20" t="s">
        <v>15</v>
      </c>
      <c r="AH1907" s="20" t="s">
        <v>204</v>
      </c>
    </row>
    <row r="1908" spans="1:34">
      <c r="A1908" s="20"/>
      <c r="B1908" s="20"/>
      <c r="C1908" s="20"/>
      <c r="D1908" s="20"/>
      <c r="E1908" s="20"/>
      <c r="P1908" t="e">
        <f t="shared" si="60"/>
        <v>#N/A</v>
      </c>
      <c r="Q1908" t="e">
        <f>+VLOOKUP(D1908&amp;E1908,Master!D:H,5,0)</f>
        <v>#N/A</v>
      </c>
      <c r="R1908" t="e">
        <f>+VLOOKUP(D1908&amp;E1908,Master!D:I,6,0)</f>
        <v>#N/A</v>
      </c>
      <c r="S1908" t="e">
        <f>+VLOOKUP(Q1908,Notes!$A$45:$BZ$50,MATCH(P1908,Notes!$2:$2,0),0)</f>
        <v>#N/A</v>
      </c>
      <c r="T1908" s="21" t="e">
        <f t="shared" si="58"/>
        <v>#N/A</v>
      </c>
      <c r="AD1908" s="20" t="s">
        <v>653</v>
      </c>
      <c r="AE1908" s="20">
        <v>15.359452999999993</v>
      </c>
      <c r="AF1908" s="20">
        <v>15.359452999999993</v>
      </c>
      <c r="AG1908" s="20" t="s">
        <v>17</v>
      </c>
      <c r="AH1908" s="20" t="s">
        <v>211</v>
      </c>
    </row>
    <row r="1909" spans="1:34">
      <c r="A1909" s="20"/>
      <c r="B1909" s="20"/>
      <c r="C1909" s="20"/>
      <c r="D1909" s="20"/>
      <c r="E1909" s="20"/>
      <c r="P1909" t="e">
        <f t="shared" si="60"/>
        <v>#N/A</v>
      </c>
      <c r="Q1909" t="e">
        <f>+VLOOKUP(D1909&amp;E1909,Master!D:H,5,0)</f>
        <v>#N/A</v>
      </c>
      <c r="R1909" t="e">
        <f>+VLOOKUP(D1909&amp;E1909,Master!D:I,6,0)</f>
        <v>#N/A</v>
      </c>
      <c r="S1909" t="e">
        <f>+VLOOKUP(Q1909,Notes!$A$45:$BZ$50,MATCH(P1909,Notes!$2:$2,0),0)</f>
        <v>#N/A</v>
      </c>
      <c r="T1909" s="21" t="e">
        <f t="shared" si="58"/>
        <v>#N/A</v>
      </c>
      <c r="AD1909" s="20" t="s">
        <v>650</v>
      </c>
      <c r="AE1909" s="20">
        <v>15.765048999999996</v>
      </c>
      <c r="AF1909" s="20">
        <v>15.765048999999996</v>
      </c>
      <c r="AG1909" s="20" t="s">
        <v>17</v>
      </c>
      <c r="AH1909" s="20" t="s">
        <v>204</v>
      </c>
    </row>
    <row r="1910" spans="1:34">
      <c r="A1910" s="20"/>
      <c r="B1910" s="20"/>
      <c r="C1910" s="20"/>
      <c r="D1910" s="20"/>
      <c r="E1910" s="20"/>
      <c r="P1910" t="e">
        <f t="shared" si="60"/>
        <v>#N/A</v>
      </c>
      <c r="Q1910" t="e">
        <f>+VLOOKUP(D1910&amp;E1910,Master!D:H,5,0)</f>
        <v>#N/A</v>
      </c>
      <c r="R1910" t="e">
        <f>+VLOOKUP(D1910&amp;E1910,Master!D:I,6,0)</f>
        <v>#N/A</v>
      </c>
      <c r="S1910" t="e">
        <f>+VLOOKUP(Q1910,Notes!$A$45:$BZ$50,MATCH(P1910,Notes!$2:$2,0),0)</f>
        <v>#N/A</v>
      </c>
      <c r="T1910" s="21" t="e">
        <f t="shared" si="58"/>
        <v>#N/A</v>
      </c>
      <c r="AD1910" s="20" t="s">
        <v>763</v>
      </c>
      <c r="AE1910" s="20">
        <v>0.21400499999999986</v>
      </c>
      <c r="AF1910" s="20">
        <v>0.21400499999999986</v>
      </c>
      <c r="AG1910" s="20" t="s">
        <v>16</v>
      </c>
      <c r="AH1910" s="20" t="s">
        <v>205</v>
      </c>
    </row>
    <row r="1911" spans="1:34">
      <c r="A1911" s="20"/>
      <c r="B1911" s="20"/>
      <c r="C1911" s="20"/>
      <c r="D1911" s="20"/>
      <c r="E1911" s="20"/>
      <c r="P1911" t="e">
        <f t="shared" si="60"/>
        <v>#N/A</v>
      </c>
      <c r="Q1911" t="e">
        <f>+VLOOKUP(D1911&amp;E1911,Master!D:H,5,0)</f>
        <v>#N/A</v>
      </c>
      <c r="R1911" t="e">
        <f>+VLOOKUP(D1911&amp;E1911,Master!D:I,6,0)</f>
        <v>#N/A</v>
      </c>
      <c r="S1911" t="e">
        <f>+VLOOKUP(Q1911,Notes!$A$45:$BZ$50,MATCH(P1911,Notes!$2:$2,0),0)</f>
        <v>#N/A</v>
      </c>
      <c r="T1911" s="21" t="e">
        <f t="shared" si="58"/>
        <v>#N/A</v>
      </c>
      <c r="AD1911" s="20" t="s">
        <v>761</v>
      </c>
      <c r="AE1911" s="20">
        <v>0.25396199999999997</v>
      </c>
      <c r="AF1911" s="20">
        <v>0.25396199999999997</v>
      </c>
      <c r="AG1911" s="20" t="s">
        <v>16</v>
      </c>
      <c r="AH1911" s="20" t="s">
        <v>204</v>
      </c>
    </row>
    <row r="1912" spans="1:34">
      <c r="A1912" s="20"/>
      <c r="B1912" s="20"/>
      <c r="C1912" s="20"/>
      <c r="D1912" s="20"/>
      <c r="E1912" s="20"/>
      <c r="P1912" t="e">
        <f t="shared" si="60"/>
        <v>#N/A</v>
      </c>
      <c r="Q1912" t="e">
        <f>+VLOOKUP(D1912&amp;E1912,Master!D:H,5,0)</f>
        <v>#N/A</v>
      </c>
      <c r="R1912" t="e">
        <f>+VLOOKUP(D1912&amp;E1912,Master!D:I,6,0)</f>
        <v>#N/A</v>
      </c>
      <c r="S1912" t="e">
        <f>+VLOOKUP(Q1912,Notes!$A$45:$BZ$50,MATCH(P1912,Notes!$2:$2,0),0)</f>
        <v>#N/A</v>
      </c>
      <c r="T1912" s="21" t="e">
        <f t="shared" si="58"/>
        <v>#N/A</v>
      </c>
      <c r="AD1912" s="20" t="s">
        <v>681</v>
      </c>
      <c r="AE1912" s="20">
        <v>15.026921000000005</v>
      </c>
      <c r="AF1912" s="20">
        <v>15.026921000000005</v>
      </c>
      <c r="AG1912" s="20" t="s">
        <v>190</v>
      </c>
      <c r="AH1912" s="20" t="s">
        <v>204</v>
      </c>
    </row>
    <row r="1913" spans="1:34">
      <c r="A1913" s="20"/>
      <c r="B1913" s="20"/>
      <c r="C1913" s="20"/>
      <c r="D1913" s="20"/>
      <c r="E1913" s="20"/>
      <c r="P1913" t="e">
        <f t="shared" si="60"/>
        <v>#N/A</v>
      </c>
      <c r="Q1913" t="e">
        <f>+VLOOKUP(D1913&amp;E1913,Master!D:H,5,0)</f>
        <v>#N/A</v>
      </c>
      <c r="R1913" t="e">
        <f>+VLOOKUP(D1913&amp;E1913,Master!D:I,6,0)</f>
        <v>#N/A</v>
      </c>
      <c r="S1913" t="e">
        <f>+VLOOKUP(Q1913,Notes!$A$45:$BZ$50,MATCH(P1913,Notes!$2:$2,0),0)</f>
        <v>#N/A</v>
      </c>
      <c r="T1913" s="21" t="e">
        <f t="shared" si="58"/>
        <v>#N/A</v>
      </c>
      <c r="AD1913" s="20" t="s">
        <v>683</v>
      </c>
      <c r="AE1913" s="20">
        <v>14.618611999999994</v>
      </c>
      <c r="AF1913" s="20">
        <v>14.618611999999994</v>
      </c>
      <c r="AG1913" s="20" t="s">
        <v>190</v>
      </c>
      <c r="AH1913" s="20" t="s">
        <v>205</v>
      </c>
    </row>
    <row r="1914" spans="1:34">
      <c r="A1914" s="20"/>
      <c r="B1914" s="20"/>
      <c r="C1914" s="20"/>
      <c r="D1914" s="20"/>
      <c r="E1914" s="20"/>
      <c r="P1914" t="e">
        <f t="shared" si="60"/>
        <v>#N/A</v>
      </c>
      <c r="Q1914" t="e">
        <f>+VLOOKUP(D1914&amp;E1914,Master!D:H,5,0)</f>
        <v>#N/A</v>
      </c>
      <c r="R1914" t="e">
        <f>+VLOOKUP(D1914&amp;E1914,Master!D:I,6,0)</f>
        <v>#N/A</v>
      </c>
      <c r="S1914" t="e">
        <f>+VLOOKUP(Q1914,Notes!$A$45:$BZ$50,MATCH(P1914,Notes!$2:$2,0),0)</f>
        <v>#N/A</v>
      </c>
      <c r="T1914" s="21" t="e">
        <f t="shared" si="58"/>
        <v>#N/A</v>
      </c>
      <c r="AD1914" s="20" t="s">
        <v>676</v>
      </c>
      <c r="AE1914" s="20">
        <v>12.854486999999999</v>
      </c>
      <c r="AF1914" s="20">
        <v>12.854486999999999</v>
      </c>
      <c r="AG1914" s="20" t="s">
        <v>88</v>
      </c>
      <c r="AH1914" s="20" t="s">
        <v>196</v>
      </c>
    </row>
    <row r="1915" spans="1:34">
      <c r="A1915" s="20"/>
      <c r="B1915" s="20"/>
      <c r="C1915" s="20"/>
      <c r="D1915" s="20"/>
      <c r="E1915" s="20"/>
      <c r="P1915" t="e">
        <f t="shared" si="60"/>
        <v>#N/A</v>
      </c>
      <c r="Q1915" t="e">
        <f>+VLOOKUP(D1915&amp;E1915,Master!D:H,5,0)</f>
        <v>#N/A</v>
      </c>
      <c r="R1915" t="e">
        <f>+VLOOKUP(D1915&amp;E1915,Master!D:I,6,0)</f>
        <v>#N/A</v>
      </c>
      <c r="S1915" t="e">
        <f>+VLOOKUP(Q1915,Notes!$A$45:$BZ$50,MATCH(P1915,Notes!$2:$2,0),0)</f>
        <v>#N/A</v>
      </c>
      <c r="T1915" s="21" t="e">
        <f t="shared" si="58"/>
        <v>#N/A</v>
      </c>
      <c r="AD1915" s="20" t="s">
        <v>653</v>
      </c>
      <c r="AE1915" s="20">
        <v>15.359452999999993</v>
      </c>
      <c r="AF1915" s="20">
        <v>15.359452999999993</v>
      </c>
      <c r="AG1915" s="20" t="s">
        <v>17</v>
      </c>
      <c r="AH1915" s="20" t="s">
        <v>211</v>
      </c>
    </row>
    <row r="1916" spans="1:34">
      <c r="A1916" s="20"/>
      <c r="B1916" s="20"/>
      <c r="C1916" s="20"/>
      <c r="D1916" s="20"/>
      <c r="E1916" s="20"/>
      <c r="P1916" t="e">
        <f t="shared" si="60"/>
        <v>#N/A</v>
      </c>
      <c r="Q1916" t="e">
        <f>+VLOOKUP(D1916&amp;E1916,Master!D:H,5,0)</f>
        <v>#N/A</v>
      </c>
      <c r="R1916" t="e">
        <f>+VLOOKUP(D1916&amp;E1916,Master!D:I,6,0)</f>
        <v>#N/A</v>
      </c>
      <c r="S1916" t="e">
        <f>+VLOOKUP(Q1916,Notes!$A$45:$BZ$50,MATCH(P1916,Notes!$2:$2,0),0)</f>
        <v>#N/A</v>
      </c>
      <c r="T1916" s="21" t="e">
        <f t="shared" si="58"/>
        <v>#N/A</v>
      </c>
      <c r="AD1916" s="20" t="s">
        <v>650</v>
      </c>
      <c r="AE1916" s="20">
        <v>15.765048999999996</v>
      </c>
      <c r="AF1916" s="20">
        <v>15.765048999999996</v>
      </c>
      <c r="AG1916" s="20" t="s">
        <v>17</v>
      </c>
      <c r="AH1916" s="20" t="s">
        <v>204</v>
      </c>
    </row>
    <row r="1917" spans="1:34">
      <c r="A1917" s="20"/>
      <c r="B1917" s="20"/>
      <c r="C1917" s="20"/>
      <c r="D1917" s="20"/>
      <c r="E1917" s="20"/>
      <c r="P1917" t="e">
        <f t="shared" si="60"/>
        <v>#N/A</v>
      </c>
      <c r="Q1917" t="e">
        <f>+VLOOKUP(D1917&amp;E1917,Master!D:H,5,0)</f>
        <v>#N/A</v>
      </c>
      <c r="R1917" t="e">
        <f>+VLOOKUP(D1917&amp;E1917,Master!D:I,6,0)</f>
        <v>#N/A</v>
      </c>
      <c r="S1917" t="e">
        <f>+VLOOKUP(Q1917,Notes!$A$45:$BZ$50,MATCH(P1917,Notes!$2:$2,0),0)</f>
        <v>#N/A</v>
      </c>
      <c r="T1917" s="21" t="e">
        <f t="shared" si="58"/>
        <v>#N/A</v>
      </c>
      <c r="AD1917" s="20" t="s">
        <v>681</v>
      </c>
      <c r="AE1917" s="20">
        <v>15.026921000000005</v>
      </c>
      <c r="AF1917" s="20">
        <v>15.026921000000005</v>
      </c>
      <c r="AG1917" s="20" t="s">
        <v>190</v>
      </c>
      <c r="AH1917" s="20" t="s">
        <v>204</v>
      </c>
    </row>
    <row r="1918" spans="1:34">
      <c r="A1918" s="20"/>
      <c r="B1918" s="20"/>
      <c r="C1918" s="20"/>
      <c r="D1918" s="20"/>
      <c r="E1918" s="20"/>
      <c r="P1918" t="e">
        <f t="shared" si="60"/>
        <v>#N/A</v>
      </c>
      <c r="Q1918" t="e">
        <f>+VLOOKUP(D1918&amp;E1918,Master!D:H,5,0)</f>
        <v>#N/A</v>
      </c>
      <c r="R1918" t="e">
        <f>+VLOOKUP(D1918&amp;E1918,Master!D:I,6,0)</f>
        <v>#N/A</v>
      </c>
      <c r="S1918" t="e">
        <f>+VLOOKUP(Q1918,Notes!$A$45:$BZ$50,MATCH(P1918,Notes!$2:$2,0),0)</f>
        <v>#N/A</v>
      </c>
      <c r="T1918" s="21" t="e">
        <f t="shared" si="58"/>
        <v>#N/A</v>
      </c>
      <c r="AD1918" s="20" t="s">
        <v>683</v>
      </c>
      <c r="AE1918" s="20">
        <v>14.618611999999994</v>
      </c>
      <c r="AF1918" s="20">
        <v>14.618611999999994</v>
      </c>
      <c r="AG1918" s="20" t="s">
        <v>190</v>
      </c>
      <c r="AH1918" s="20" t="s">
        <v>205</v>
      </c>
    </row>
    <row r="1919" spans="1:34">
      <c r="A1919" s="20"/>
      <c r="B1919" s="20"/>
      <c r="C1919" s="20"/>
      <c r="D1919" s="20"/>
      <c r="E1919" s="20"/>
      <c r="P1919" t="e">
        <f t="shared" si="60"/>
        <v>#N/A</v>
      </c>
      <c r="Q1919" t="e">
        <f>+VLOOKUP(D1919&amp;E1919,Master!D:H,5,0)</f>
        <v>#N/A</v>
      </c>
      <c r="R1919" t="e">
        <f>+VLOOKUP(D1919&amp;E1919,Master!D:I,6,0)</f>
        <v>#N/A</v>
      </c>
      <c r="S1919" t="e">
        <f>+VLOOKUP(Q1919,Notes!$A$45:$BZ$50,MATCH(P1919,Notes!$2:$2,0),0)</f>
        <v>#N/A</v>
      </c>
      <c r="T1919" s="21" t="e">
        <f t="shared" si="58"/>
        <v>#N/A</v>
      </c>
      <c r="AD1919" s="20" t="s">
        <v>676</v>
      </c>
      <c r="AE1919" s="20">
        <v>12.854486999999999</v>
      </c>
      <c r="AF1919" s="20">
        <v>12.854486999999999</v>
      </c>
      <c r="AG1919" s="20" t="s">
        <v>88</v>
      </c>
      <c r="AH1919" s="20" t="s">
        <v>196</v>
      </c>
    </row>
    <row r="1920" spans="1:34">
      <c r="A1920" s="20"/>
      <c r="B1920" s="20"/>
      <c r="C1920" s="20"/>
      <c r="D1920" s="20"/>
      <c r="E1920" s="20"/>
      <c r="P1920" t="e">
        <f t="shared" si="60"/>
        <v>#N/A</v>
      </c>
      <c r="Q1920" t="e">
        <f>+VLOOKUP(D1920&amp;E1920,Master!D:H,5,0)</f>
        <v>#N/A</v>
      </c>
      <c r="R1920" t="e">
        <f>+VLOOKUP(D1920&amp;E1920,Master!D:I,6,0)</f>
        <v>#N/A</v>
      </c>
      <c r="S1920" t="e">
        <f>+VLOOKUP(Q1920,Notes!$A$45:$BZ$50,MATCH(P1920,Notes!$2:$2,0),0)</f>
        <v>#N/A</v>
      </c>
      <c r="T1920" s="21" t="e">
        <f t="shared" si="58"/>
        <v>#N/A</v>
      </c>
      <c r="AD1920" s="20" t="s">
        <v>621</v>
      </c>
      <c r="AE1920" s="20">
        <v>0.18816300000000014</v>
      </c>
      <c r="AF1920" s="20">
        <v>0.18816300000000014</v>
      </c>
      <c r="AG1920" s="20" t="s">
        <v>20</v>
      </c>
      <c r="AH1920" s="20" t="s">
        <v>204</v>
      </c>
    </row>
    <row r="1921" spans="1:34">
      <c r="A1921" s="20"/>
      <c r="B1921" s="20"/>
      <c r="C1921" s="20"/>
      <c r="D1921" s="20"/>
      <c r="E1921" s="20"/>
      <c r="P1921" t="e">
        <f t="shared" si="60"/>
        <v>#N/A</v>
      </c>
      <c r="Q1921" t="e">
        <f>+VLOOKUP(D1921&amp;E1921,Master!D:H,5,0)</f>
        <v>#N/A</v>
      </c>
      <c r="R1921" t="e">
        <f>+VLOOKUP(D1921&amp;E1921,Master!D:I,6,0)</f>
        <v>#N/A</v>
      </c>
      <c r="S1921" t="e">
        <f>+VLOOKUP(Q1921,Notes!$A$45:$BZ$50,MATCH(P1921,Notes!$2:$2,0),0)</f>
        <v>#N/A</v>
      </c>
      <c r="T1921" s="21" t="e">
        <f t="shared" si="58"/>
        <v>#N/A</v>
      </c>
      <c r="AD1921" s="20" t="s">
        <v>625</v>
      </c>
      <c r="AE1921" s="20">
        <v>0.17584399999999997</v>
      </c>
      <c r="AF1921" s="20">
        <v>0.17584399999999997</v>
      </c>
      <c r="AG1921" s="20" t="s">
        <v>20</v>
      </c>
      <c r="AH1921" s="20" t="s">
        <v>205</v>
      </c>
    </row>
    <row r="1922" spans="1:34">
      <c r="A1922" s="20"/>
      <c r="B1922" s="20"/>
      <c r="C1922" s="20"/>
      <c r="D1922" s="20"/>
      <c r="E1922" s="20"/>
      <c r="P1922" t="e">
        <f t="shared" si="60"/>
        <v>#N/A</v>
      </c>
      <c r="Q1922" t="e">
        <f>+VLOOKUP(D1922&amp;E1922,Master!D:H,5,0)</f>
        <v>#N/A</v>
      </c>
      <c r="R1922" t="e">
        <f>+VLOOKUP(D1922&amp;E1922,Master!D:I,6,0)</f>
        <v>#N/A</v>
      </c>
      <c r="S1922" t="e">
        <f>+VLOOKUP(Q1922,Notes!$A$45:$BZ$50,MATCH(P1922,Notes!$2:$2,0),0)</f>
        <v>#N/A</v>
      </c>
      <c r="T1922" s="21" t="e">
        <f t="shared" ref="T1922:T1985" si="61">+S1922-B1922</f>
        <v>#N/A</v>
      </c>
      <c r="AD1922" s="20" t="s">
        <v>668</v>
      </c>
      <c r="AE1922" s="20">
        <v>0.21977199999999994</v>
      </c>
      <c r="AF1922" s="20">
        <v>0.21977199999999994</v>
      </c>
      <c r="AG1922" s="20" t="s">
        <v>47</v>
      </c>
      <c r="AH1922" s="20" t="s">
        <v>204</v>
      </c>
    </row>
    <row r="1923" spans="1:34">
      <c r="A1923" s="20"/>
      <c r="B1923" s="20"/>
      <c r="C1923" s="20"/>
      <c r="D1923" s="20"/>
      <c r="E1923" s="20"/>
      <c r="P1923" t="e">
        <f t="shared" si="60"/>
        <v>#N/A</v>
      </c>
      <c r="Q1923" t="e">
        <f>+VLOOKUP(D1923&amp;E1923,Master!D:H,5,0)</f>
        <v>#N/A</v>
      </c>
      <c r="R1923" t="e">
        <f>+VLOOKUP(D1923&amp;E1923,Master!D:I,6,0)</f>
        <v>#N/A</v>
      </c>
      <c r="S1923" t="e">
        <f>+VLOOKUP(Q1923,Notes!$A$45:$BZ$50,MATCH(P1923,Notes!$2:$2,0),0)</f>
        <v>#N/A</v>
      </c>
      <c r="T1923" s="21" t="e">
        <f t="shared" si="61"/>
        <v>#N/A</v>
      </c>
      <c r="AD1923" s="20" t="s">
        <v>672</v>
      </c>
      <c r="AE1923" s="20">
        <v>0.20745500000000008</v>
      </c>
      <c r="AF1923" s="20">
        <v>0.20745500000000008</v>
      </c>
      <c r="AG1923" s="20" t="s">
        <v>47</v>
      </c>
      <c r="AH1923" s="20" t="s">
        <v>205</v>
      </c>
    </row>
    <row r="1924" spans="1:34">
      <c r="A1924" s="20"/>
      <c r="B1924" s="20"/>
      <c r="C1924" s="20"/>
      <c r="D1924" s="20"/>
      <c r="E1924" s="20"/>
      <c r="P1924" t="e">
        <f t="shared" si="60"/>
        <v>#N/A</v>
      </c>
      <c r="Q1924" t="e">
        <f>+VLOOKUP(D1924&amp;E1924,Master!D:H,5,0)</f>
        <v>#N/A</v>
      </c>
      <c r="R1924" t="e">
        <f>+VLOOKUP(D1924&amp;E1924,Master!D:I,6,0)</f>
        <v>#N/A</v>
      </c>
      <c r="S1924" t="e">
        <f>+VLOOKUP(Q1924,Notes!$A$45:$BZ$50,MATCH(P1924,Notes!$2:$2,0),0)</f>
        <v>#N/A</v>
      </c>
      <c r="T1924" s="21" t="e">
        <f t="shared" si="61"/>
        <v>#N/A</v>
      </c>
      <c r="AD1924" s="20" t="s">
        <v>647</v>
      </c>
      <c r="AE1924" s="20">
        <v>15.734137000000006</v>
      </c>
      <c r="AF1924" s="20">
        <v>15.734137000000006</v>
      </c>
      <c r="AG1924" s="20" t="s">
        <v>15</v>
      </c>
      <c r="AH1924" s="20" t="s">
        <v>205</v>
      </c>
    </row>
    <row r="1925" spans="1:34">
      <c r="A1925" s="20"/>
      <c r="B1925" s="20"/>
      <c r="C1925" s="20"/>
      <c r="D1925" s="20"/>
      <c r="E1925" s="20"/>
      <c r="P1925" t="e">
        <f t="shared" si="60"/>
        <v>#N/A</v>
      </c>
      <c r="Q1925" t="e">
        <f>+VLOOKUP(D1925&amp;E1925,Master!D:H,5,0)</f>
        <v>#N/A</v>
      </c>
      <c r="R1925" t="e">
        <f>+VLOOKUP(D1925&amp;E1925,Master!D:I,6,0)</f>
        <v>#N/A</v>
      </c>
      <c r="S1925" t="e">
        <f>+VLOOKUP(Q1925,Notes!$A$45:$BZ$50,MATCH(P1925,Notes!$2:$2,0),0)</f>
        <v>#N/A</v>
      </c>
      <c r="T1925" s="21" t="e">
        <f t="shared" si="61"/>
        <v>#N/A</v>
      </c>
      <c r="AD1925" s="20" t="s">
        <v>642</v>
      </c>
      <c r="AE1925" s="20">
        <v>19.30333700000001</v>
      </c>
      <c r="AF1925" s="20">
        <v>19.30333700000001</v>
      </c>
      <c r="AG1925" s="20" t="s">
        <v>15</v>
      </c>
      <c r="AH1925" s="20" t="s">
        <v>204</v>
      </c>
    </row>
    <row r="1926" spans="1:34">
      <c r="A1926" s="20"/>
      <c r="B1926" s="20"/>
      <c r="C1926" s="20"/>
      <c r="D1926" s="20"/>
      <c r="E1926" s="20"/>
      <c r="P1926" t="e">
        <f t="shared" si="60"/>
        <v>#N/A</v>
      </c>
      <c r="Q1926" t="e">
        <f>+VLOOKUP(D1926&amp;E1926,Master!D:H,5,0)</f>
        <v>#N/A</v>
      </c>
      <c r="R1926" t="e">
        <f>+VLOOKUP(D1926&amp;E1926,Master!D:I,6,0)</f>
        <v>#N/A</v>
      </c>
      <c r="S1926" t="e">
        <f>+VLOOKUP(Q1926,Notes!$A$45:$BZ$50,MATCH(P1926,Notes!$2:$2,0),0)</f>
        <v>#N/A</v>
      </c>
      <c r="T1926" s="21" t="e">
        <f t="shared" si="61"/>
        <v>#N/A</v>
      </c>
      <c r="AD1926" s="20" t="s">
        <v>763</v>
      </c>
      <c r="AE1926" s="20">
        <v>0.21400499999999986</v>
      </c>
      <c r="AF1926" s="20">
        <v>0.21400499999999986</v>
      </c>
      <c r="AG1926" s="20" t="s">
        <v>16</v>
      </c>
      <c r="AH1926" s="20" t="s">
        <v>205</v>
      </c>
    </row>
    <row r="1927" spans="1:34">
      <c r="A1927" s="20"/>
      <c r="B1927" s="20"/>
      <c r="C1927" s="20"/>
      <c r="D1927" s="20"/>
      <c r="E1927" s="20"/>
      <c r="P1927" t="e">
        <f t="shared" si="60"/>
        <v>#N/A</v>
      </c>
      <c r="Q1927" t="e">
        <f>+VLOOKUP(D1927&amp;E1927,Master!D:H,5,0)</f>
        <v>#N/A</v>
      </c>
      <c r="R1927" t="e">
        <f>+VLOOKUP(D1927&amp;E1927,Master!D:I,6,0)</f>
        <v>#N/A</v>
      </c>
      <c r="S1927" t="e">
        <f>+VLOOKUP(Q1927,Notes!$A$45:$BZ$50,MATCH(P1927,Notes!$2:$2,0),0)</f>
        <v>#N/A</v>
      </c>
      <c r="T1927" s="21" t="e">
        <f t="shared" si="61"/>
        <v>#N/A</v>
      </c>
      <c r="AD1927" s="20" t="s">
        <v>761</v>
      </c>
      <c r="AE1927" s="20">
        <v>0.25396199999999997</v>
      </c>
      <c r="AF1927" s="20">
        <v>0.25396199999999997</v>
      </c>
      <c r="AG1927" s="20" t="s">
        <v>16</v>
      </c>
      <c r="AH1927" s="20" t="s">
        <v>204</v>
      </c>
    </row>
    <row r="1928" spans="1:34">
      <c r="A1928" s="20"/>
      <c r="B1928" s="20"/>
      <c r="C1928" s="20"/>
      <c r="D1928" s="20"/>
      <c r="E1928" s="20"/>
      <c r="P1928" t="e">
        <f t="shared" si="60"/>
        <v>#N/A</v>
      </c>
      <c r="Q1928" t="e">
        <f>+VLOOKUP(D1928&amp;E1928,Master!D:H,5,0)</f>
        <v>#N/A</v>
      </c>
      <c r="R1928" t="e">
        <f>+VLOOKUP(D1928&amp;E1928,Master!D:I,6,0)</f>
        <v>#N/A</v>
      </c>
      <c r="S1928" t="e">
        <f>+VLOOKUP(Q1928,Notes!$A$45:$BZ$50,MATCH(P1928,Notes!$2:$2,0),0)</f>
        <v>#N/A</v>
      </c>
      <c r="T1928" s="21" t="e">
        <f t="shared" si="61"/>
        <v>#N/A</v>
      </c>
      <c r="AD1928" s="20" t="s">
        <v>653</v>
      </c>
      <c r="AE1928" s="20">
        <v>15.359452999999993</v>
      </c>
      <c r="AF1928" s="20">
        <v>15.359452999999993</v>
      </c>
      <c r="AG1928" s="20" t="s">
        <v>17</v>
      </c>
      <c r="AH1928" s="20" t="s">
        <v>211</v>
      </c>
    </row>
    <row r="1929" spans="1:34">
      <c r="A1929" s="20"/>
      <c r="B1929" s="20"/>
      <c r="C1929" s="20"/>
      <c r="D1929" s="20"/>
      <c r="E1929" s="20"/>
      <c r="P1929" t="e">
        <f t="shared" si="60"/>
        <v>#N/A</v>
      </c>
      <c r="Q1929" t="e">
        <f>+VLOOKUP(D1929&amp;E1929,Master!D:H,5,0)</f>
        <v>#N/A</v>
      </c>
      <c r="R1929" t="e">
        <f>+VLOOKUP(D1929&amp;E1929,Master!D:I,6,0)</f>
        <v>#N/A</v>
      </c>
      <c r="S1929" t="e">
        <f>+VLOOKUP(Q1929,Notes!$A$45:$BZ$50,MATCH(P1929,Notes!$2:$2,0),0)</f>
        <v>#N/A</v>
      </c>
      <c r="T1929" s="21" t="e">
        <f t="shared" si="61"/>
        <v>#N/A</v>
      </c>
      <c r="AD1929" s="20" t="s">
        <v>650</v>
      </c>
      <c r="AE1929" s="20">
        <v>15.765048999999996</v>
      </c>
      <c r="AF1929" s="20">
        <v>15.765048999999996</v>
      </c>
      <c r="AG1929" s="20" t="s">
        <v>17</v>
      </c>
      <c r="AH1929" s="20" t="s">
        <v>204</v>
      </c>
    </row>
    <row r="1930" spans="1:34">
      <c r="A1930" s="20"/>
      <c r="B1930" s="20"/>
      <c r="C1930" s="20"/>
      <c r="D1930" s="20"/>
      <c r="E1930" s="20"/>
      <c r="P1930" t="e">
        <f t="shared" si="60"/>
        <v>#N/A</v>
      </c>
      <c r="Q1930" t="e">
        <f>+VLOOKUP(D1930&amp;E1930,Master!D:H,5,0)</f>
        <v>#N/A</v>
      </c>
      <c r="R1930" t="e">
        <f>+VLOOKUP(D1930&amp;E1930,Master!D:I,6,0)</f>
        <v>#N/A</v>
      </c>
      <c r="S1930" t="e">
        <f>+VLOOKUP(Q1930,Notes!$A$45:$BZ$50,MATCH(P1930,Notes!$2:$2,0),0)</f>
        <v>#N/A</v>
      </c>
      <c r="T1930" s="21" t="e">
        <f t="shared" si="61"/>
        <v>#N/A</v>
      </c>
      <c r="AD1930" s="20" t="s">
        <v>681</v>
      </c>
      <c r="AE1930" s="20">
        <v>15.026921000000005</v>
      </c>
      <c r="AF1930" s="20">
        <v>15.026921000000005</v>
      </c>
      <c r="AG1930" s="20" t="s">
        <v>190</v>
      </c>
      <c r="AH1930" s="20" t="s">
        <v>204</v>
      </c>
    </row>
    <row r="1931" spans="1:34">
      <c r="A1931" s="20"/>
      <c r="B1931" s="20"/>
      <c r="C1931" s="20"/>
      <c r="D1931" s="20"/>
      <c r="E1931" s="20"/>
      <c r="P1931" t="e">
        <f t="shared" si="60"/>
        <v>#N/A</v>
      </c>
      <c r="Q1931" t="e">
        <f>+VLOOKUP(D1931&amp;E1931,Master!D:H,5,0)</f>
        <v>#N/A</v>
      </c>
      <c r="R1931" t="e">
        <f>+VLOOKUP(D1931&amp;E1931,Master!D:I,6,0)</f>
        <v>#N/A</v>
      </c>
      <c r="S1931" t="e">
        <f>+VLOOKUP(Q1931,Notes!$A$45:$BZ$50,MATCH(P1931,Notes!$2:$2,0),0)</f>
        <v>#N/A</v>
      </c>
      <c r="T1931" s="21" t="e">
        <f t="shared" si="61"/>
        <v>#N/A</v>
      </c>
      <c r="AD1931" s="20" t="s">
        <v>683</v>
      </c>
      <c r="AE1931" s="20">
        <v>14.618611999999994</v>
      </c>
      <c r="AF1931" s="20">
        <v>14.618611999999994</v>
      </c>
      <c r="AG1931" s="20" t="s">
        <v>190</v>
      </c>
      <c r="AH1931" s="20" t="s">
        <v>205</v>
      </c>
    </row>
    <row r="1932" spans="1:34">
      <c r="A1932" s="20"/>
      <c r="B1932" s="20"/>
      <c r="C1932" s="20"/>
      <c r="D1932" s="20"/>
      <c r="E1932" s="20"/>
      <c r="P1932" t="e">
        <f t="shared" si="60"/>
        <v>#N/A</v>
      </c>
      <c r="Q1932" t="e">
        <f>+VLOOKUP(D1932&amp;E1932,Master!D:H,5,0)</f>
        <v>#N/A</v>
      </c>
      <c r="R1932" t="e">
        <f>+VLOOKUP(D1932&amp;E1932,Master!D:I,6,0)</f>
        <v>#N/A</v>
      </c>
      <c r="S1932" t="e">
        <f>+VLOOKUP(Q1932,Notes!$A$45:$BZ$50,MATCH(P1932,Notes!$2:$2,0),0)</f>
        <v>#N/A</v>
      </c>
      <c r="T1932" s="21" t="e">
        <f t="shared" si="61"/>
        <v>#N/A</v>
      </c>
      <c r="AD1932" s="20" t="s">
        <v>676</v>
      </c>
      <c r="AE1932" s="20">
        <v>12.854486999999999</v>
      </c>
      <c r="AF1932" s="20">
        <v>12.854486999999999</v>
      </c>
      <c r="AG1932" s="20" t="s">
        <v>88</v>
      </c>
      <c r="AH1932" s="20" t="s">
        <v>196</v>
      </c>
    </row>
    <row r="1933" spans="1:34">
      <c r="A1933" s="20"/>
      <c r="B1933" s="20"/>
      <c r="C1933" s="20"/>
      <c r="D1933" s="20"/>
      <c r="E1933" s="20"/>
      <c r="P1933" t="e">
        <f t="shared" si="60"/>
        <v>#N/A</v>
      </c>
      <c r="Q1933" t="e">
        <f>+VLOOKUP(D1933&amp;E1933,Master!D:H,5,0)</f>
        <v>#N/A</v>
      </c>
      <c r="R1933" t="e">
        <f>+VLOOKUP(D1933&amp;E1933,Master!D:I,6,0)</f>
        <v>#N/A</v>
      </c>
      <c r="S1933" t="e">
        <f>+VLOOKUP(Q1933,Notes!$A$45:$BZ$50,MATCH(P1933,Notes!$2:$2,0),0)</f>
        <v>#N/A</v>
      </c>
      <c r="T1933" s="21" t="e">
        <f t="shared" si="61"/>
        <v>#N/A</v>
      </c>
      <c r="AD1933" s="20" t="s">
        <v>621</v>
      </c>
      <c r="AE1933" s="20">
        <v>0.18816300000000014</v>
      </c>
      <c r="AF1933" s="20">
        <v>0.18816300000000014</v>
      </c>
      <c r="AG1933" s="20" t="s">
        <v>20</v>
      </c>
      <c r="AH1933" s="20" t="s">
        <v>204</v>
      </c>
    </row>
    <row r="1934" spans="1:34">
      <c r="A1934" s="20"/>
      <c r="B1934" s="20"/>
      <c r="C1934" s="20"/>
      <c r="D1934" s="20"/>
      <c r="E1934" s="20"/>
      <c r="P1934" t="e">
        <f t="shared" si="60"/>
        <v>#N/A</v>
      </c>
      <c r="Q1934" t="e">
        <f>+VLOOKUP(D1934&amp;E1934,Master!D:H,5,0)</f>
        <v>#N/A</v>
      </c>
      <c r="R1934" t="e">
        <f>+VLOOKUP(D1934&amp;E1934,Master!D:I,6,0)</f>
        <v>#N/A</v>
      </c>
      <c r="S1934" t="e">
        <f>+VLOOKUP(Q1934,Notes!$A$45:$BZ$50,MATCH(P1934,Notes!$2:$2,0),0)</f>
        <v>#N/A</v>
      </c>
      <c r="T1934" s="21" t="e">
        <f t="shared" si="61"/>
        <v>#N/A</v>
      </c>
      <c r="AD1934" s="20" t="s">
        <v>625</v>
      </c>
      <c r="AE1934" s="20">
        <v>0.17584399999999997</v>
      </c>
      <c r="AF1934" s="20">
        <v>0.17584399999999997</v>
      </c>
      <c r="AG1934" s="20" t="s">
        <v>20</v>
      </c>
      <c r="AH1934" s="20" t="s">
        <v>205</v>
      </c>
    </row>
    <row r="1935" spans="1:34">
      <c r="A1935" s="20"/>
      <c r="B1935" s="20"/>
      <c r="C1935" s="20"/>
      <c r="D1935" s="20"/>
      <c r="E1935" s="20"/>
      <c r="P1935" t="e">
        <f t="shared" si="60"/>
        <v>#N/A</v>
      </c>
      <c r="Q1935" t="e">
        <f>+VLOOKUP(D1935&amp;E1935,Master!D:H,5,0)</f>
        <v>#N/A</v>
      </c>
      <c r="R1935" t="e">
        <f>+VLOOKUP(D1935&amp;E1935,Master!D:I,6,0)</f>
        <v>#N/A</v>
      </c>
      <c r="S1935" t="e">
        <f>+VLOOKUP(Q1935,Notes!$A$45:$BZ$50,MATCH(P1935,Notes!$2:$2,0),0)</f>
        <v>#N/A</v>
      </c>
      <c r="T1935" s="21" t="e">
        <f t="shared" si="61"/>
        <v>#N/A</v>
      </c>
      <c r="AD1935" s="20" t="s">
        <v>668</v>
      </c>
      <c r="AE1935" s="20">
        <v>0.21977199999999994</v>
      </c>
      <c r="AF1935" s="20">
        <v>0.21977199999999994</v>
      </c>
      <c r="AG1935" s="20" t="s">
        <v>47</v>
      </c>
      <c r="AH1935" s="20" t="s">
        <v>204</v>
      </c>
    </row>
    <row r="1936" spans="1:34">
      <c r="A1936" s="20"/>
      <c r="B1936" s="20"/>
      <c r="C1936" s="20"/>
      <c r="D1936" s="20"/>
      <c r="E1936" s="20"/>
      <c r="P1936" t="e">
        <f t="shared" si="60"/>
        <v>#N/A</v>
      </c>
      <c r="Q1936" t="e">
        <f>+VLOOKUP(D1936&amp;E1936,Master!D:H,5,0)</f>
        <v>#N/A</v>
      </c>
      <c r="R1936" t="e">
        <f>+VLOOKUP(D1936&amp;E1936,Master!D:I,6,0)</f>
        <v>#N/A</v>
      </c>
      <c r="S1936" t="e">
        <f>+VLOOKUP(Q1936,Notes!$A$45:$BZ$50,MATCH(P1936,Notes!$2:$2,0),0)</f>
        <v>#N/A</v>
      </c>
      <c r="T1936" s="21" t="e">
        <f t="shared" si="61"/>
        <v>#N/A</v>
      </c>
      <c r="AD1936" s="20" t="s">
        <v>672</v>
      </c>
      <c r="AE1936" s="20">
        <v>0.20745500000000008</v>
      </c>
      <c r="AF1936" s="20">
        <v>0.20745500000000008</v>
      </c>
      <c r="AG1936" s="20" t="s">
        <v>47</v>
      </c>
      <c r="AH1936" s="20" t="s">
        <v>205</v>
      </c>
    </row>
    <row r="1937" spans="1:34">
      <c r="A1937" s="20"/>
      <c r="B1937" s="20"/>
      <c r="C1937" s="20"/>
      <c r="D1937" s="20"/>
      <c r="E1937" s="20"/>
      <c r="P1937" t="e">
        <f t="shared" si="60"/>
        <v>#N/A</v>
      </c>
      <c r="Q1937" t="e">
        <f>+VLOOKUP(D1937&amp;E1937,Master!D:H,5,0)</f>
        <v>#N/A</v>
      </c>
      <c r="R1937" t="e">
        <f>+VLOOKUP(D1937&amp;E1937,Master!D:I,6,0)</f>
        <v>#N/A</v>
      </c>
      <c r="S1937" t="e">
        <f>+VLOOKUP(Q1937,Notes!$A$45:$BZ$50,MATCH(P1937,Notes!$2:$2,0),0)</f>
        <v>#N/A</v>
      </c>
      <c r="T1937" s="21" t="e">
        <f t="shared" si="61"/>
        <v>#N/A</v>
      </c>
      <c r="AD1937" s="20" t="s">
        <v>647</v>
      </c>
      <c r="AE1937" s="20">
        <v>15.734137000000006</v>
      </c>
      <c r="AF1937" s="20">
        <v>15.734137000000006</v>
      </c>
      <c r="AG1937" s="20" t="s">
        <v>15</v>
      </c>
      <c r="AH1937" s="20" t="s">
        <v>205</v>
      </c>
    </row>
    <row r="1938" spans="1:34">
      <c r="A1938" s="20"/>
      <c r="B1938" s="20"/>
      <c r="C1938" s="20"/>
      <c r="D1938" s="20"/>
      <c r="E1938" s="20"/>
      <c r="P1938" t="e">
        <f t="shared" si="60"/>
        <v>#N/A</v>
      </c>
      <c r="Q1938" t="e">
        <f>+VLOOKUP(D1938&amp;E1938,Master!D:H,5,0)</f>
        <v>#N/A</v>
      </c>
      <c r="R1938" t="e">
        <f>+VLOOKUP(D1938&amp;E1938,Master!D:I,6,0)</f>
        <v>#N/A</v>
      </c>
      <c r="S1938" t="e">
        <f>+VLOOKUP(Q1938,Notes!$A$45:$BZ$50,MATCH(P1938,Notes!$2:$2,0),0)</f>
        <v>#N/A</v>
      </c>
      <c r="T1938" s="21" t="e">
        <f t="shared" si="61"/>
        <v>#N/A</v>
      </c>
      <c r="AD1938" s="20" t="s">
        <v>642</v>
      </c>
      <c r="AE1938" s="20">
        <v>19.30333700000001</v>
      </c>
      <c r="AF1938" s="20">
        <v>19.30333700000001</v>
      </c>
      <c r="AG1938" s="20" t="s">
        <v>15</v>
      </c>
      <c r="AH1938" s="20" t="s">
        <v>204</v>
      </c>
    </row>
    <row r="1939" spans="1:34">
      <c r="A1939" s="20"/>
      <c r="B1939" s="20"/>
      <c r="C1939" s="20"/>
      <c r="D1939" s="20"/>
      <c r="E1939" s="20"/>
      <c r="P1939" t="e">
        <f t="shared" si="60"/>
        <v>#N/A</v>
      </c>
      <c r="Q1939" t="e">
        <f>+VLOOKUP(D1939&amp;E1939,Master!D:H,5,0)</f>
        <v>#N/A</v>
      </c>
      <c r="R1939" t="e">
        <f>+VLOOKUP(D1939&amp;E1939,Master!D:I,6,0)</f>
        <v>#N/A</v>
      </c>
      <c r="S1939" t="e">
        <f>+VLOOKUP(Q1939,Notes!$A$45:$BZ$50,MATCH(P1939,Notes!$2:$2,0),0)</f>
        <v>#N/A</v>
      </c>
      <c r="T1939" s="21" t="e">
        <f t="shared" si="61"/>
        <v>#N/A</v>
      </c>
      <c r="AD1939" s="20" t="s">
        <v>653</v>
      </c>
      <c r="AE1939" s="20">
        <v>15.359452999999993</v>
      </c>
      <c r="AF1939" s="20">
        <v>15.359452999999993</v>
      </c>
      <c r="AG1939" s="20" t="s">
        <v>17</v>
      </c>
      <c r="AH1939" s="20" t="s">
        <v>211</v>
      </c>
    </row>
    <row r="1940" spans="1:34">
      <c r="A1940" s="20"/>
      <c r="B1940" s="20"/>
      <c r="C1940" s="20"/>
      <c r="D1940" s="20"/>
      <c r="E1940" s="20"/>
      <c r="P1940" t="e">
        <f t="shared" si="60"/>
        <v>#N/A</v>
      </c>
      <c r="Q1940" t="e">
        <f>+VLOOKUP(D1940&amp;E1940,Master!D:H,5,0)</f>
        <v>#N/A</v>
      </c>
      <c r="R1940" t="e">
        <f>+VLOOKUP(D1940&amp;E1940,Master!D:I,6,0)</f>
        <v>#N/A</v>
      </c>
      <c r="S1940" t="e">
        <f>+VLOOKUP(Q1940,Notes!$A$45:$BZ$50,MATCH(P1940,Notes!$2:$2,0),0)</f>
        <v>#N/A</v>
      </c>
      <c r="T1940" s="21" t="e">
        <f t="shared" si="61"/>
        <v>#N/A</v>
      </c>
      <c r="AD1940" s="20" t="s">
        <v>650</v>
      </c>
      <c r="AE1940" s="20">
        <v>15.765048999999996</v>
      </c>
      <c r="AF1940" s="20">
        <v>15.765048999999996</v>
      </c>
      <c r="AG1940" s="20" t="s">
        <v>17</v>
      </c>
      <c r="AH1940" s="20" t="s">
        <v>204</v>
      </c>
    </row>
    <row r="1941" spans="1:34">
      <c r="A1941" s="20"/>
      <c r="B1941" s="20"/>
      <c r="C1941" s="20"/>
      <c r="D1941" s="20"/>
      <c r="E1941" s="20"/>
      <c r="P1941" t="e">
        <f t="shared" si="60"/>
        <v>#N/A</v>
      </c>
      <c r="Q1941" t="e">
        <f>+VLOOKUP(D1941&amp;E1941,Master!D:H,5,0)</f>
        <v>#N/A</v>
      </c>
      <c r="R1941" t="e">
        <f>+VLOOKUP(D1941&amp;E1941,Master!D:I,6,0)</f>
        <v>#N/A</v>
      </c>
      <c r="S1941" t="e">
        <f>+VLOOKUP(Q1941,Notes!$A$45:$BZ$50,MATCH(P1941,Notes!$2:$2,0),0)</f>
        <v>#N/A</v>
      </c>
      <c r="T1941" s="21" t="e">
        <f t="shared" si="61"/>
        <v>#N/A</v>
      </c>
      <c r="AD1941" s="20" t="s">
        <v>763</v>
      </c>
      <c r="AE1941" s="20">
        <v>0.21400499999999986</v>
      </c>
      <c r="AF1941" s="20">
        <v>0.21400499999999986</v>
      </c>
      <c r="AG1941" s="20" t="s">
        <v>16</v>
      </c>
      <c r="AH1941" s="20" t="s">
        <v>205</v>
      </c>
    </row>
    <row r="1942" spans="1:34">
      <c r="A1942" s="20"/>
      <c r="B1942" s="20"/>
      <c r="C1942" s="20"/>
      <c r="D1942" s="20"/>
      <c r="E1942" s="20"/>
      <c r="P1942" t="e">
        <f t="shared" si="60"/>
        <v>#N/A</v>
      </c>
      <c r="Q1942" t="e">
        <f>+VLOOKUP(D1942&amp;E1942,Master!D:H,5,0)</f>
        <v>#N/A</v>
      </c>
      <c r="R1942" t="e">
        <f>+VLOOKUP(D1942&amp;E1942,Master!D:I,6,0)</f>
        <v>#N/A</v>
      </c>
      <c r="S1942" t="e">
        <f>+VLOOKUP(Q1942,Notes!$A$45:$BZ$50,MATCH(P1942,Notes!$2:$2,0),0)</f>
        <v>#N/A</v>
      </c>
      <c r="T1942" s="21" t="e">
        <f t="shared" si="61"/>
        <v>#N/A</v>
      </c>
      <c r="AD1942" s="20" t="s">
        <v>761</v>
      </c>
      <c r="AE1942" s="20">
        <v>0.25396199999999997</v>
      </c>
      <c r="AF1942" s="20">
        <v>0.25396199999999997</v>
      </c>
      <c r="AG1942" s="20" t="s">
        <v>16</v>
      </c>
      <c r="AH1942" s="20" t="s">
        <v>204</v>
      </c>
    </row>
    <row r="1943" spans="1:34">
      <c r="A1943" s="20"/>
      <c r="B1943" s="20"/>
      <c r="C1943" s="20"/>
      <c r="D1943" s="20"/>
      <c r="E1943" s="20"/>
      <c r="P1943" t="e">
        <f t="shared" si="60"/>
        <v>#N/A</v>
      </c>
      <c r="Q1943" t="e">
        <f>+VLOOKUP(D1943&amp;E1943,Master!D:H,5,0)</f>
        <v>#N/A</v>
      </c>
      <c r="R1943" t="e">
        <f>+VLOOKUP(D1943&amp;E1943,Master!D:I,6,0)</f>
        <v>#N/A</v>
      </c>
      <c r="S1943" t="e">
        <f>+VLOOKUP(Q1943,Notes!$A$45:$BZ$50,MATCH(P1943,Notes!$2:$2,0),0)</f>
        <v>#N/A</v>
      </c>
      <c r="T1943" s="21" t="e">
        <f t="shared" si="61"/>
        <v>#N/A</v>
      </c>
      <c r="AD1943" s="20" t="s">
        <v>681</v>
      </c>
      <c r="AE1943" s="20">
        <v>15.026921000000005</v>
      </c>
      <c r="AF1943" s="20">
        <v>15.026921000000005</v>
      </c>
      <c r="AG1943" s="20" t="s">
        <v>190</v>
      </c>
      <c r="AH1943" s="20" t="s">
        <v>204</v>
      </c>
    </row>
    <row r="1944" spans="1:34">
      <c r="A1944" s="20"/>
      <c r="B1944" s="20"/>
      <c r="C1944" s="20"/>
      <c r="D1944" s="20"/>
      <c r="E1944" s="20"/>
      <c r="P1944" t="e">
        <f t="shared" si="60"/>
        <v>#N/A</v>
      </c>
      <c r="Q1944" t="e">
        <f>+VLOOKUP(D1944&amp;E1944,Master!D:H,5,0)</f>
        <v>#N/A</v>
      </c>
      <c r="R1944" t="e">
        <f>+VLOOKUP(D1944&amp;E1944,Master!D:I,6,0)</f>
        <v>#N/A</v>
      </c>
      <c r="S1944" t="e">
        <f>+VLOOKUP(Q1944,Notes!$A$45:$BZ$50,MATCH(P1944,Notes!$2:$2,0),0)</f>
        <v>#N/A</v>
      </c>
      <c r="T1944" s="21" t="e">
        <f t="shared" si="61"/>
        <v>#N/A</v>
      </c>
      <c r="AD1944" s="20" t="s">
        <v>683</v>
      </c>
      <c r="AE1944" s="20">
        <v>14.618611999999994</v>
      </c>
      <c r="AF1944" s="20">
        <v>14.618611999999994</v>
      </c>
      <c r="AG1944" s="20" t="s">
        <v>190</v>
      </c>
      <c r="AH1944" s="20" t="s">
        <v>205</v>
      </c>
    </row>
    <row r="1945" spans="1:34">
      <c r="A1945" s="20"/>
      <c r="B1945" s="20"/>
      <c r="C1945" s="20"/>
      <c r="D1945" s="20"/>
      <c r="E1945" s="20"/>
      <c r="P1945" t="e">
        <f t="shared" si="60"/>
        <v>#N/A</v>
      </c>
      <c r="Q1945" t="e">
        <f>+VLOOKUP(D1945&amp;E1945,Master!D:H,5,0)</f>
        <v>#N/A</v>
      </c>
      <c r="R1945" t="e">
        <f>+VLOOKUP(D1945&amp;E1945,Master!D:I,6,0)</f>
        <v>#N/A</v>
      </c>
      <c r="S1945" t="e">
        <f>+VLOOKUP(Q1945,Notes!$A$45:$BZ$50,MATCH(P1945,Notes!$2:$2,0),0)</f>
        <v>#N/A</v>
      </c>
      <c r="T1945" s="21" t="e">
        <f t="shared" si="61"/>
        <v>#N/A</v>
      </c>
      <c r="AD1945" s="20" t="s">
        <v>621</v>
      </c>
      <c r="AE1945" s="20">
        <v>0.18816300000000014</v>
      </c>
      <c r="AF1945" s="20">
        <v>0.18816300000000014</v>
      </c>
      <c r="AG1945" s="20" t="s">
        <v>20</v>
      </c>
      <c r="AH1945" s="20" t="s">
        <v>204</v>
      </c>
    </row>
    <row r="1946" spans="1:34">
      <c r="A1946" s="20"/>
      <c r="B1946" s="20"/>
      <c r="C1946" s="20"/>
      <c r="D1946" s="20"/>
      <c r="E1946" s="20"/>
      <c r="P1946" t="e">
        <f t="shared" si="60"/>
        <v>#N/A</v>
      </c>
      <c r="Q1946" t="e">
        <f>+VLOOKUP(D1946&amp;E1946,Master!D:H,5,0)</f>
        <v>#N/A</v>
      </c>
      <c r="R1946" t="e">
        <f>+VLOOKUP(D1946&amp;E1946,Master!D:I,6,0)</f>
        <v>#N/A</v>
      </c>
      <c r="S1946" t="e">
        <f>+VLOOKUP(Q1946,Notes!$A$45:$BZ$50,MATCH(P1946,Notes!$2:$2,0),0)</f>
        <v>#N/A</v>
      </c>
      <c r="T1946" s="21" t="e">
        <f t="shared" si="61"/>
        <v>#N/A</v>
      </c>
      <c r="AD1946" s="20" t="s">
        <v>625</v>
      </c>
      <c r="AE1946" s="20">
        <v>0.17584399999999997</v>
      </c>
      <c r="AF1946" s="20">
        <v>0.17584399999999997</v>
      </c>
      <c r="AG1946" s="20" t="s">
        <v>20</v>
      </c>
      <c r="AH1946" s="20" t="s">
        <v>205</v>
      </c>
    </row>
    <row r="1947" spans="1:34">
      <c r="A1947" s="20"/>
      <c r="B1947" s="20"/>
      <c r="C1947" s="20"/>
      <c r="D1947" s="20"/>
      <c r="E1947" s="20"/>
      <c r="P1947" t="e">
        <f t="shared" si="60"/>
        <v>#N/A</v>
      </c>
      <c r="Q1947" t="e">
        <f>+VLOOKUP(D1947&amp;E1947,Master!D:H,5,0)</f>
        <v>#N/A</v>
      </c>
      <c r="R1947" t="e">
        <f>+VLOOKUP(D1947&amp;E1947,Master!D:I,6,0)</f>
        <v>#N/A</v>
      </c>
      <c r="S1947" t="e">
        <f>+VLOOKUP(Q1947,Notes!$A$45:$BZ$50,MATCH(P1947,Notes!$2:$2,0),0)</f>
        <v>#N/A</v>
      </c>
      <c r="T1947" s="21" t="e">
        <f t="shared" si="61"/>
        <v>#N/A</v>
      </c>
      <c r="AD1947" s="20" t="s">
        <v>668</v>
      </c>
      <c r="AE1947" s="20">
        <v>0.21977199999999994</v>
      </c>
      <c r="AF1947" s="20">
        <v>0.21977199999999994</v>
      </c>
      <c r="AG1947" s="20" t="s">
        <v>47</v>
      </c>
      <c r="AH1947" s="20" t="s">
        <v>204</v>
      </c>
    </row>
    <row r="1948" spans="1:34">
      <c r="A1948" s="20"/>
      <c r="B1948" s="20"/>
      <c r="C1948" s="20"/>
      <c r="D1948" s="20"/>
      <c r="E1948" s="20"/>
      <c r="P1948" t="e">
        <f t="shared" si="60"/>
        <v>#N/A</v>
      </c>
      <c r="Q1948" t="e">
        <f>+VLOOKUP(D1948&amp;E1948,Master!D:H,5,0)</f>
        <v>#N/A</v>
      </c>
      <c r="R1948" t="e">
        <f>+VLOOKUP(D1948&amp;E1948,Master!D:I,6,0)</f>
        <v>#N/A</v>
      </c>
      <c r="S1948" t="e">
        <f>+VLOOKUP(Q1948,Notes!$A$45:$BZ$50,MATCH(P1948,Notes!$2:$2,0),0)</f>
        <v>#N/A</v>
      </c>
      <c r="T1948" s="21" t="e">
        <f t="shared" si="61"/>
        <v>#N/A</v>
      </c>
      <c r="AD1948" s="20" t="s">
        <v>672</v>
      </c>
      <c r="AE1948" s="20">
        <v>0.20745500000000008</v>
      </c>
      <c r="AF1948" s="20">
        <v>0.20745500000000008</v>
      </c>
      <c r="AG1948" s="20" t="s">
        <v>47</v>
      </c>
      <c r="AH1948" s="20" t="s">
        <v>205</v>
      </c>
    </row>
    <row r="1949" spans="1:34">
      <c r="A1949" s="20"/>
      <c r="B1949" s="20"/>
      <c r="C1949" s="20"/>
      <c r="D1949" s="20"/>
      <c r="E1949" s="20"/>
      <c r="P1949" t="e">
        <f t="shared" si="60"/>
        <v>#N/A</v>
      </c>
      <c r="Q1949" t="e">
        <f>+VLOOKUP(D1949&amp;E1949,Master!D:H,5,0)</f>
        <v>#N/A</v>
      </c>
      <c r="R1949" t="e">
        <f>+VLOOKUP(D1949&amp;E1949,Master!D:I,6,0)</f>
        <v>#N/A</v>
      </c>
      <c r="S1949" t="e">
        <f>+VLOOKUP(Q1949,Notes!$A$45:$BZ$50,MATCH(P1949,Notes!$2:$2,0),0)</f>
        <v>#N/A</v>
      </c>
      <c r="T1949" s="21" t="e">
        <f t="shared" si="61"/>
        <v>#N/A</v>
      </c>
      <c r="AD1949" s="20" t="s">
        <v>647</v>
      </c>
      <c r="AE1949" s="20">
        <v>15.734137000000006</v>
      </c>
      <c r="AF1949" s="20">
        <v>15.734137000000006</v>
      </c>
      <c r="AG1949" s="20" t="s">
        <v>15</v>
      </c>
      <c r="AH1949" s="20" t="s">
        <v>205</v>
      </c>
    </row>
    <row r="1950" spans="1:34">
      <c r="A1950" s="20"/>
      <c r="B1950" s="20"/>
      <c r="C1950" s="20"/>
      <c r="D1950" s="20"/>
      <c r="E1950" s="20"/>
      <c r="P1950" t="e">
        <f t="shared" si="60"/>
        <v>#N/A</v>
      </c>
      <c r="Q1950" t="e">
        <f>+VLOOKUP(D1950&amp;E1950,Master!D:H,5,0)</f>
        <v>#N/A</v>
      </c>
      <c r="R1950" t="e">
        <f>+VLOOKUP(D1950&amp;E1950,Master!D:I,6,0)</f>
        <v>#N/A</v>
      </c>
      <c r="S1950" t="e">
        <f>+VLOOKUP(Q1950,Notes!$A$45:$BZ$50,MATCH(P1950,Notes!$2:$2,0),0)</f>
        <v>#N/A</v>
      </c>
      <c r="T1950" s="21" t="e">
        <f t="shared" si="61"/>
        <v>#N/A</v>
      </c>
      <c r="AD1950" s="20" t="s">
        <v>642</v>
      </c>
      <c r="AE1950" s="20">
        <v>19.30333700000001</v>
      </c>
      <c r="AF1950" s="20">
        <v>19.30333700000001</v>
      </c>
      <c r="AG1950" s="20" t="s">
        <v>15</v>
      </c>
      <c r="AH1950" s="20" t="s">
        <v>204</v>
      </c>
    </row>
    <row r="1951" spans="1:34">
      <c r="A1951" s="20"/>
      <c r="B1951" s="20"/>
      <c r="C1951" s="20"/>
      <c r="D1951" s="20"/>
      <c r="E1951" s="20"/>
      <c r="P1951" t="e">
        <f t="shared" si="60"/>
        <v>#N/A</v>
      </c>
      <c r="Q1951" t="e">
        <f>+VLOOKUP(D1951&amp;E1951,Master!D:H,5,0)</f>
        <v>#N/A</v>
      </c>
      <c r="R1951" t="e">
        <f>+VLOOKUP(D1951&amp;E1951,Master!D:I,6,0)</f>
        <v>#N/A</v>
      </c>
      <c r="S1951" t="e">
        <f>+VLOOKUP(Q1951,Notes!$A$45:$BZ$50,MATCH(P1951,Notes!$2:$2,0),0)</f>
        <v>#N/A</v>
      </c>
      <c r="T1951" s="21" t="e">
        <f t="shared" si="61"/>
        <v>#N/A</v>
      </c>
      <c r="AD1951" s="20" t="s">
        <v>653</v>
      </c>
      <c r="AE1951" s="20">
        <v>15.359452999999993</v>
      </c>
      <c r="AF1951" s="20">
        <v>15.359452999999993</v>
      </c>
      <c r="AG1951" s="20" t="s">
        <v>17</v>
      </c>
      <c r="AH1951" s="20" t="s">
        <v>211</v>
      </c>
    </row>
    <row r="1952" spans="1:34">
      <c r="A1952" s="20"/>
      <c r="B1952" s="20"/>
      <c r="C1952" s="20"/>
      <c r="D1952" s="20"/>
      <c r="E1952" s="20"/>
      <c r="P1952" t="e">
        <f t="shared" si="60"/>
        <v>#N/A</v>
      </c>
      <c r="Q1952" t="e">
        <f>+VLOOKUP(D1952&amp;E1952,Master!D:H,5,0)</f>
        <v>#N/A</v>
      </c>
      <c r="R1952" t="e">
        <f>+VLOOKUP(D1952&amp;E1952,Master!D:I,6,0)</f>
        <v>#N/A</v>
      </c>
      <c r="S1952" t="e">
        <f>+VLOOKUP(Q1952,Notes!$A$45:$BZ$50,MATCH(P1952,Notes!$2:$2,0),0)</f>
        <v>#N/A</v>
      </c>
      <c r="T1952" s="21" t="e">
        <f t="shared" si="61"/>
        <v>#N/A</v>
      </c>
      <c r="AD1952" s="20" t="s">
        <v>650</v>
      </c>
      <c r="AE1952" s="20">
        <v>15.765048999999996</v>
      </c>
      <c r="AF1952" s="20">
        <v>15.765048999999996</v>
      </c>
      <c r="AG1952" s="20" t="s">
        <v>17</v>
      </c>
      <c r="AH1952" s="20" t="s">
        <v>204</v>
      </c>
    </row>
    <row r="1953" spans="1:34">
      <c r="A1953" s="20"/>
      <c r="B1953" s="20"/>
      <c r="C1953" s="20"/>
      <c r="D1953" s="20"/>
      <c r="E1953" s="20"/>
      <c r="P1953" t="e">
        <f t="shared" si="60"/>
        <v>#N/A</v>
      </c>
      <c r="Q1953" t="e">
        <f>+VLOOKUP(D1953&amp;E1953,Master!D:H,5,0)</f>
        <v>#N/A</v>
      </c>
      <c r="R1953" t="e">
        <f>+VLOOKUP(D1953&amp;E1953,Master!D:I,6,0)</f>
        <v>#N/A</v>
      </c>
      <c r="S1953" t="e">
        <f>+VLOOKUP(Q1953,Notes!$A$45:$BZ$50,MATCH(P1953,Notes!$2:$2,0),0)</f>
        <v>#N/A</v>
      </c>
      <c r="T1953" s="21" t="e">
        <f t="shared" si="61"/>
        <v>#N/A</v>
      </c>
      <c r="AD1953" s="20" t="s">
        <v>763</v>
      </c>
      <c r="AE1953" s="20">
        <v>0.21400499999999986</v>
      </c>
      <c r="AF1953" s="20">
        <v>0.21400499999999986</v>
      </c>
      <c r="AG1953" s="20" t="s">
        <v>16</v>
      </c>
      <c r="AH1953" s="20" t="s">
        <v>205</v>
      </c>
    </row>
    <row r="1954" spans="1:34">
      <c r="A1954" s="20"/>
      <c r="B1954" s="20"/>
      <c r="C1954" s="20"/>
      <c r="D1954" s="20"/>
      <c r="E1954" s="20"/>
      <c r="P1954" t="e">
        <f t="shared" si="60"/>
        <v>#N/A</v>
      </c>
      <c r="Q1954" t="e">
        <f>+VLOOKUP(D1954&amp;E1954,Master!D:H,5,0)</f>
        <v>#N/A</v>
      </c>
      <c r="R1954" t="e">
        <f>+VLOOKUP(D1954&amp;E1954,Master!D:I,6,0)</f>
        <v>#N/A</v>
      </c>
      <c r="S1954" t="e">
        <f>+VLOOKUP(Q1954,Notes!$A$45:$BZ$50,MATCH(P1954,Notes!$2:$2,0),0)</f>
        <v>#N/A</v>
      </c>
      <c r="T1954" s="21" t="e">
        <f t="shared" si="61"/>
        <v>#N/A</v>
      </c>
      <c r="AD1954" s="20" t="s">
        <v>761</v>
      </c>
      <c r="AE1954" s="20">
        <v>0.25396199999999997</v>
      </c>
      <c r="AF1954" s="20">
        <v>0.25396199999999997</v>
      </c>
      <c r="AG1954" s="20" t="s">
        <v>16</v>
      </c>
      <c r="AH1954" s="20" t="s">
        <v>204</v>
      </c>
    </row>
    <row r="1955" spans="1:34">
      <c r="A1955" s="20"/>
      <c r="B1955" s="20"/>
      <c r="C1955" s="20"/>
      <c r="D1955" s="20"/>
      <c r="E1955" s="20"/>
      <c r="P1955" t="e">
        <f t="shared" si="60"/>
        <v>#N/A</v>
      </c>
      <c r="Q1955" t="e">
        <f>+VLOOKUP(D1955&amp;E1955,Master!D:H,5,0)</f>
        <v>#N/A</v>
      </c>
      <c r="R1955" t="e">
        <f>+VLOOKUP(D1955&amp;E1955,Master!D:I,6,0)</f>
        <v>#N/A</v>
      </c>
      <c r="S1955" t="e">
        <f>+VLOOKUP(Q1955,Notes!$A$45:$BZ$50,MATCH(P1955,Notes!$2:$2,0),0)</f>
        <v>#N/A</v>
      </c>
      <c r="T1955" s="21" t="e">
        <f t="shared" si="61"/>
        <v>#N/A</v>
      </c>
      <c r="AD1955" s="20" t="s">
        <v>681</v>
      </c>
      <c r="AE1955" s="20">
        <v>15.026921000000005</v>
      </c>
      <c r="AF1955" s="20">
        <v>15.026921000000005</v>
      </c>
      <c r="AG1955" s="20" t="s">
        <v>190</v>
      </c>
      <c r="AH1955" s="20" t="s">
        <v>204</v>
      </c>
    </row>
    <row r="1956" spans="1:34">
      <c r="A1956" s="20"/>
      <c r="B1956" s="20"/>
      <c r="C1956" s="20"/>
      <c r="D1956" s="20"/>
      <c r="E1956" s="20"/>
      <c r="P1956" t="e">
        <f t="shared" si="60"/>
        <v>#N/A</v>
      </c>
      <c r="Q1956" t="e">
        <f>+VLOOKUP(D1956&amp;E1956,Master!D:H,5,0)</f>
        <v>#N/A</v>
      </c>
      <c r="R1956" t="e">
        <f>+VLOOKUP(D1956&amp;E1956,Master!D:I,6,0)</f>
        <v>#N/A</v>
      </c>
      <c r="S1956" t="e">
        <f>+VLOOKUP(Q1956,Notes!$A$45:$BZ$50,MATCH(P1956,Notes!$2:$2,0),0)</f>
        <v>#N/A</v>
      </c>
      <c r="T1956" s="21" t="e">
        <f t="shared" si="61"/>
        <v>#N/A</v>
      </c>
      <c r="AD1956" s="20" t="s">
        <v>683</v>
      </c>
      <c r="AE1956" s="20">
        <v>14.618611999999994</v>
      </c>
      <c r="AF1956" s="20">
        <v>14.618611999999994</v>
      </c>
      <c r="AG1956" s="20" t="s">
        <v>190</v>
      </c>
      <c r="AH1956" s="20" t="s">
        <v>205</v>
      </c>
    </row>
    <row r="1957" spans="1:34">
      <c r="A1957" s="20"/>
      <c r="B1957" s="20"/>
      <c r="C1957" s="20"/>
      <c r="D1957" s="20"/>
      <c r="E1957" s="20"/>
      <c r="P1957" t="e">
        <f t="shared" si="60"/>
        <v>#N/A</v>
      </c>
      <c r="Q1957" t="e">
        <f>+VLOOKUP(D1957&amp;E1957,Master!D:H,5,0)</f>
        <v>#N/A</v>
      </c>
      <c r="R1957" t="e">
        <f>+VLOOKUP(D1957&amp;E1957,Master!D:I,6,0)</f>
        <v>#N/A</v>
      </c>
      <c r="S1957" t="e">
        <f>+VLOOKUP(Q1957,Notes!$A$45:$BZ$50,MATCH(P1957,Notes!$2:$2,0),0)</f>
        <v>#N/A</v>
      </c>
      <c r="T1957" s="21" t="e">
        <f t="shared" si="61"/>
        <v>#N/A</v>
      </c>
      <c r="AD1957" s="20" t="s">
        <v>676</v>
      </c>
      <c r="AE1957" s="20">
        <v>12.854486999999999</v>
      </c>
      <c r="AF1957" s="20">
        <v>12.854486999999999</v>
      </c>
      <c r="AG1957" s="20" t="s">
        <v>88</v>
      </c>
      <c r="AH1957" s="20" t="s">
        <v>196</v>
      </c>
    </row>
    <row r="1958" spans="1:34">
      <c r="A1958" s="20"/>
      <c r="B1958" s="20"/>
      <c r="C1958" s="20"/>
      <c r="D1958" s="20"/>
      <c r="E1958" s="20"/>
      <c r="P1958" t="e">
        <f t="shared" si="60"/>
        <v>#N/A</v>
      </c>
      <c r="Q1958" t="e">
        <f>+VLOOKUP(D1958&amp;E1958,Master!D:H,5,0)</f>
        <v>#N/A</v>
      </c>
      <c r="R1958" t="e">
        <f>+VLOOKUP(D1958&amp;E1958,Master!D:I,6,0)</f>
        <v>#N/A</v>
      </c>
      <c r="S1958" t="e">
        <f>+VLOOKUP(Q1958,Notes!$A$45:$BZ$50,MATCH(P1958,Notes!$2:$2,0),0)</f>
        <v>#N/A</v>
      </c>
      <c r="T1958" s="21" t="e">
        <f t="shared" si="61"/>
        <v>#N/A</v>
      </c>
      <c r="AD1958" s="20" t="s">
        <v>676</v>
      </c>
      <c r="AE1958" s="20">
        <v>12.854486999999999</v>
      </c>
      <c r="AF1958" s="20">
        <v>12.854486999999999</v>
      </c>
      <c r="AG1958" s="20" t="s">
        <v>88</v>
      </c>
      <c r="AH1958" s="20" t="s">
        <v>196</v>
      </c>
    </row>
    <row r="1959" spans="1:34">
      <c r="A1959" s="20"/>
      <c r="B1959" s="20"/>
      <c r="C1959" s="20"/>
      <c r="D1959" s="20"/>
      <c r="E1959" s="20"/>
      <c r="P1959" t="e">
        <f t="shared" si="60"/>
        <v>#N/A</v>
      </c>
      <c r="Q1959" t="e">
        <f>+VLOOKUP(D1959&amp;E1959,Master!D:H,5,0)</f>
        <v>#N/A</v>
      </c>
      <c r="R1959" t="e">
        <f>+VLOOKUP(D1959&amp;E1959,Master!D:I,6,0)</f>
        <v>#N/A</v>
      </c>
      <c r="S1959" t="e">
        <f>+VLOOKUP(Q1959,Notes!$A$45:$BZ$50,MATCH(P1959,Notes!$2:$2,0),0)</f>
        <v>#N/A</v>
      </c>
      <c r="T1959" s="21" t="e">
        <f t="shared" si="61"/>
        <v>#N/A</v>
      </c>
      <c r="AD1959" s="20" t="s">
        <v>653</v>
      </c>
      <c r="AE1959" s="20">
        <v>15.359452999999993</v>
      </c>
      <c r="AF1959" s="20">
        <v>15.359452999999993</v>
      </c>
      <c r="AG1959" s="20" t="s">
        <v>17</v>
      </c>
      <c r="AH1959" s="20" t="s">
        <v>211</v>
      </c>
    </row>
    <row r="1960" spans="1:34">
      <c r="A1960" s="20"/>
      <c r="B1960" s="20"/>
      <c r="C1960" s="20"/>
      <c r="D1960" s="20"/>
      <c r="E1960" s="20"/>
      <c r="P1960" t="e">
        <f t="shared" si="60"/>
        <v>#N/A</v>
      </c>
      <c r="Q1960" t="e">
        <f>+VLOOKUP(D1960&amp;E1960,Master!D:H,5,0)</f>
        <v>#N/A</v>
      </c>
      <c r="R1960" t="e">
        <f>+VLOOKUP(D1960&amp;E1960,Master!D:I,6,0)</f>
        <v>#N/A</v>
      </c>
      <c r="S1960" t="e">
        <f>+VLOOKUP(Q1960,Notes!$A$45:$BZ$50,MATCH(P1960,Notes!$2:$2,0),0)</f>
        <v>#N/A</v>
      </c>
      <c r="T1960" s="21" t="e">
        <f t="shared" si="61"/>
        <v>#N/A</v>
      </c>
      <c r="AD1960" s="20" t="s">
        <v>650</v>
      </c>
      <c r="AE1960" s="20">
        <v>15.765048999999996</v>
      </c>
      <c r="AF1960" s="20">
        <v>15.765048999999996</v>
      </c>
      <c r="AG1960" s="20" t="s">
        <v>17</v>
      </c>
      <c r="AH1960" s="20" t="s">
        <v>204</v>
      </c>
    </row>
    <row r="1961" spans="1:34">
      <c r="A1961" s="20"/>
      <c r="B1961" s="20"/>
      <c r="C1961" s="20"/>
      <c r="D1961" s="20"/>
      <c r="E1961" s="20"/>
      <c r="P1961" t="e">
        <f t="shared" si="60"/>
        <v>#N/A</v>
      </c>
      <c r="Q1961" t="e">
        <f>+VLOOKUP(D1961&amp;E1961,Master!D:H,5,0)</f>
        <v>#N/A</v>
      </c>
      <c r="R1961" t="e">
        <f>+VLOOKUP(D1961&amp;E1961,Master!D:I,6,0)</f>
        <v>#N/A</v>
      </c>
      <c r="S1961" t="e">
        <f>+VLOOKUP(Q1961,Notes!$A$45:$BZ$50,MATCH(P1961,Notes!$2:$2,0),0)</f>
        <v>#N/A</v>
      </c>
      <c r="T1961" s="21" t="e">
        <f t="shared" si="61"/>
        <v>#N/A</v>
      </c>
      <c r="AD1961" s="20" t="s">
        <v>652</v>
      </c>
      <c r="AE1961" s="20">
        <v>15.424535000000001</v>
      </c>
      <c r="AF1961" s="20">
        <v>15.424535000000001</v>
      </c>
      <c r="AG1961" s="20" t="s">
        <v>17</v>
      </c>
      <c r="AH1961" s="20" t="s">
        <v>210</v>
      </c>
    </row>
    <row r="1962" spans="1:34">
      <c r="A1962" s="20"/>
      <c r="B1962" s="20"/>
      <c r="C1962" s="20"/>
      <c r="D1962" s="20"/>
      <c r="E1962" s="20"/>
      <c r="P1962" t="e">
        <f t="shared" si="60"/>
        <v>#N/A</v>
      </c>
      <c r="Q1962" t="e">
        <f>+VLOOKUP(D1962&amp;E1962,Master!D:H,5,0)</f>
        <v>#N/A</v>
      </c>
      <c r="R1962" t="e">
        <f>+VLOOKUP(D1962&amp;E1962,Master!D:I,6,0)</f>
        <v>#N/A</v>
      </c>
      <c r="S1962" t="e">
        <f>+VLOOKUP(Q1962,Notes!$A$45:$BZ$50,MATCH(P1962,Notes!$2:$2,0),0)</f>
        <v>#N/A</v>
      </c>
      <c r="T1962" s="21" t="e">
        <f t="shared" si="61"/>
        <v>#N/A</v>
      </c>
      <c r="AD1962" s="20" t="s">
        <v>651</v>
      </c>
      <c r="AE1962" s="20">
        <v>15.827437999999999</v>
      </c>
      <c r="AF1962" s="20">
        <v>15.827437999999999</v>
      </c>
      <c r="AG1962" s="20" t="s">
        <v>17</v>
      </c>
      <c r="AH1962" s="20" t="s">
        <v>196</v>
      </c>
    </row>
    <row r="1963" spans="1:34">
      <c r="A1963" s="20"/>
      <c r="B1963" s="20"/>
      <c r="C1963" s="20"/>
      <c r="D1963" s="20"/>
      <c r="E1963" s="20"/>
      <c r="P1963" t="e">
        <f t="shared" si="60"/>
        <v>#N/A</v>
      </c>
      <c r="Q1963" t="e">
        <f>+VLOOKUP(D1963&amp;E1963,Master!D:H,5,0)</f>
        <v>#N/A</v>
      </c>
      <c r="R1963" t="e">
        <f>+VLOOKUP(D1963&amp;E1963,Master!D:I,6,0)</f>
        <v>#N/A</v>
      </c>
      <c r="S1963" t="e">
        <f>+VLOOKUP(Q1963,Notes!$A$45:$BZ$50,MATCH(P1963,Notes!$2:$2,0),0)</f>
        <v>#N/A</v>
      </c>
      <c r="T1963" s="21" t="e">
        <f t="shared" si="61"/>
        <v>#N/A</v>
      </c>
      <c r="AD1963" s="20" t="s">
        <v>681</v>
      </c>
      <c r="AE1963" s="20">
        <v>15.026921000000005</v>
      </c>
      <c r="AF1963" s="20">
        <v>15.026921000000005</v>
      </c>
      <c r="AG1963" s="20" t="s">
        <v>190</v>
      </c>
      <c r="AH1963" s="20" t="s">
        <v>204</v>
      </c>
    </row>
    <row r="1964" spans="1:34">
      <c r="A1964" s="20"/>
      <c r="B1964" s="20"/>
      <c r="C1964" s="20"/>
      <c r="D1964" s="20"/>
      <c r="E1964" s="20"/>
      <c r="P1964" t="e">
        <f t="shared" si="60"/>
        <v>#N/A</v>
      </c>
      <c r="Q1964" t="e">
        <f>+VLOOKUP(D1964&amp;E1964,Master!D:H,5,0)</f>
        <v>#N/A</v>
      </c>
      <c r="R1964" t="e">
        <f>+VLOOKUP(D1964&amp;E1964,Master!D:I,6,0)</f>
        <v>#N/A</v>
      </c>
      <c r="S1964" t="e">
        <f>+VLOOKUP(Q1964,Notes!$A$45:$BZ$50,MATCH(P1964,Notes!$2:$2,0),0)</f>
        <v>#N/A</v>
      </c>
      <c r="T1964" s="21" t="e">
        <f t="shared" si="61"/>
        <v>#N/A</v>
      </c>
      <c r="AD1964" s="20" t="s">
        <v>682</v>
      </c>
      <c r="AE1964" s="20">
        <v>15.063449999999996</v>
      </c>
      <c r="AF1964" s="20">
        <v>15.063449999999996</v>
      </c>
      <c r="AG1964" s="20" t="s">
        <v>190</v>
      </c>
      <c r="AH1964" s="20" t="s">
        <v>208</v>
      </c>
    </row>
    <row r="1965" spans="1:34">
      <c r="A1965" s="20"/>
      <c r="B1965" s="20"/>
      <c r="C1965" s="20"/>
      <c r="D1965" s="20"/>
      <c r="E1965" s="20"/>
      <c r="P1965" t="e">
        <f t="shared" si="60"/>
        <v>#N/A</v>
      </c>
      <c r="Q1965" t="e">
        <f>+VLOOKUP(D1965&amp;E1965,Master!D:H,5,0)</f>
        <v>#N/A</v>
      </c>
      <c r="R1965" t="e">
        <f>+VLOOKUP(D1965&amp;E1965,Master!D:I,6,0)</f>
        <v>#N/A</v>
      </c>
      <c r="S1965" t="e">
        <f>+VLOOKUP(Q1965,Notes!$A$45:$BZ$50,MATCH(P1965,Notes!$2:$2,0),0)</f>
        <v>#N/A</v>
      </c>
      <c r="T1965" s="21" t="e">
        <f t="shared" si="61"/>
        <v>#N/A</v>
      </c>
      <c r="AD1965" s="20" t="s">
        <v>683</v>
      </c>
      <c r="AE1965" s="20">
        <v>14.618611999999994</v>
      </c>
      <c r="AF1965" s="20">
        <v>14.618611999999994</v>
      </c>
      <c r="AG1965" s="20" t="s">
        <v>190</v>
      </c>
      <c r="AH1965" s="20" t="s">
        <v>205</v>
      </c>
    </row>
    <row r="1966" spans="1:34">
      <c r="A1966" s="20"/>
      <c r="B1966" s="20"/>
      <c r="C1966" s="20"/>
      <c r="D1966" s="20"/>
      <c r="E1966" s="20"/>
      <c r="P1966" t="e">
        <f t="shared" si="60"/>
        <v>#N/A</v>
      </c>
      <c r="Q1966" t="e">
        <f>+VLOOKUP(D1966&amp;E1966,Master!D:H,5,0)</f>
        <v>#N/A</v>
      </c>
      <c r="R1966" t="e">
        <f>+VLOOKUP(D1966&amp;E1966,Master!D:I,6,0)</f>
        <v>#N/A</v>
      </c>
      <c r="S1966" t="e">
        <f>+VLOOKUP(Q1966,Notes!$A$45:$BZ$50,MATCH(P1966,Notes!$2:$2,0),0)</f>
        <v>#N/A</v>
      </c>
      <c r="T1966" s="21" t="e">
        <f t="shared" si="61"/>
        <v>#N/A</v>
      </c>
      <c r="AD1966" s="20" t="s">
        <v>684</v>
      </c>
      <c r="AE1966" s="20">
        <v>14.634362000000001</v>
      </c>
      <c r="AF1966" s="20">
        <v>14.634362000000001</v>
      </c>
      <c r="AG1966" s="20" t="s">
        <v>190</v>
      </c>
      <c r="AH1966" s="20" t="s">
        <v>209</v>
      </c>
    </row>
    <row r="1967" spans="1:34">
      <c r="A1967" s="20"/>
      <c r="B1967" s="20"/>
      <c r="C1967" s="20"/>
      <c r="D1967" s="20"/>
      <c r="E1967" s="20"/>
      <c r="P1967" t="e">
        <f t="shared" si="60"/>
        <v>#N/A</v>
      </c>
      <c r="Q1967" t="e">
        <f>+VLOOKUP(D1967&amp;E1967,Master!D:H,5,0)</f>
        <v>#N/A</v>
      </c>
      <c r="R1967" t="e">
        <f>+VLOOKUP(D1967&amp;E1967,Master!D:I,6,0)</f>
        <v>#N/A</v>
      </c>
      <c r="S1967" t="e">
        <f>+VLOOKUP(Q1967,Notes!$A$45:$BZ$50,MATCH(P1967,Notes!$2:$2,0),0)</f>
        <v>#N/A</v>
      </c>
      <c r="T1967" s="21" t="e">
        <f t="shared" si="61"/>
        <v>#N/A</v>
      </c>
      <c r="AD1967" s="20" t="s">
        <v>681</v>
      </c>
      <c r="AE1967" s="20">
        <v>15.026921000000005</v>
      </c>
      <c r="AF1967" s="20">
        <v>15.026921000000005</v>
      </c>
      <c r="AG1967" s="20" t="s">
        <v>190</v>
      </c>
      <c r="AH1967" s="20" t="s">
        <v>204</v>
      </c>
    </row>
    <row r="1968" spans="1:34">
      <c r="A1968" s="20"/>
      <c r="B1968" s="20"/>
      <c r="C1968" s="20"/>
      <c r="D1968" s="20"/>
      <c r="E1968" s="20"/>
      <c r="P1968" t="e">
        <f t="shared" si="60"/>
        <v>#N/A</v>
      </c>
      <c r="Q1968" t="e">
        <f>+VLOOKUP(D1968&amp;E1968,Master!D:H,5,0)</f>
        <v>#N/A</v>
      </c>
      <c r="R1968" t="e">
        <f>+VLOOKUP(D1968&amp;E1968,Master!D:I,6,0)</f>
        <v>#N/A</v>
      </c>
      <c r="S1968" t="e">
        <f>+VLOOKUP(Q1968,Notes!$A$45:$BZ$50,MATCH(P1968,Notes!$2:$2,0),0)</f>
        <v>#N/A</v>
      </c>
      <c r="T1968" s="21" t="e">
        <f t="shared" si="61"/>
        <v>#N/A</v>
      </c>
      <c r="AD1968" s="20" t="s">
        <v>683</v>
      </c>
      <c r="AE1968" s="20">
        <v>14.618611999999994</v>
      </c>
      <c r="AF1968" s="20">
        <v>14.618611999999994</v>
      </c>
      <c r="AG1968" s="20" t="s">
        <v>190</v>
      </c>
      <c r="AH1968" s="20" t="s">
        <v>205</v>
      </c>
    </row>
    <row r="1969" spans="1:34">
      <c r="A1969" s="20"/>
      <c r="B1969" s="20"/>
      <c r="C1969" s="20"/>
      <c r="D1969" s="20"/>
      <c r="E1969" s="20"/>
      <c r="P1969" t="e">
        <f t="shared" si="60"/>
        <v>#N/A</v>
      </c>
      <c r="Q1969" t="e">
        <f>+VLOOKUP(D1969&amp;E1969,Master!D:H,5,0)</f>
        <v>#N/A</v>
      </c>
      <c r="R1969" t="e">
        <f>+VLOOKUP(D1969&amp;E1969,Master!D:I,6,0)</f>
        <v>#N/A</v>
      </c>
      <c r="S1969" t="e">
        <f>+VLOOKUP(Q1969,Notes!$A$45:$BZ$50,MATCH(P1969,Notes!$2:$2,0),0)</f>
        <v>#N/A</v>
      </c>
      <c r="T1969" s="21" t="e">
        <f t="shared" si="61"/>
        <v>#N/A</v>
      </c>
      <c r="AD1969" s="20" t="s">
        <v>676</v>
      </c>
      <c r="AE1969" s="20">
        <v>12.854486999999999</v>
      </c>
      <c r="AF1969" s="20">
        <v>12.854486999999999</v>
      </c>
      <c r="AG1969" s="20" t="s">
        <v>88</v>
      </c>
      <c r="AH1969" s="20" t="s">
        <v>196</v>
      </c>
    </row>
    <row r="1970" spans="1:34">
      <c r="A1970" s="20"/>
      <c r="B1970" s="20"/>
      <c r="C1970" s="20"/>
      <c r="D1970" s="20"/>
      <c r="E1970" s="20"/>
      <c r="P1970" t="e">
        <f t="shared" ref="P1970:P2012" si="62">+D1970&amp;R1970</f>
        <v>#N/A</v>
      </c>
      <c r="Q1970" t="e">
        <f>+VLOOKUP(D1970&amp;E1970,Master!D:H,5,0)</f>
        <v>#N/A</v>
      </c>
      <c r="R1970" t="e">
        <f>+VLOOKUP(D1970&amp;E1970,Master!D:I,6,0)</f>
        <v>#N/A</v>
      </c>
      <c r="S1970" t="e">
        <f>+VLOOKUP(Q1970,Notes!$A$45:$BZ$50,MATCH(P1970,Notes!$2:$2,0),0)</f>
        <v>#N/A</v>
      </c>
      <c r="T1970" s="21" t="e">
        <f t="shared" si="61"/>
        <v>#N/A</v>
      </c>
      <c r="AD1970" s="20" t="s">
        <v>621</v>
      </c>
      <c r="AE1970" s="20">
        <v>0.18816300000000014</v>
      </c>
      <c r="AF1970" s="20">
        <v>0.18816300000000014</v>
      </c>
      <c r="AG1970" s="20" t="s">
        <v>20</v>
      </c>
      <c r="AH1970" s="20" t="s">
        <v>204</v>
      </c>
    </row>
    <row r="1971" spans="1:34">
      <c r="A1971" s="20"/>
      <c r="B1971" s="20"/>
      <c r="C1971" s="20"/>
      <c r="D1971" s="20"/>
      <c r="E1971" s="20"/>
      <c r="P1971" t="e">
        <f t="shared" si="62"/>
        <v>#N/A</v>
      </c>
      <c r="Q1971" t="e">
        <f>+VLOOKUP(D1971&amp;E1971,Master!D:H,5,0)</f>
        <v>#N/A</v>
      </c>
      <c r="R1971" t="e">
        <f>+VLOOKUP(D1971&amp;E1971,Master!D:I,6,0)</f>
        <v>#N/A</v>
      </c>
      <c r="S1971" t="e">
        <f>+VLOOKUP(Q1971,Notes!$A$45:$BZ$50,MATCH(P1971,Notes!$2:$2,0),0)</f>
        <v>#N/A</v>
      </c>
      <c r="T1971" s="21" t="e">
        <f t="shared" si="61"/>
        <v>#N/A</v>
      </c>
      <c r="AD1971" s="20" t="s">
        <v>625</v>
      </c>
      <c r="AE1971" s="20">
        <v>0.17584399999999997</v>
      </c>
      <c r="AF1971" s="20">
        <v>0.17584399999999997</v>
      </c>
      <c r="AG1971" s="20" t="s">
        <v>20</v>
      </c>
      <c r="AH1971" s="20" t="s">
        <v>205</v>
      </c>
    </row>
    <row r="1972" spans="1:34">
      <c r="A1972" s="20"/>
      <c r="B1972" s="20"/>
      <c r="C1972" s="20"/>
      <c r="D1972" s="20"/>
      <c r="E1972" s="20"/>
      <c r="P1972" t="e">
        <f t="shared" si="62"/>
        <v>#N/A</v>
      </c>
      <c r="Q1972" t="e">
        <f>+VLOOKUP(D1972&amp;E1972,Master!D:H,5,0)</f>
        <v>#N/A</v>
      </c>
      <c r="R1972" t="e">
        <f>+VLOOKUP(D1972&amp;E1972,Master!D:I,6,0)</f>
        <v>#N/A</v>
      </c>
      <c r="S1972" t="e">
        <f>+VLOOKUP(Q1972,Notes!$A$45:$BZ$50,MATCH(P1972,Notes!$2:$2,0),0)</f>
        <v>#N/A</v>
      </c>
      <c r="T1972" s="21" t="e">
        <f t="shared" si="61"/>
        <v>#N/A</v>
      </c>
      <c r="AD1972" s="20" t="s">
        <v>668</v>
      </c>
      <c r="AE1972" s="20">
        <v>0.21977199999999994</v>
      </c>
      <c r="AF1972" s="20">
        <v>0.21977199999999994</v>
      </c>
      <c r="AG1972" s="20" t="s">
        <v>47</v>
      </c>
      <c r="AH1972" s="20" t="s">
        <v>204</v>
      </c>
    </row>
    <row r="1973" spans="1:34">
      <c r="A1973" s="20"/>
      <c r="B1973" s="20"/>
      <c r="C1973" s="20"/>
      <c r="D1973" s="20"/>
      <c r="E1973" s="20"/>
      <c r="P1973" t="e">
        <f t="shared" si="62"/>
        <v>#N/A</v>
      </c>
      <c r="Q1973" t="e">
        <f>+VLOOKUP(D1973&amp;E1973,Master!D:H,5,0)</f>
        <v>#N/A</v>
      </c>
      <c r="R1973" t="e">
        <f>+VLOOKUP(D1973&amp;E1973,Master!D:I,6,0)</f>
        <v>#N/A</v>
      </c>
      <c r="S1973" t="e">
        <f>+VLOOKUP(Q1973,Notes!$A$45:$BZ$50,MATCH(P1973,Notes!$2:$2,0),0)</f>
        <v>#N/A</v>
      </c>
      <c r="T1973" s="21" t="e">
        <f t="shared" si="61"/>
        <v>#N/A</v>
      </c>
      <c r="AD1973" s="20" t="s">
        <v>647</v>
      </c>
      <c r="AE1973" s="20">
        <v>15.734137000000006</v>
      </c>
      <c r="AF1973" s="20">
        <v>15.734137000000006</v>
      </c>
      <c r="AG1973" s="20" t="s">
        <v>15</v>
      </c>
      <c r="AH1973" s="20" t="s">
        <v>205</v>
      </c>
    </row>
    <row r="1974" spans="1:34">
      <c r="A1974" s="20"/>
      <c r="B1974" s="20"/>
      <c r="C1974" s="20"/>
      <c r="D1974" s="20"/>
      <c r="E1974" s="20"/>
      <c r="P1974" t="e">
        <f t="shared" si="62"/>
        <v>#N/A</v>
      </c>
      <c r="Q1974" t="e">
        <f>+VLOOKUP(D1974&amp;E1974,Master!D:H,5,0)</f>
        <v>#N/A</v>
      </c>
      <c r="R1974" t="e">
        <f>+VLOOKUP(D1974&amp;E1974,Master!D:I,6,0)</f>
        <v>#N/A</v>
      </c>
      <c r="S1974" t="e">
        <f>+VLOOKUP(Q1974,Notes!$A$45:$BZ$50,MATCH(P1974,Notes!$2:$2,0),0)</f>
        <v>#N/A</v>
      </c>
      <c r="T1974" s="21" t="e">
        <f t="shared" si="61"/>
        <v>#N/A</v>
      </c>
      <c r="AD1974" s="20" t="s">
        <v>642</v>
      </c>
      <c r="AE1974" s="20">
        <v>19.30333700000001</v>
      </c>
      <c r="AF1974" s="20">
        <v>19.30333700000001</v>
      </c>
      <c r="AG1974" s="20" t="s">
        <v>15</v>
      </c>
      <c r="AH1974" s="20" t="s">
        <v>204</v>
      </c>
    </row>
    <row r="1975" spans="1:34">
      <c r="A1975" s="20"/>
      <c r="B1975" s="20"/>
      <c r="C1975" s="20"/>
      <c r="D1975" s="20"/>
      <c r="E1975" s="20"/>
      <c r="P1975" t="e">
        <f t="shared" si="62"/>
        <v>#N/A</v>
      </c>
      <c r="Q1975" t="e">
        <f>+VLOOKUP(D1975&amp;E1975,Master!D:H,5,0)</f>
        <v>#N/A</v>
      </c>
      <c r="R1975" t="e">
        <f>+VLOOKUP(D1975&amp;E1975,Master!D:I,6,0)</f>
        <v>#N/A</v>
      </c>
      <c r="S1975" t="e">
        <f>+VLOOKUP(Q1975,Notes!$A$45:$BZ$50,MATCH(P1975,Notes!$2:$2,0),0)</f>
        <v>#N/A</v>
      </c>
      <c r="T1975" s="21" t="e">
        <f t="shared" si="61"/>
        <v>#N/A</v>
      </c>
      <c r="AD1975" s="20" t="s">
        <v>763</v>
      </c>
      <c r="AE1975" s="20">
        <v>0.21400499999999986</v>
      </c>
      <c r="AF1975" s="20">
        <v>0.21400499999999986</v>
      </c>
      <c r="AG1975" s="20" t="s">
        <v>16</v>
      </c>
      <c r="AH1975" s="20" t="s">
        <v>205</v>
      </c>
    </row>
    <row r="1976" spans="1:34">
      <c r="A1976" s="20"/>
      <c r="B1976" s="20"/>
      <c r="C1976" s="20"/>
      <c r="D1976" s="20"/>
      <c r="E1976" s="20"/>
      <c r="P1976" t="e">
        <f t="shared" si="62"/>
        <v>#N/A</v>
      </c>
      <c r="Q1976" t="e">
        <f>+VLOOKUP(D1976&amp;E1976,Master!D:H,5,0)</f>
        <v>#N/A</v>
      </c>
      <c r="R1976" t="e">
        <f>+VLOOKUP(D1976&amp;E1976,Master!D:I,6,0)</f>
        <v>#N/A</v>
      </c>
      <c r="S1976" t="e">
        <f>+VLOOKUP(Q1976,Notes!$A$45:$BZ$50,MATCH(P1976,Notes!$2:$2,0),0)</f>
        <v>#N/A</v>
      </c>
      <c r="T1976" s="21" t="e">
        <f t="shared" si="61"/>
        <v>#N/A</v>
      </c>
      <c r="AD1976" s="20" t="s">
        <v>761</v>
      </c>
      <c r="AE1976" s="20">
        <v>0.25396199999999997</v>
      </c>
      <c r="AF1976" s="20">
        <v>0.25396199999999997</v>
      </c>
      <c r="AG1976" s="20" t="s">
        <v>16</v>
      </c>
      <c r="AH1976" s="20" t="s">
        <v>204</v>
      </c>
    </row>
    <row r="1977" spans="1:34">
      <c r="A1977" s="20"/>
      <c r="B1977" s="20"/>
      <c r="C1977" s="20"/>
      <c r="D1977" s="20"/>
      <c r="E1977" s="20"/>
      <c r="P1977" t="e">
        <f t="shared" si="62"/>
        <v>#N/A</v>
      </c>
      <c r="Q1977" t="e">
        <f>+VLOOKUP(D1977&amp;E1977,Master!D:H,5,0)</f>
        <v>#N/A</v>
      </c>
      <c r="R1977" t="e">
        <f>+VLOOKUP(D1977&amp;E1977,Master!D:I,6,0)</f>
        <v>#N/A</v>
      </c>
      <c r="S1977" t="e">
        <f>+VLOOKUP(Q1977,Notes!$A$45:$BZ$50,MATCH(P1977,Notes!$2:$2,0),0)</f>
        <v>#N/A</v>
      </c>
      <c r="T1977" s="21" t="e">
        <f t="shared" si="61"/>
        <v>#N/A</v>
      </c>
      <c r="AD1977" s="20" t="s">
        <v>649</v>
      </c>
      <c r="AE1977" s="20">
        <v>15.443956999999999</v>
      </c>
      <c r="AF1977" s="20">
        <v>15.443956999999999</v>
      </c>
      <c r="AG1977" s="20" t="s">
        <v>15</v>
      </c>
      <c r="AH1977" s="20" t="s">
        <v>209</v>
      </c>
    </row>
    <row r="1978" spans="1:34">
      <c r="A1978" s="20"/>
      <c r="B1978" s="20"/>
      <c r="C1978" s="20"/>
      <c r="D1978" s="20"/>
      <c r="E1978" s="20"/>
      <c r="P1978" t="e">
        <f t="shared" si="62"/>
        <v>#N/A</v>
      </c>
      <c r="Q1978" t="e">
        <f>+VLOOKUP(D1978&amp;E1978,Master!D:H,5,0)</f>
        <v>#N/A</v>
      </c>
      <c r="R1978" t="e">
        <f>+VLOOKUP(D1978&amp;E1978,Master!D:I,6,0)</f>
        <v>#N/A</v>
      </c>
      <c r="S1978" t="e">
        <f>+VLOOKUP(Q1978,Notes!$A$45:$BZ$50,MATCH(P1978,Notes!$2:$2,0),0)</f>
        <v>#N/A</v>
      </c>
      <c r="T1978" s="21" t="e">
        <f t="shared" si="61"/>
        <v>#N/A</v>
      </c>
      <c r="AD1978" s="20" t="s">
        <v>645</v>
      </c>
      <c r="AE1978" s="20">
        <v>19.012426999999999</v>
      </c>
      <c r="AF1978" s="20">
        <v>19.012426999999999</v>
      </c>
      <c r="AG1978" s="20" t="s">
        <v>15</v>
      </c>
      <c r="AH1978" s="20" t="s">
        <v>208</v>
      </c>
    </row>
    <row r="1979" spans="1:34">
      <c r="A1979" s="20"/>
      <c r="B1979" s="20"/>
      <c r="C1979" s="20"/>
      <c r="D1979" s="20"/>
      <c r="E1979" s="20"/>
      <c r="P1979" t="e">
        <f t="shared" si="62"/>
        <v>#N/A</v>
      </c>
      <c r="Q1979" t="e">
        <f>+VLOOKUP(D1979&amp;E1979,Master!D:H,5,0)</f>
        <v>#N/A</v>
      </c>
      <c r="R1979" t="e">
        <f>+VLOOKUP(D1979&amp;E1979,Master!D:I,6,0)</f>
        <v>#N/A</v>
      </c>
      <c r="S1979" t="e">
        <f>+VLOOKUP(Q1979,Notes!$A$45:$BZ$50,MATCH(P1979,Notes!$2:$2,0),0)</f>
        <v>#N/A</v>
      </c>
      <c r="T1979" s="21" t="e">
        <f t="shared" si="61"/>
        <v>#N/A</v>
      </c>
      <c r="AD1979" s="20" t="s">
        <v>671</v>
      </c>
      <c r="AE1979" s="20">
        <v>0.21431500000000001</v>
      </c>
      <c r="AF1979" s="20">
        <v>0.21431500000000001</v>
      </c>
      <c r="AG1979" s="20" t="s">
        <v>47</v>
      </c>
      <c r="AH1979" s="20" t="s">
        <v>208</v>
      </c>
    </row>
    <row r="1980" spans="1:34">
      <c r="A1980" s="20"/>
      <c r="B1980" s="20"/>
      <c r="C1980" s="20"/>
      <c r="D1980" s="20"/>
      <c r="E1980" s="20"/>
      <c r="P1980" t="e">
        <f t="shared" si="62"/>
        <v>#N/A</v>
      </c>
      <c r="Q1980" t="e">
        <f>+VLOOKUP(D1980&amp;E1980,Master!D:H,5,0)</f>
        <v>#N/A</v>
      </c>
      <c r="R1980" t="e">
        <f>+VLOOKUP(D1980&amp;E1980,Master!D:I,6,0)</f>
        <v>#N/A</v>
      </c>
      <c r="S1980" t="e">
        <f>+VLOOKUP(Q1980,Notes!$A$45:$BZ$50,MATCH(P1980,Notes!$2:$2,0),0)</f>
        <v>#N/A</v>
      </c>
      <c r="T1980" s="21" t="e">
        <f t="shared" si="61"/>
        <v>#N/A</v>
      </c>
      <c r="AD1980" s="20" t="s">
        <v>675</v>
      </c>
      <c r="AE1980" s="20">
        <v>0.20093800000000001</v>
      </c>
      <c r="AF1980" s="20">
        <v>0.20093800000000001</v>
      </c>
      <c r="AG1980" s="20" t="s">
        <v>47</v>
      </c>
      <c r="AH1980" s="20" t="s">
        <v>209</v>
      </c>
    </row>
    <row r="1981" spans="1:34">
      <c r="A1981" s="20"/>
      <c r="B1981" s="20"/>
      <c r="C1981" s="20"/>
      <c r="D1981" s="20"/>
      <c r="E1981" s="20"/>
      <c r="P1981" t="e">
        <f t="shared" si="62"/>
        <v>#N/A</v>
      </c>
      <c r="Q1981" t="e">
        <f>+VLOOKUP(D1981&amp;E1981,Master!D:H,5,0)</f>
        <v>#N/A</v>
      </c>
      <c r="R1981" t="e">
        <f>+VLOOKUP(D1981&amp;E1981,Master!D:I,6,0)</f>
        <v>#N/A</v>
      </c>
      <c r="S1981" t="e">
        <f>+VLOOKUP(Q1981,Notes!$A$45:$BZ$50,MATCH(P1981,Notes!$2:$2,0),0)</f>
        <v>#N/A</v>
      </c>
      <c r="T1981" s="21" t="e">
        <f t="shared" si="61"/>
        <v>#N/A</v>
      </c>
      <c r="AD1981" s="20" t="s">
        <v>764</v>
      </c>
      <c r="AE1981" s="20">
        <v>0.21088700000000002</v>
      </c>
      <c r="AF1981" s="20">
        <v>0.21088700000000002</v>
      </c>
      <c r="AG1981" s="20" t="s">
        <v>16</v>
      </c>
      <c r="AH1981" s="20" t="s">
        <v>209</v>
      </c>
    </row>
    <row r="1982" spans="1:34">
      <c r="A1982" s="20"/>
      <c r="B1982" s="20"/>
      <c r="C1982" s="20"/>
      <c r="D1982" s="20"/>
      <c r="E1982" s="20"/>
      <c r="P1982" t="e">
        <f t="shared" si="62"/>
        <v>#N/A</v>
      </c>
      <c r="Q1982" t="e">
        <f>+VLOOKUP(D1982&amp;E1982,Master!D:H,5,0)</f>
        <v>#N/A</v>
      </c>
      <c r="R1982" t="e">
        <f>+VLOOKUP(D1982&amp;E1982,Master!D:I,6,0)</f>
        <v>#N/A</v>
      </c>
      <c r="S1982" t="e">
        <f>+VLOOKUP(Q1982,Notes!$A$45:$BZ$50,MATCH(P1982,Notes!$2:$2,0),0)</f>
        <v>#N/A</v>
      </c>
      <c r="T1982" s="21" t="e">
        <f t="shared" si="61"/>
        <v>#N/A</v>
      </c>
      <c r="AD1982" s="20" t="s">
        <v>762</v>
      </c>
      <c r="AE1982" s="20">
        <v>0.25118299999999999</v>
      </c>
      <c r="AF1982" s="20">
        <v>0.25118299999999999</v>
      </c>
      <c r="AG1982" s="20" t="s">
        <v>16</v>
      </c>
      <c r="AH1982" s="20" t="s">
        <v>208</v>
      </c>
    </row>
    <row r="1983" spans="1:34">
      <c r="A1983" s="20"/>
      <c r="B1983" s="20"/>
      <c r="C1983" s="20"/>
      <c r="D1983" s="20"/>
      <c r="E1983" s="20"/>
      <c r="P1983" t="e">
        <f t="shared" si="62"/>
        <v>#N/A</v>
      </c>
      <c r="Q1983" t="e">
        <f>+VLOOKUP(D1983&amp;E1983,Master!D:H,5,0)</f>
        <v>#N/A</v>
      </c>
      <c r="R1983" t="e">
        <f>+VLOOKUP(D1983&amp;E1983,Master!D:I,6,0)</f>
        <v>#N/A</v>
      </c>
      <c r="S1983" t="e">
        <f>+VLOOKUP(Q1983,Notes!$A$45:$BZ$50,MATCH(P1983,Notes!$2:$2,0),0)</f>
        <v>#N/A</v>
      </c>
      <c r="T1983" s="21" t="e">
        <f t="shared" si="61"/>
        <v>#N/A</v>
      </c>
      <c r="AD1983" s="20" t="s">
        <v>653</v>
      </c>
      <c r="AE1983" s="20">
        <v>15.359452999999993</v>
      </c>
      <c r="AF1983" s="20">
        <v>15.359452999999993</v>
      </c>
      <c r="AG1983" s="20" t="s">
        <v>17</v>
      </c>
      <c r="AH1983" s="20" t="s">
        <v>211</v>
      </c>
    </row>
    <row r="1984" spans="1:34">
      <c r="A1984" s="20"/>
      <c r="B1984" s="20"/>
      <c r="C1984" s="20"/>
      <c r="D1984" s="20"/>
      <c r="E1984" s="20"/>
      <c r="P1984" t="e">
        <f t="shared" si="62"/>
        <v>#N/A</v>
      </c>
      <c r="Q1984" t="e">
        <f>+VLOOKUP(D1984&amp;E1984,Master!D:H,5,0)</f>
        <v>#N/A</v>
      </c>
      <c r="R1984" t="e">
        <f>+VLOOKUP(D1984&amp;E1984,Master!D:I,6,0)</f>
        <v>#N/A</v>
      </c>
      <c r="S1984" t="e">
        <f>+VLOOKUP(Q1984,Notes!$A$45:$BZ$50,MATCH(P1984,Notes!$2:$2,0),0)</f>
        <v>#N/A</v>
      </c>
      <c r="T1984" s="21" t="e">
        <f t="shared" si="61"/>
        <v>#N/A</v>
      </c>
      <c r="AD1984" s="20" t="s">
        <v>650</v>
      </c>
      <c r="AE1984" s="20">
        <v>15.765048999999996</v>
      </c>
      <c r="AF1984" s="20">
        <v>15.765048999999996</v>
      </c>
      <c r="AG1984" s="20" t="s">
        <v>17</v>
      </c>
      <c r="AH1984" s="20" t="s">
        <v>204</v>
      </c>
    </row>
    <row r="1985" spans="1:34">
      <c r="A1985" s="20"/>
      <c r="B1985" s="20"/>
      <c r="C1985" s="20"/>
      <c r="D1985" s="20"/>
      <c r="E1985" s="20"/>
      <c r="P1985" t="e">
        <f t="shared" si="62"/>
        <v>#N/A</v>
      </c>
      <c r="Q1985" t="e">
        <f>+VLOOKUP(D1985&amp;E1985,Master!D:H,5,0)</f>
        <v>#N/A</v>
      </c>
      <c r="R1985" t="e">
        <f>+VLOOKUP(D1985&amp;E1985,Master!D:I,6,0)</f>
        <v>#N/A</v>
      </c>
      <c r="S1985" t="e">
        <f>+VLOOKUP(Q1985,Notes!$A$45:$BZ$50,MATCH(P1985,Notes!$2:$2,0),0)</f>
        <v>#N/A</v>
      </c>
      <c r="T1985" s="21" t="e">
        <f t="shared" si="61"/>
        <v>#N/A</v>
      </c>
      <c r="AD1985" s="20" t="s">
        <v>676</v>
      </c>
      <c r="AE1985" s="20">
        <v>12.854486999999999</v>
      </c>
      <c r="AF1985" s="20">
        <v>12.854486999999999</v>
      </c>
      <c r="AG1985" s="20" t="s">
        <v>88</v>
      </c>
      <c r="AH1985" s="20" t="s">
        <v>196</v>
      </c>
    </row>
    <row r="1986" spans="1:34">
      <c r="A1986" s="20"/>
      <c r="B1986" s="20"/>
      <c r="C1986" s="20"/>
      <c r="D1986" s="20"/>
      <c r="E1986" s="20"/>
      <c r="P1986" t="e">
        <f t="shared" si="62"/>
        <v>#N/A</v>
      </c>
      <c r="Q1986" t="e">
        <f>+VLOOKUP(D1986&amp;E1986,Master!D:H,5,0)</f>
        <v>#N/A</v>
      </c>
      <c r="R1986" t="e">
        <f>+VLOOKUP(D1986&amp;E1986,Master!D:I,6,0)</f>
        <v>#N/A</v>
      </c>
      <c r="S1986" t="e">
        <f>+VLOOKUP(Q1986,Notes!$A$45:$BZ$50,MATCH(P1986,Notes!$2:$2,0),0)</f>
        <v>#N/A</v>
      </c>
      <c r="T1986" s="21" t="e">
        <f t="shared" ref="T1986:T2049" si="63">+S1986-B1986</f>
        <v>#N/A</v>
      </c>
      <c r="AD1986" s="20" t="s">
        <v>653</v>
      </c>
      <c r="AE1986" s="20">
        <v>15.359452999999993</v>
      </c>
      <c r="AF1986" s="20">
        <v>15.359452999999993</v>
      </c>
      <c r="AG1986" s="20" t="s">
        <v>17</v>
      </c>
      <c r="AH1986" s="20" t="s">
        <v>211</v>
      </c>
    </row>
    <row r="1987" spans="1:34">
      <c r="A1987" s="20"/>
      <c r="B1987" s="20"/>
      <c r="C1987" s="20"/>
      <c r="D1987" s="20"/>
      <c r="E1987" s="20"/>
      <c r="P1987" t="e">
        <f t="shared" si="62"/>
        <v>#N/A</v>
      </c>
      <c r="Q1987" t="e">
        <f>+VLOOKUP(D1987&amp;E1987,Master!D:H,5,0)</f>
        <v>#N/A</v>
      </c>
      <c r="R1987" t="e">
        <f>+VLOOKUP(D1987&amp;E1987,Master!D:I,6,0)</f>
        <v>#N/A</v>
      </c>
      <c r="S1987" t="e">
        <f>+VLOOKUP(Q1987,Notes!$A$45:$BZ$50,MATCH(P1987,Notes!$2:$2,0),0)</f>
        <v>#N/A</v>
      </c>
      <c r="T1987" s="21" t="e">
        <f t="shared" si="63"/>
        <v>#N/A</v>
      </c>
      <c r="AD1987" s="20" t="s">
        <v>650</v>
      </c>
      <c r="AE1987" s="20">
        <v>15.765048999999996</v>
      </c>
      <c r="AF1987" s="20">
        <v>15.765048999999996</v>
      </c>
      <c r="AG1987" s="20" t="s">
        <v>17</v>
      </c>
      <c r="AH1987" s="20" t="s">
        <v>204</v>
      </c>
    </row>
    <row r="1988" spans="1:34">
      <c r="A1988" s="20"/>
      <c r="B1988" s="20"/>
      <c r="C1988" s="20"/>
      <c r="D1988" s="20"/>
      <c r="E1988" s="20"/>
      <c r="P1988" t="e">
        <f t="shared" si="62"/>
        <v>#N/A</v>
      </c>
      <c r="Q1988" t="e">
        <f>+VLOOKUP(D1988&amp;E1988,Master!D:H,5,0)</f>
        <v>#N/A</v>
      </c>
      <c r="R1988" t="e">
        <f>+VLOOKUP(D1988&amp;E1988,Master!D:I,6,0)</f>
        <v>#N/A</v>
      </c>
      <c r="S1988" t="e">
        <f>+VLOOKUP(Q1988,Notes!$A$45:$BZ$50,MATCH(P1988,Notes!$2:$2,0),0)</f>
        <v>#N/A</v>
      </c>
      <c r="T1988" s="21" t="e">
        <f t="shared" si="63"/>
        <v>#N/A</v>
      </c>
      <c r="AD1988" s="20" t="s">
        <v>681</v>
      </c>
      <c r="AE1988" s="20">
        <v>15.026921000000005</v>
      </c>
      <c r="AF1988" s="20">
        <v>15.026921000000005</v>
      </c>
      <c r="AG1988" s="20" t="s">
        <v>190</v>
      </c>
      <c r="AH1988" s="20" t="s">
        <v>204</v>
      </c>
    </row>
    <row r="1989" spans="1:34">
      <c r="A1989" s="20"/>
      <c r="B1989" s="20"/>
      <c r="C1989" s="20"/>
      <c r="D1989" s="20"/>
      <c r="E1989" s="20"/>
      <c r="P1989" t="e">
        <f t="shared" si="62"/>
        <v>#N/A</v>
      </c>
      <c r="Q1989" t="e">
        <f>+VLOOKUP(D1989&amp;E1989,Master!D:H,5,0)</f>
        <v>#N/A</v>
      </c>
      <c r="R1989" t="e">
        <f>+VLOOKUP(D1989&amp;E1989,Master!D:I,6,0)</f>
        <v>#N/A</v>
      </c>
      <c r="S1989" t="e">
        <f>+VLOOKUP(Q1989,Notes!$A$45:$BZ$50,MATCH(P1989,Notes!$2:$2,0),0)</f>
        <v>#N/A</v>
      </c>
      <c r="T1989" s="21" t="e">
        <f t="shared" si="63"/>
        <v>#N/A</v>
      </c>
      <c r="AD1989" s="20" t="s">
        <v>683</v>
      </c>
      <c r="AE1989" s="20">
        <v>14.618611999999994</v>
      </c>
      <c r="AF1989" s="20">
        <v>14.618611999999994</v>
      </c>
      <c r="AG1989" s="20" t="s">
        <v>190</v>
      </c>
      <c r="AH1989" s="20" t="s">
        <v>205</v>
      </c>
    </row>
    <row r="1990" spans="1:34">
      <c r="A1990" s="20"/>
      <c r="B1990" s="20"/>
      <c r="C1990" s="20"/>
      <c r="D1990" s="20"/>
      <c r="E1990" s="20"/>
      <c r="P1990" t="e">
        <f t="shared" si="62"/>
        <v>#N/A</v>
      </c>
      <c r="Q1990" t="e">
        <f>+VLOOKUP(D1990&amp;E1990,Master!D:H,5,0)</f>
        <v>#N/A</v>
      </c>
      <c r="R1990" t="e">
        <f>+VLOOKUP(D1990&amp;E1990,Master!D:I,6,0)</f>
        <v>#N/A</v>
      </c>
      <c r="S1990" t="e">
        <f>+VLOOKUP(Q1990,Notes!$A$45:$BZ$50,MATCH(P1990,Notes!$2:$2,0),0)</f>
        <v>#N/A</v>
      </c>
      <c r="T1990" s="21" t="e">
        <f t="shared" si="63"/>
        <v>#N/A</v>
      </c>
      <c r="AD1990" s="20" t="s">
        <v>816</v>
      </c>
      <c r="AE1990" s="20">
        <v>0.82</v>
      </c>
      <c r="AF1990" s="20">
        <v>0.82</v>
      </c>
      <c r="AG1990" s="20" t="s">
        <v>23</v>
      </c>
      <c r="AH1990" s="20" t="s">
        <v>200</v>
      </c>
    </row>
    <row r="1991" spans="1:34">
      <c r="A1991" s="20"/>
      <c r="B1991" s="20"/>
      <c r="C1991" s="20"/>
      <c r="D1991" s="20"/>
      <c r="E1991" s="20"/>
      <c r="P1991" t="e">
        <f t="shared" si="62"/>
        <v>#N/A</v>
      </c>
      <c r="Q1991" t="e">
        <f>+VLOOKUP(D1991&amp;E1991,Master!D:H,5,0)</f>
        <v>#N/A</v>
      </c>
      <c r="R1991" t="e">
        <f>+VLOOKUP(D1991&amp;E1991,Master!D:I,6,0)</f>
        <v>#N/A</v>
      </c>
      <c r="S1991" t="e">
        <f>+VLOOKUP(Q1991,Notes!$A$45:$BZ$50,MATCH(P1991,Notes!$2:$2,0),0)</f>
        <v>#N/A</v>
      </c>
      <c r="T1991" s="21" t="e">
        <f t="shared" si="63"/>
        <v>#N/A</v>
      </c>
      <c r="AD1991" s="20" t="s">
        <v>815</v>
      </c>
      <c r="AE1991" s="20">
        <v>0.65</v>
      </c>
      <c r="AF1991" s="20">
        <v>0.65</v>
      </c>
      <c r="AG1991" s="20" t="s">
        <v>23</v>
      </c>
      <c r="AH1991" s="20" t="s">
        <v>196</v>
      </c>
    </row>
    <row r="1992" spans="1:34">
      <c r="A1992" s="20"/>
      <c r="B1992" s="20"/>
      <c r="C1992" s="20"/>
      <c r="D1992" s="20"/>
      <c r="E1992" s="20"/>
      <c r="P1992" t="e">
        <f t="shared" si="62"/>
        <v>#N/A</v>
      </c>
      <c r="Q1992" t="e">
        <f>+VLOOKUP(D1992&amp;E1992,Master!D:H,5,0)</f>
        <v>#N/A</v>
      </c>
      <c r="R1992" t="e">
        <f>+VLOOKUP(D1992&amp;E1992,Master!D:I,6,0)</f>
        <v>#N/A</v>
      </c>
      <c r="S1992" t="e">
        <f>+VLOOKUP(Q1992,Notes!$A$45:$BZ$50,MATCH(P1992,Notes!$2:$2,0),0)</f>
        <v>#N/A</v>
      </c>
      <c r="T1992" s="21" t="e">
        <f t="shared" si="63"/>
        <v>#N/A</v>
      </c>
      <c r="AD1992" s="20" t="s">
        <v>650</v>
      </c>
      <c r="AE1992" s="20">
        <v>15.765048999999996</v>
      </c>
      <c r="AF1992" s="20">
        <v>15.765048999999996</v>
      </c>
      <c r="AG1992" s="20" t="s">
        <v>17</v>
      </c>
      <c r="AH1992" s="20" t="s">
        <v>204</v>
      </c>
    </row>
    <row r="1993" spans="1:34">
      <c r="A1993" s="20"/>
      <c r="B1993" s="20"/>
      <c r="C1993" s="20"/>
      <c r="D1993" s="20"/>
      <c r="E1993" s="20"/>
      <c r="P1993" t="e">
        <f t="shared" si="62"/>
        <v>#N/A</v>
      </c>
      <c r="Q1993" t="e">
        <f>+VLOOKUP(D1993&amp;E1993,Master!D:H,5,0)</f>
        <v>#N/A</v>
      </c>
      <c r="R1993" t="e">
        <f>+VLOOKUP(D1993&amp;E1993,Master!D:I,6,0)</f>
        <v>#N/A</v>
      </c>
      <c r="S1993" t="e">
        <f>+VLOOKUP(Q1993,Notes!$A$45:$BZ$50,MATCH(P1993,Notes!$2:$2,0),0)</f>
        <v>#N/A</v>
      </c>
      <c r="T1993" s="21" t="e">
        <f t="shared" si="63"/>
        <v>#N/A</v>
      </c>
      <c r="AD1993" s="20" t="s">
        <v>653</v>
      </c>
      <c r="AE1993" s="20">
        <v>15.359452999999993</v>
      </c>
      <c r="AF1993" s="20">
        <v>15.359452999999993</v>
      </c>
      <c r="AG1993" s="20" t="s">
        <v>17</v>
      </c>
      <c r="AH1993" s="20" t="s">
        <v>211</v>
      </c>
    </row>
    <row r="1994" spans="1:34">
      <c r="A1994" s="20"/>
      <c r="B1994" s="20"/>
      <c r="C1994" s="20"/>
      <c r="D1994" s="20"/>
      <c r="E1994" s="20"/>
      <c r="P1994" t="e">
        <f t="shared" si="62"/>
        <v>#N/A</v>
      </c>
      <c r="Q1994" t="e">
        <f>+VLOOKUP(D1994&amp;E1994,Master!D:H,5,0)</f>
        <v>#N/A</v>
      </c>
      <c r="R1994" t="e">
        <f>+VLOOKUP(D1994&amp;E1994,Master!D:I,6,0)</f>
        <v>#N/A</v>
      </c>
      <c r="S1994" t="e">
        <f>+VLOOKUP(Q1994,Notes!$A$45:$BZ$50,MATCH(P1994,Notes!$2:$2,0),0)</f>
        <v>#N/A</v>
      </c>
      <c r="T1994" s="21" t="e">
        <f t="shared" si="63"/>
        <v>#N/A</v>
      </c>
      <c r="AD1994" s="20" t="s">
        <v>681</v>
      </c>
      <c r="AE1994" s="20">
        <v>15.026921000000005</v>
      </c>
      <c r="AF1994" s="20">
        <v>15.026921000000005</v>
      </c>
      <c r="AG1994" s="20" t="s">
        <v>190</v>
      </c>
      <c r="AH1994" s="20" t="s">
        <v>204</v>
      </c>
    </row>
    <row r="1995" spans="1:34">
      <c r="A1995" s="20"/>
      <c r="B1995" s="20"/>
      <c r="C1995" s="20"/>
      <c r="D1995" s="20"/>
      <c r="E1995" s="20"/>
      <c r="P1995" t="e">
        <f t="shared" si="62"/>
        <v>#N/A</v>
      </c>
      <c r="Q1995" t="e">
        <f>+VLOOKUP(D1995&amp;E1995,Master!D:H,5,0)</f>
        <v>#N/A</v>
      </c>
      <c r="R1995" t="e">
        <f>+VLOOKUP(D1995&amp;E1995,Master!D:I,6,0)</f>
        <v>#N/A</v>
      </c>
      <c r="S1995" t="e">
        <f>+VLOOKUP(Q1995,Notes!$A$45:$BZ$50,MATCH(P1995,Notes!$2:$2,0),0)</f>
        <v>#N/A</v>
      </c>
      <c r="T1995" s="21" t="e">
        <f t="shared" si="63"/>
        <v>#N/A</v>
      </c>
      <c r="AD1995" s="20" t="s">
        <v>683</v>
      </c>
      <c r="AE1995" s="20">
        <v>14.618611999999994</v>
      </c>
      <c r="AF1995" s="20">
        <v>14.618611999999994</v>
      </c>
      <c r="AG1995" s="20" t="s">
        <v>190</v>
      </c>
      <c r="AH1995" s="20" t="s">
        <v>205</v>
      </c>
    </row>
    <row r="1996" spans="1:34">
      <c r="A1996" s="20"/>
      <c r="B1996" s="20"/>
      <c r="C1996" s="20"/>
      <c r="D1996" s="20"/>
      <c r="E1996" s="20"/>
      <c r="P1996" t="e">
        <f t="shared" si="62"/>
        <v>#N/A</v>
      </c>
      <c r="Q1996" t="e">
        <f>+VLOOKUP(D1996&amp;E1996,Master!D:H,5,0)</f>
        <v>#N/A</v>
      </c>
      <c r="R1996" t="e">
        <f>+VLOOKUP(D1996&amp;E1996,Master!D:I,6,0)</f>
        <v>#N/A</v>
      </c>
      <c r="S1996" t="e">
        <f>+VLOOKUP(Q1996,Notes!$A$45:$BZ$50,MATCH(P1996,Notes!$2:$2,0),0)</f>
        <v>#N/A</v>
      </c>
      <c r="T1996" s="21" t="e">
        <f t="shared" si="63"/>
        <v>#N/A</v>
      </c>
      <c r="AD1996" s="20" t="s">
        <v>789</v>
      </c>
      <c r="AE1996" s="20">
        <v>1.03</v>
      </c>
      <c r="AF1996" s="20">
        <v>1.03</v>
      </c>
      <c r="AG1996" s="20" t="s">
        <v>3</v>
      </c>
      <c r="AH1996" s="20" t="s">
        <v>200</v>
      </c>
    </row>
    <row r="1997" spans="1:34">
      <c r="A1997" s="20"/>
      <c r="B1997" s="20"/>
      <c r="C1997" s="20"/>
      <c r="D1997" s="20"/>
      <c r="E1997" s="20"/>
      <c r="P1997" t="e">
        <f t="shared" si="62"/>
        <v>#N/A</v>
      </c>
      <c r="Q1997" t="e">
        <f>+VLOOKUP(D1997&amp;E1997,Master!D:H,5,0)</f>
        <v>#N/A</v>
      </c>
      <c r="R1997" t="e">
        <f>+VLOOKUP(D1997&amp;E1997,Master!D:I,6,0)</f>
        <v>#N/A</v>
      </c>
      <c r="S1997" t="e">
        <f>+VLOOKUP(Q1997,Notes!$A$45:$BZ$50,MATCH(P1997,Notes!$2:$2,0),0)</f>
        <v>#N/A</v>
      </c>
      <c r="T1997" s="21" t="e">
        <f t="shared" si="63"/>
        <v>#N/A</v>
      </c>
      <c r="AD1997" s="20" t="s">
        <v>775</v>
      </c>
      <c r="AE1997" s="20">
        <v>5.5</v>
      </c>
      <c r="AF1997" s="20">
        <v>5.5</v>
      </c>
      <c r="AG1997" s="20" t="s">
        <v>9</v>
      </c>
      <c r="AH1997" s="20" t="s">
        <v>200</v>
      </c>
    </row>
    <row r="1998" spans="1:34">
      <c r="A1998" s="20"/>
      <c r="B1998" s="20"/>
      <c r="C1998" s="20"/>
      <c r="D1998" s="20"/>
      <c r="E1998" s="20"/>
      <c r="P1998" t="e">
        <f t="shared" si="62"/>
        <v>#N/A</v>
      </c>
      <c r="Q1998" t="e">
        <f>+VLOOKUP(D1998&amp;E1998,Master!D:H,5,0)</f>
        <v>#N/A</v>
      </c>
      <c r="R1998" t="e">
        <f>+VLOOKUP(D1998&amp;E1998,Master!D:I,6,0)</f>
        <v>#N/A</v>
      </c>
      <c r="S1998" t="e">
        <f>+VLOOKUP(Q1998,Notes!$A$45:$BZ$50,MATCH(P1998,Notes!$2:$2,0),0)</f>
        <v>#N/A</v>
      </c>
      <c r="T1998" s="21" t="e">
        <f t="shared" si="63"/>
        <v>#N/A</v>
      </c>
      <c r="AD1998" s="20" t="s">
        <v>788</v>
      </c>
      <c r="AE1998" s="20">
        <v>0.93</v>
      </c>
      <c r="AF1998" s="20">
        <v>0.93</v>
      </c>
      <c r="AG1998" s="20" t="s">
        <v>3</v>
      </c>
      <c r="AH1998" s="20" t="s">
        <v>196</v>
      </c>
    </row>
    <row r="1999" spans="1:34">
      <c r="A1999" s="20"/>
      <c r="B1999" s="20"/>
      <c r="C1999" s="20"/>
      <c r="D1999" s="20"/>
      <c r="E1999" s="20"/>
      <c r="P1999" t="e">
        <f t="shared" si="62"/>
        <v>#N/A</v>
      </c>
      <c r="Q1999" t="e">
        <f>+VLOOKUP(D1999&amp;E1999,Master!D:H,5,0)</f>
        <v>#N/A</v>
      </c>
      <c r="R1999" t="e">
        <f>+VLOOKUP(D1999&amp;E1999,Master!D:I,6,0)</f>
        <v>#N/A</v>
      </c>
      <c r="S1999" t="e">
        <f>+VLOOKUP(Q1999,Notes!$A$45:$BZ$50,MATCH(P1999,Notes!$2:$2,0),0)</f>
        <v>#N/A</v>
      </c>
      <c r="T1999" s="21" t="e">
        <f t="shared" si="63"/>
        <v>#N/A</v>
      </c>
      <c r="AD1999" s="20" t="s">
        <v>676</v>
      </c>
      <c r="AE1999" s="20">
        <v>12.854486999999999</v>
      </c>
      <c r="AF1999" s="20">
        <v>12.854486999999999</v>
      </c>
      <c r="AG1999" s="20" t="s">
        <v>88</v>
      </c>
      <c r="AH1999" s="20" t="s">
        <v>196</v>
      </c>
    </row>
    <row r="2000" spans="1:34">
      <c r="A2000" s="20"/>
      <c r="B2000" s="20"/>
      <c r="C2000" s="20"/>
      <c r="D2000" s="20"/>
      <c r="E2000" s="20"/>
      <c r="P2000" t="e">
        <f t="shared" si="62"/>
        <v>#N/A</v>
      </c>
      <c r="Q2000" t="e">
        <f>+VLOOKUP(D2000&amp;E2000,Master!D:H,5,0)</f>
        <v>#N/A</v>
      </c>
      <c r="R2000" t="e">
        <f>+VLOOKUP(D2000&amp;E2000,Master!D:I,6,0)</f>
        <v>#N/A</v>
      </c>
      <c r="S2000" t="e">
        <f>+VLOOKUP(Q2000,Notes!$A$45:$BZ$50,MATCH(P2000,Notes!$2:$2,0),0)</f>
        <v>#N/A</v>
      </c>
      <c r="T2000" s="21" t="e">
        <f t="shared" si="63"/>
        <v>#N/A</v>
      </c>
      <c r="AD2000" s="20" t="s">
        <v>774</v>
      </c>
      <c r="AE2000" s="20">
        <v>7.59</v>
      </c>
      <c r="AF2000" s="20">
        <v>7.59</v>
      </c>
      <c r="AG2000" s="20" t="s">
        <v>9</v>
      </c>
      <c r="AH2000" s="20" t="s">
        <v>196</v>
      </c>
    </row>
    <row r="2001" spans="1:34">
      <c r="A2001" s="20"/>
      <c r="B2001" s="20"/>
      <c r="C2001" s="20"/>
      <c r="D2001" s="20"/>
      <c r="E2001" s="20"/>
      <c r="P2001" t="e">
        <f t="shared" si="62"/>
        <v>#N/A</v>
      </c>
      <c r="Q2001" t="e">
        <f>+VLOOKUP(D2001&amp;E2001,Master!D:H,5,0)</f>
        <v>#N/A</v>
      </c>
      <c r="R2001" t="e">
        <f>+VLOOKUP(D2001&amp;E2001,Master!D:I,6,0)</f>
        <v>#N/A</v>
      </c>
      <c r="S2001" t="e">
        <f>+VLOOKUP(Q2001,Notes!$A$45:$BZ$50,MATCH(P2001,Notes!$2:$2,0),0)</f>
        <v>#N/A</v>
      </c>
      <c r="T2001" s="21" t="e">
        <f t="shared" si="63"/>
        <v>#N/A</v>
      </c>
      <c r="AD2001" s="20" t="s">
        <v>621</v>
      </c>
      <c r="AE2001" s="20">
        <v>0.18816300000000014</v>
      </c>
      <c r="AF2001" s="20">
        <v>0.18816300000000014</v>
      </c>
      <c r="AG2001" s="20" t="s">
        <v>20</v>
      </c>
      <c r="AH2001" s="20" t="s">
        <v>204</v>
      </c>
    </row>
    <row r="2002" spans="1:34">
      <c r="A2002" s="20"/>
      <c r="B2002" s="20"/>
      <c r="C2002" s="20"/>
      <c r="D2002" s="20"/>
      <c r="E2002" s="20"/>
      <c r="P2002" t="e">
        <f t="shared" si="62"/>
        <v>#N/A</v>
      </c>
      <c r="Q2002" t="e">
        <f>+VLOOKUP(D2002&amp;E2002,Master!D:H,5,0)</f>
        <v>#N/A</v>
      </c>
      <c r="R2002" t="e">
        <f>+VLOOKUP(D2002&amp;E2002,Master!D:I,6,0)</f>
        <v>#N/A</v>
      </c>
      <c r="S2002" t="e">
        <f>+VLOOKUP(Q2002,Notes!$A$45:$BZ$50,MATCH(P2002,Notes!$2:$2,0),0)</f>
        <v>#N/A</v>
      </c>
      <c r="T2002" s="21" t="e">
        <f t="shared" si="63"/>
        <v>#N/A</v>
      </c>
      <c r="AD2002" s="20" t="s">
        <v>625</v>
      </c>
      <c r="AE2002" s="20">
        <v>0.17584399999999997</v>
      </c>
      <c r="AF2002" s="20">
        <v>0.17584399999999997</v>
      </c>
      <c r="AG2002" s="20" t="s">
        <v>20</v>
      </c>
      <c r="AH2002" s="20" t="s">
        <v>205</v>
      </c>
    </row>
    <row r="2003" spans="1:34">
      <c r="A2003" s="20"/>
      <c r="B2003" s="20"/>
      <c r="C2003" s="20"/>
      <c r="D2003" s="20"/>
      <c r="E2003" s="20"/>
      <c r="P2003" t="e">
        <f t="shared" si="62"/>
        <v>#N/A</v>
      </c>
      <c r="Q2003" t="e">
        <f>+VLOOKUP(D2003&amp;E2003,Master!D:H,5,0)</f>
        <v>#N/A</v>
      </c>
      <c r="R2003" t="e">
        <f>+VLOOKUP(D2003&amp;E2003,Master!D:I,6,0)</f>
        <v>#N/A</v>
      </c>
      <c r="S2003" t="e">
        <f>+VLOOKUP(Q2003,Notes!$A$45:$BZ$50,MATCH(P2003,Notes!$2:$2,0),0)</f>
        <v>#N/A</v>
      </c>
      <c r="T2003" s="21" t="e">
        <f t="shared" si="63"/>
        <v>#N/A</v>
      </c>
      <c r="AD2003" s="20" t="s">
        <v>647</v>
      </c>
      <c r="AE2003" s="20">
        <v>15.734137000000006</v>
      </c>
      <c r="AF2003" s="20">
        <v>15.734137000000006</v>
      </c>
      <c r="AG2003" s="20" t="s">
        <v>15</v>
      </c>
      <c r="AH2003" s="20" t="s">
        <v>205</v>
      </c>
    </row>
    <row r="2004" spans="1:34">
      <c r="A2004" s="20"/>
      <c r="B2004" s="20"/>
      <c r="C2004" s="20"/>
      <c r="D2004" s="20"/>
      <c r="E2004" s="20"/>
      <c r="P2004" t="e">
        <f t="shared" si="62"/>
        <v>#N/A</v>
      </c>
      <c r="Q2004" t="e">
        <f>+VLOOKUP(D2004&amp;E2004,Master!D:H,5,0)</f>
        <v>#N/A</v>
      </c>
      <c r="R2004" t="e">
        <f>+VLOOKUP(D2004&amp;E2004,Master!D:I,6,0)</f>
        <v>#N/A</v>
      </c>
      <c r="S2004" t="e">
        <f>+VLOOKUP(Q2004,Notes!$A$45:$BZ$50,MATCH(P2004,Notes!$2:$2,0),0)</f>
        <v>#N/A</v>
      </c>
      <c r="T2004" s="21" t="e">
        <f t="shared" si="63"/>
        <v>#N/A</v>
      </c>
      <c r="AD2004" s="20" t="s">
        <v>642</v>
      </c>
      <c r="AE2004" s="20">
        <v>19.30333700000001</v>
      </c>
      <c r="AF2004" s="20">
        <v>19.30333700000001</v>
      </c>
      <c r="AG2004" s="20" t="s">
        <v>15</v>
      </c>
      <c r="AH2004" s="20" t="s">
        <v>204</v>
      </c>
    </row>
    <row r="2005" spans="1:34">
      <c r="A2005" s="20"/>
      <c r="B2005" s="20"/>
      <c r="C2005" s="20"/>
      <c r="D2005" s="20"/>
      <c r="E2005" s="20"/>
      <c r="P2005" t="e">
        <f t="shared" si="62"/>
        <v>#N/A</v>
      </c>
      <c r="Q2005" t="e">
        <f>+VLOOKUP(D2005&amp;E2005,Master!D:H,5,0)</f>
        <v>#N/A</v>
      </c>
      <c r="R2005" t="e">
        <f>+VLOOKUP(D2005&amp;E2005,Master!D:I,6,0)</f>
        <v>#N/A</v>
      </c>
      <c r="S2005" t="e">
        <f>+VLOOKUP(Q2005,Notes!$A$45:$BZ$50,MATCH(P2005,Notes!$2:$2,0),0)</f>
        <v>#N/A</v>
      </c>
      <c r="T2005" s="21" t="e">
        <f t="shared" si="63"/>
        <v>#N/A</v>
      </c>
      <c r="AD2005" s="20" t="s">
        <v>763</v>
      </c>
      <c r="AE2005" s="20">
        <v>0.21400499999999986</v>
      </c>
      <c r="AF2005" s="20">
        <v>0.21400499999999986</v>
      </c>
      <c r="AG2005" s="20" t="s">
        <v>16</v>
      </c>
      <c r="AH2005" s="20" t="s">
        <v>205</v>
      </c>
    </row>
    <row r="2006" spans="1:34">
      <c r="A2006" s="20"/>
      <c r="B2006" s="20"/>
      <c r="C2006" s="20"/>
      <c r="D2006" s="20"/>
      <c r="E2006" s="20"/>
      <c r="P2006" t="e">
        <f t="shared" si="62"/>
        <v>#N/A</v>
      </c>
      <c r="Q2006" t="e">
        <f>+VLOOKUP(D2006&amp;E2006,Master!D:H,5,0)</f>
        <v>#N/A</v>
      </c>
      <c r="R2006" t="e">
        <f>+VLOOKUP(D2006&amp;E2006,Master!D:I,6,0)</f>
        <v>#N/A</v>
      </c>
      <c r="S2006" t="e">
        <f>+VLOOKUP(Q2006,Notes!$A$45:$BZ$50,MATCH(P2006,Notes!$2:$2,0),0)</f>
        <v>#N/A</v>
      </c>
      <c r="T2006" s="21" t="e">
        <f t="shared" si="63"/>
        <v>#N/A</v>
      </c>
      <c r="AD2006" s="20" t="s">
        <v>761</v>
      </c>
      <c r="AE2006" s="20">
        <v>0.25396199999999997</v>
      </c>
      <c r="AF2006" s="20">
        <v>0.25396199999999997</v>
      </c>
      <c r="AG2006" s="20" t="s">
        <v>16</v>
      </c>
      <c r="AH2006" s="20" t="s">
        <v>204</v>
      </c>
    </row>
    <row r="2007" spans="1:34">
      <c r="A2007" s="20"/>
      <c r="B2007" s="20"/>
      <c r="C2007" s="20"/>
      <c r="D2007" s="20"/>
      <c r="E2007" s="20"/>
      <c r="P2007" t="e">
        <f t="shared" si="62"/>
        <v>#N/A</v>
      </c>
      <c r="Q2007" t="e">
        <f>+VLOOKUP(D2007&amp;E2007,Master!D:H,5,0)</f>
        <v>#N/A</v>
      </c>
      <c r="R2007" t="e">
        <f>+VLOOKUP(D2007&amp;E2007,Master!D:I,6,0)</f>
        <v>#N/A</v>
      </c>
      <c r="S2007" t="e">
        <f>+VLOOKUP(Q2007,Notes!$A$45:$BZ$50,MATCH(P2007,Notes!$2:$2,0),0)</f>
        <v>#N/A</v>
      </c>
      <c r="T2007" s="21" t="e">
        <f t="shared" si="63"/>
        <v>#N/A</v>
      </c>
      <c r="AD2007" s="20" t="s">
        <v>621</v>
      </c>
      <c r="AE2007" s="20">
        <v>0.18816300000000014</v>
      </c>
      <c r="AF2007" s="20">
        <v>0.18816300000000014</v>
      </c>
      <c r="AG2007" s="20" t="s">
        <v>20</v>
      </c>
      <c r="AH2007" s="20" t="s">
        <v>204</v>
      </c>
    </row>
    <row r="2008" spans="1:34">
      <c r="A2008" s="20"/>
      <c r="B2008" s="20"/>
      <c r="C2008" s="20"/>
      <c r="D2008" s="20"/>
      <c r="E2008" s="20"/>
      <c r="P2008" t="e">
        <f t="shared" si="62"/>
        <v>#N/A</v>
      </c>
      <c r="Q2008" t="e">
        <f>+VLOOKUP(D2008&amp;E2008,Master!D:H,5,0)</f>
        <v>#N/A</v>
      </c>
      <c r="R2008" t="e">
        <f>+VLOOKUP(D2008&amp;E2008,Master!D:I,6,0)</f>
        <v>#N/A</v>
      </c>
      <c r="S2008" t="e">
        <f>+VLOOKUP(Q2008,Notes!$A$45:$BZ$50,MATCH(P2008,Notes!$2:$2,0),0)</f>
        <v>#N/A</v>
      </c>
      <c r="T2008" s="21" t="e">
        <f t="shared" si="63"/>
        <v>#N/A</v>
      </c>
      <c r="AD2008" s="20" t="s">
        <v>625</v>
      </c>
      <c r="AE2008" s="20">
        <v>0.17584399999999997</v>
      </c>
      <c r="AF2008" s="20">
        <v>0.17584399999999997</v>
      </c>
      <c r="AG2008" s="20" t="s">
        <v>20</v>
      </c>
      <c r="AH2008" s="20" t="s">
        <v>205</v>
      </c>
    </row>
    <row r="2009" spans="1:34">
      <c r="A2009" s="20"/>
      <c r="B2009" s="20"/>
      <c r="C2009" s="20"/>
      <c r="D2009" s="20"/>
      <c r="E2009" s="20"/>
      <c r="P2009" t="e">
        <f t="shared" si="62"/>
        <v>#N/A</v>
      </c>
      <c r="Q2009" t="e">
        <f>+VLOOKUP(D2009&amp;E2009,Master!D:H,5,0)</f>
        <v>#N/A</v>
      </c>
      <c r="R2009" t="e">
        <f>+VLOOKUP(D2009&amp;E2009,Master!D:I,6,0)</f>
        <v>#N/A</v>
      </c>
      <c r="S2009" t="e">
        <f>+VLOOKUP(Q2009,Notes!$A$45:$BZ$50,MATCH(P2009,Notes!$2:$2,0),0)</f>
        <v>#N/A</v>
      </c>
      <c r="T2009" s="21" t="e">
        <f t="shared" si="63"/>
        <v>#N/A</v>
      </c>
      <c r="AD2009" s="20" t="s">
        <v>642</v>
      </c>
      <c r="AE2009" s="20">
        <v>19.30333700000001</v>
      </c>
      <c r="AF2009" s="20">
        <v>19.30333700000001</v>
      </c>
      <c r="AG2009" s="20" t="s">
        <v>15</v>
      </c>
      <c r="AH2009" s="20" t="s">
        <v>204</v>
      </c>
    </row>
    <row r="2010" spans="1:34">
      <c r="A2010" s="20"/>
      <c r="B2010" s="20"/>
      <c r="C2010" s="20"/>
      <c r="D2010" s="20"/>
      <c r="E2010" s="20"/>
      <c r="P2010" t="e">
        <f t="shared" si="62"/>
        <v>#N/A</v>
      </c>
      <c r="Q2010" t="e">
        <f>+VLOOKUP(D2010&amp;E2010,Master!D:H,5,0)</f>
        <v>#N/A</v>
      </c>
      <c r="R2010" t="e">
        <f>+VLOOKUP(D2010&amp;E2010,Master!D:I,6,0)</f>
        <v>#N/A</v>
      </c>
      <c r="S2010" t="e">
        <f>+VLOOKUP(Q2010,Notes!$A$45:$BZ$50,MATCH(P2010,Notes!$2:$2,0),0)</f>
        <v>#N/A</v>
      </c>
      <c r="T2010" s="21" t="e">
        <f t="shared" si="63"/>
        <v>#N/A</v>
      </c>
      <c r="AD2010" s="20" t="s">
        <v>647</v>
      </c>
      <c r="AE2010" s="20">
        <v>15.734137000000006</v>
      </c>
      <c r="AF2010" s="20">
        <v>15.734137000000006</v>
      </c>
      <c r="AG2010" s="20" t="s">
        <v>15</v>
      </c>
      <c r="AH2010" s="20" t="s">
        <v>205</v>
      </c>
    </row>
    <row r="2011" spans="1:34">
      <c r="A2011" s="20"/>
      <c r="B2011" s="20"/>
      <c r="C2011" s="20"/>
      <c r="D2011" s="20"/>
      <c r="E2011" s="20"/>
      <c r="P2011" t="e">
        <f t="shared" si="62"/>
        <v>#N/A</v>
      </c>
      <c r="Q2011" t="e">
        <f>+VLOOKUP(D2011&amp;E2011,Master!D:H,5,0)</f>
        <v>#N/A</v>
      </c>
      <c r="R2011" t="e">
        <f>+VLOOKUP(D2011&amp;E2011,Master!D:I,6,0)</f>
        <v>#N/A</v>
      </c>
      <c r="S2011" t="e">
        <f>+VLOOKUP(Q2011,Notes!$A$45:$BZ$50,MATCH(P2011,Notes!$2:$2,0),0)</f>
        <v>#N/A</v>
      </c>
      <c r="T2011" s="21" t="e">
        <f t="shared" si="63"/>
        <v>#N/A</v>
      </c>
      <c r="AD2011" s="20" t="s">
        <v>761</v>
      </c>
      <c r="AE2011" s="20">
        <v>0.25396199999999997</v>
      </c>
      <c r="AF2011" s="20">
        <v>0.25396199999999997</v>
      </c>
      <c r="AG2011" s="20" t="s">
        <v>16</v>
      </c>
      <c r="AH2011" s="20" t="s">
        <v>204</v>
      </c>
    </row>
    <row r="2012" spans="1:34">
      <c r="A2012" s="20"/>
      <c r="B2012" s="20"/>
      <c r="C2012" s="20"/>
      <c r="D2012" s="20"/>
      <c r="E2012" s="20"/>
      <c r="P2012" t="e">
        <f t="shared" si="62"/>
        <v>#N/A</v>
      </c>
      <c r="Q2012" t="e">
        <f>+VLOOKUP(D2012&amp;E2012,Master!D:H,5,0)</f>
        <v>#N/A</v>
      </c>
      <c r="R2012" t="e">
        <f>+VLOOKUP(D2012&amp;E2012,Master!D:I,6,0)</f>
        <v>#N/A</v>
      </c>
      <c r="S2012" t="e">
        <f>+VLOOKUP(Q2012,Notes!$A$45:$BZ$50,MATCH(P2012,Notes!$2:$2,0),0)</f>
        <v>#N/A</v>
      </c>
      <c r="T2012" s="21" t="e">
        <f t="shared" si="63"/>
        <v>#N/A</v>
      </c>
      <c r="AD2012" s="20" t="s">
        <v>763</v>
      </c>
      <c r="AE2012" s="20">
        <v>0.21400499999999986</v>
      </c>
      <c r="AF2012" s="20">
        <v>0.21400499999999986</v>
      </c>
      <c r="AG2012" s="20" t="s">
        <v>16</v>
      </c>
      <c r="AH2012" s="20" t="s">
        <v>205</v>
      </c>
    </row>
    <row r="2013" spans="1:34">
      <c r="A2013" s="20"/>
      <c r="B2013" s="20"/>
      <c r="C2013" s="20"/>
      <c r="D2013" s="20"/>
      <c r="E2013" s="20"/>
      <c r="P2013" t="e">
        <f t="shared" ref="P2013:P2076" si="64">+D2013&amp;R2013</f>
        <v>#N/A</v>
      </c>
      <c r="Q2013" t="e">
        <f>+VLOOKUP(D2013&amp;E2013,Master!D:H,5,0)</f>
        <v>#N/A</v>
      </c>
      <c r="R2013" t="e">
        <f>+VLOOKUP(D2013&amp;E2013,Master!D:I,6,0)</f>
        <v>#N/A</v>
      </c>
      <c r="S2013" t="e">
        <f>+VLOOKUP(Q2013,Notes!$A$45:$BZ$50,MATCH(P2013,Notes!$2:$2,0),0)</f>
        <v>#N/A</v>
      </c>
      <c r="T2013" s="21" t="e">
        <f t="shared" si="63"/>
        <v>#N/A</v>
      </c>
      <c r="AD2013" s="20" t="s">
        <v>650</v>
      </c>
      <c r="AE2013" s="20">
        <v>15.765048999999996</v>
      </c>
      <c r="AF2013" s="20">
        <v>15.765048999999996</v>
      </c>
      <c r="AG2013" s="20" t="s">
        <v>17</v>
      </c>
      <c r="AH2013" s="20" t="s">
        <v>204</v>
      </c>
    </row>
    <row r="2014" spans="1:34">
      <c r="A2014" s="20"/>
      <c r="B2014" s="20"/>
      <c r="C2014" s="20"/>
      <c r="D2014" s="20"/>
      <c r="E2014" s="20"/>
      <c r="P2014" t="e">
        <f t="shared" si="64"/>
        <v>#N/A</v>
      </c>
      <c r="Q2014" t="e">
        <f>+VLOOKUP(D2014&amp;E2014,Master!D:H,5,0)</f>
        <v>#N/A</v>
      </c>
      <c r="R2014" t="e">
        <f>+VLOOKUP(D2014&amp;E2014,Master!D:I,6,0)</f>
        <v>#N/A</v>
      </c>
      <c r="S2014" t="e">
        <f>+VLOOKUP(Q2014,Notes!$A$45:$BZ$50,MATCH(P2014,Notes!$2:$2,0),0)</f>
        <v>#N/A</v>
      </c>
      <c r="T2014" s="21" t="e">
        <f t="shared" si="63"/>
        <v>#N/A</v>
      </c>
      <c r="AD2014" s="20" t="s">
        <v>653</v>
      </c>
      <c r="AE2014" s="20">
        <v>15.359452999999993</v>
      </c>
      <c r="AF2014" s="20">
        <v>15.359452999999993</v>
      </c>
      <c r="AG2014" s="20" t="s">
        <v>17</v>
      </c>
      <c r="AH2014" s="20" t="s">
        <v>211</v>
      </c>
    </row>
    <row r="2015" spans="1:34">
      <c r="A2015" s="20"/>
      <c r="B2015" s="20"/>
      <c r="C2015" s="20"/>
      <c r="D2015" s="20"/>
      <c r="E2015" s="20"/>
      <c r="P2015" t="e">
        <f t="shared" si="64"/>
        <v>#N/A</v>
      </c>
      <c r="Q2015" t="e">
        <f>+VLOOKUP(D2015&amp;E2015,Master!D:H,5,0)</f>
        <v>#N/A</v>
      </c>
      <c r="R2015" t="e">
        <f>+VLOOKUP(D2015&amp;E2015,Master!D:I,6,0)</f>
        <v>#N/A</v>
      </c>
      <c r="S2015" t="e">
        <f>+VLOOKUP(Q2015,Notes!$A$45:$BZ$50,MATCH(P2015,Notes!$2:$2,0),0)</f>
        <v>#N/A</v>
      </c>
      <c r="T2015" s="21" t="e">
        <f t="shared" si="63"/>
        <v>#N/A</v>
      </c>
      <c r="AD2015" s="20" t="s">
        <v>668</v>
      </c>
      <c r="AE2015" s="20">
        <v>0.21977199999999994</v>
      </c>
      <c r="AF2015" s="20">
        <v>0.21977199999999994</v>
      </c>
      <c r="AG2015" s="20" t="s">
        <v>47</v>
      </c>
      <c r="AH2015" s="20" t="s">
        <v>204</v>
      </c>
    </row>
    <row r="2016" spans="1:34">
      <c r="A2016" s="20"/>
      <c r="B2016" s="20"/>
      <c r="C2016" s="20"/>
      <c r="D2016" s="20"/>
      <c r="E2016" s="20"/>
      <c r="P2016" t="e">
        <f t="shared" si="64"/>
        <v>#N/A</v>
      </c>
      <c r="Q2016" t="e">
        <f>+VLOOKUP(D2016&amp;E2016,Master!D:H,5,0)</f>
        <v>#N/A</v>
      </c>
      <c r="R2016" t="e">
        <f>+VLOOKUP(D2016&amp;E2016,Master!D:I,6,0)</f>
        <v>#N/A</v>
      </c>
      <c r="S2016" t="e">
        <f>+VLOOKUP(Q2016,Notes!$A$45:$BZ$50,MATCH(P2016,Notes!$2:$2,0),0)</f>
        <v>#N/A</v>
      </c>
      <c r="T2016" s="21" t="e">
        <f t="shared" si="63"/>
        <v>#N/A</v>
      </c>
      <c r="AD2016" s="20" t="s">
        <v>672</v>
      </c>
      <c r="AE2016" s="20">
        <v>0.20745500000000008</v>
      </c>
      <c r="AF2016" s="20">
        <v>0.20745500000000008</v>
      </c>
      <c r="AG2016" s="20" t="s">
        <v>47</v>
      </c>
      <c r="AH2016" s="20" t="s">
        <v>205</v>
      </c>
    </row>
    <row r="2017" spans="1:34">
      <c r="A2017" s="20"/>
      <c r="B2017" s="20"/>
      <c r="C2017" s="20"/>
      <c r="D2017" s="20"/>
      <c r="E2017" s="20"/>
      <c r="P2017" t="e">
        <f t="shared" si="64"/>
        <v>#N/A</v>
      </c>
      <c r="Q2017" t="e">
        <f>+VLOOKUP(D2017&amp;E2017,Master!D:H,5,0)</f>
        <v>#N/A</v>
      </c>
      <c r="R2017" t="e">
        <f>+VLOOKUP(D2017&amp;E2017,Master!D:I,6,0)</f>
        <v>#N/A</v>
      </c>
      <c r="S2017" t="e">
        <f>+VLOOKUP(Q2017,Notes!$A$45:$BZ$50,MATCH(P2017,Notes!$2:$2,0),0)</f>
        <v>#N/A</v>
      </c>
      <c r="T2017" s="21" t="e">
        <f t="shared" si="63"/>
        <v>#N/A</v>
      </c>
      <c r="AD2017" s="20" t="s">
        <v>681</v>
      </c>
      <c r="AE2017" s="20">
        <v>15.026921000000005</v>
      </c>
      <c r="AF2017" s="20">
        <v>15.026921000000005</v>
      </c>
      <c r="AG2017" s="20" t="s">
        <v>190</v>
      </c>
      <c r="AH2017" s="20" t="s">
        <v>204</v>
      </c>
    </row>
    <row r="2018" spans="1:34">
      <c r="A2018" s="20"/>
      <c r="B2018" s="20"/>
      <c r="C2018" s="20"/>
      <c r="D2018" s="20"/>
      <c r="E2018" s="20"/>
      <c r="P2018" t="e">
        <f t="shared" si="64"/>
        <v>#N/A</v>
      </c>
      <c r="Q2018" t="e">
        <f>+VLOOKUP(D2018&amp;E2018,Master!D:H,5,0)</f>
        <v>#N/A</v>
      </c>
      <c r="R2018" t="e">
        <f>+VLOOKUP(D2018&amp;E2018,Master!D:I,6,0)</f>
        <v>#N/A</v>
      </c>
      <c r="S2018" t="e">
        <f>+VLOOKUP(Q2018,Notes!$A$45:$BZ$50,MATCH(P2018,Notes!$2:$2,0),0)</f>
        <v>#N/A</v>
      </c>
      <c r="T2018" s="21" t="e">
        <f t="shared" si="63"/>
        <v>#N/A</v>
      </c>
      <c r="AD2018" s="20" t="s">
        <v>683</v>
      </c>
      <c r="AE2018" s="20">
        <v>14.618611999999994</v>
      </c>
      <c r="AF2018" s="20">
        <v>14.618611999999994</v>
      </c>
      <c r="AG2018" s="20" t="s">
        <v>190</v>
      </c>
      <c r="AH2018" s="20" t="s">
        <v>205</v>
      </c>
    </row>
    <row r="2019" spans="1:34">
      <c r="A2019" s="20"/>
      <c r="B2019" s="20"/>
      <c r="C2019" s="20"/>
      <c r="D2019" s="20"/>
      <c r="E2019" s="20"/>
      <c r="P2019" t="e">
        <f t="shared" si="64"/>
        <v>#N/A</v>
      </c>
      <c r="Q2019" t="e">
        <f>+VLOOKUP(D2019&amp;E2019,Master!D:H,5,0)</f>
        <v>#N/A</v>
      </c>
      <c r="R2019" t="e">
        <f>+VLOOKUP(D2019&amp;E2019,Master!D:I,6,0)</f>
        <v>#N/A</v>
      </c>
      <c r="S2019" t="e">
        <f>+VLOOKUP(Q2019,Notes!$A$45:$BZ$50,MATCH(P2019,Notes!$2:$2,0),0)</f>
        <v>#N/A</v>
      </c>
      <c r="T2019" s="21" t="e">
        <f t="shared" si="63"/>
        <v>#N/A</v>
      </c>
      <c r="AD2019" s="20" t="s">
        <v>676</v>
      </c>
      <c r="AE2019" s="20">
        <v>12.854486999999999</v>
      </c>
      <c r="AF2019" s="20">
        <v>12.854486999999999</v>
      </c>
      <c r="AG2019" s="20" t="s">
        <v>88</v>
      </c>
      <c r="AH2019" s="20" t="s">
        <v>196</v>
      </c>
    </row>
    <row r="2020" spans="1:34">
      <c r="A2020" s="20"/>
      <c r="B2020" s="20"/>
      <c r="C2020" s="20"/>
      <c r="D2020" s="20"/>
      <c r="E2020" s="20"/>
      <c r="P2020" t="e">
        <f t="shared" si="64"/>
        <v>#N/A</v>
      </c>
      <c r="Q2020" t="e">
        <f>+VLOOKUP(D2020&amp;E2020,Master!D:H,5,0)</f>
        <v>#N/A</v>
      </c>
      <c r="R2020" t="e">
        <f>+VLOOKUP(D2020&amp;E2020,Master!D:I,6,0)</f>
        <v>#N/A</v>
      </c>
      <c r="S2020" t="e">
        <f>+VLOOKUP(Q2020,Notes!$A$45:$BZ$50,MATCH(P2020,Notes!$2:$2,0),0)</f>
        <v>#N/A</v>
      </c>
      <c r="T2020" s="21" t="e">
        <f t="shared" si="63"/>
        <v>#N/A</v>
      </c>
      <c r="AD2020" s="20" t="s">
        <v>676</v>
      </c>
      <c r="AE2020" s="20">
        <v>12.854486999999999</v>
      </c>
      <c r="AF2020" s="20">
        <v>12.854486999999999</v>
      </c>
      <c r="AG2020" s="20" t="s">
        <v>88</v>
      </c>
      <c r="AH2020" s="20" t="s">
        <v>196</v>
      </c>
    </row>
    <row r="2021" spans="1:34">
      <c r="A2021" s="20"/>
      <c r="B2021" s="20"/>
      <c r="C2021" s="20"/>
      <c r="D2021" s="20"/>
      <c r="E2021" s="20"/>
      <c r="P2021" t="e">
        <f t="shared" si="64"/>
        <v>#N/A</v>
      </c>
      <c r="Q2021" t="e">
        <f>+VLOOKUP(D2021&amp;E2021,Master!D:H,5,0)</f>
        <v>#N/A</v>
      </c>
      <c r="R2021" t="e">
        <f>+VLOOKUP(D2021&amp;E2021,Master!D:I,6,0)</f>
        <v>#N/A</v>
      </c>
      <c r="S2021" t="e">
        <f>+VLOOKUP(Q2021,Notes!$A$45:$BZ$50,MATCH(P2021,Notes!$2:$2,0),0)</f>
        <v>#N/A</v>
      </c>
      <c r="T2021" s="21" t="e">
        <f t="shared" si="63"/>
        <v>#N/A</v>
      </c>
      <c r="AD2021" s="20" t="s">
        <v>621</v>
      </c>
      <c r="AE2021" s="20">
        <v>0.18816300000000014</v>
      </c>
      <c r="AF2021" s="20">
        <v>0.18816300000000014</v>
      </c>
      <c r="AG2021" s="20" t="s">
        <v>20</v>
      </c>
      <c r="AH2021" s="20" t="s">
        <v>204</v>
      </c>
    </row>
    <row r="2022" spans="1:34">
      <c r="A2022" s="20"/>
      <c r="B2022" s="20"/>
      <c r="C2022" s="20"/>
      <c r="D2022" s="20"/>
      <c r="E2022" s="20"/>
      <c r="P2022" t="e">
        <f t="shared" si="64"/>
        <v>#N/A</v>
      </c>
      <c r="Q2022" t="e">
        <f>+VLOOKUP(D2022&amp;E2022,Master!D:H,5,0)</f>
        <v>#N/A</v>
      </c>
      <c r="R2022" t="e">
        <f>+VLOOKUP(D2022&amp;E2022,Master!D:I,6,0)</f>
        <v>#N/A</v>
      </c>
      <c r="S2022" t="e">
        <f>+VLOOKUP(Q2022,Notes!$A$45:$BZ$50,MATCH(P2022,Notes!$2:$2,0),0)</f>
        <v>#N/A</v>
      </c>
      <c r="T2022" s="21" t="e">
        <f t="shared" si="63"/>
        <v>#N/A</v>
      </c>
      <c r="AD2022" s="20" t="s">
        <v>625</v>
      </c>
      <c r="AE2022" s="20">
        <v>0.17584399999999997</v>
      </c>
      <c r="AF2022" s="20">
        <v>0.17584399999999997</v>
      </c>
      <c r="AG2022" s="20" t="s">
        <v>20</v>
      </c>
      <c r="AH2022" s="20" t="s">
        <v>205</v>
      </c>
    </row>
    <row r="2023" spans="1:34">
      <c r="A2023" s="20"/>
      <c r="B2023" s="20"/>
      <c r="C2023" s="20"/>
      <c r="D2023" s="20"/>
      <c r="E2023" s="20"/>
      <c r="P2023" t="e">
        <f t="shared" si="64"/>
        <v>#N/A</v>
      </c>
      <c r="Q2023" t="e">
        <f>+VLOOKUP(D2023&amp;E2023,Master!D:H,5,0)</f>
        <v>#N/A</v>
      </c>
      <c r="R2023" t="e">
        <f>+VLOOKUP(D2023&amp;E2023,Master!D:I,6,0)</f>
        <v>#N/A</v>
      </c>
      <c r="S2023" t="e">
        <f>+VLOOKUP(Q2023,Notes!$A$45:$BZ$50,MATCH(P2023,Notes!$2:$2,0),0)</f>
        <v>#N/A</v>
      </c>
      <c r="T2023" s="21" t="e">
        <f t="shared" si="63"/>
        <v>#N/A</v>
      </c>
      <c r="AD2023" s="20" t="s">
        <v>642</v>
      </c>
      <c r="AE2023" s="20">
        <v>19.30333700000001</v>
      </c>
      <c r="AF2023" s="20">
        <v>19.30333700000001</v>
      </c>
      <c r="AG2023" s="20" t="s">
        <v>15</v>
      </c>
      <c r="AH2023" s="20" t="s">
        <v>204</v>
      </c>
    </row>
    <row r="2024" spans="1:34">
      <c r="A2024" s="20"/>
      <c r="B2024" s="20"/>
      <c r="C2024" s="20"/>
      <c r="D2024" s="20"/>
      <c r="E2024" s="20"/>
      <c r="P2024" t="e">
        <f t="shared" si="64"/>
        <v>#N/A</v>
      </c>
      <c r="Q2024" t="e">
        <f>+VLOOKUP(D2024&amp;E2024,Master!D:H,5,0)</f>
        <v>#N/A</v>
      </c>
      <c r="R2024" t="e">
        <f>+VLOOKUP(D2024&amp;E2024,Master!D:I,6,0)</f>
        <v>#N/A</v>
      </c>
      <c r="S2024" t="e">
        <f>+VLOOKUP(Q2024,Notes!$A$45:$BZ$50,MATCH(P2024,Notes!$2:$2,0),0)</f>
        <v>#N/A</v>
      </c>
      <c r="T2024" s="21" t="e">
        <f t="shared" si="63"/>
        <v>#N/A</v>
      </c>
      <c r="AD2024" s="20" t="s">
        <v>647</v>
      </c>
      <c r="AE2024" s="20">
        <v>15.734137000000006</v>
      </c>
      <c r="AF2024" s="20">
        <v>15.734137000000006</v>
      </c>
      <c r="AG2024" s="20" t="s">
        <v>15</v>
      </c>
      <c r="AH2024" s="20" t="s">
        <v>205</v>
      </c>
    </row>
    <row r="2025" spans="1:34">
      <c r="A2025" s="20"/>
      <c r="B2025" s="20"/>
      <c r="C2025" s="20"/>
      <c r="D2025" s="20"/>
      <c r="E2025" s="20"/>
      <c r="P2025" t="e">
        <f t="shared" si="64"/>
        <v>#N/A</v>
      </c>
      <c r="Q2025" t="e">
        <f>+VLOOKUP(D2025&amp;E2025,Master!D:H,5,0)</f>
        <v>#N/A</v>
      </c>
      <c r="R2025" t="e">
        <f>+VLOOKUP(D2025&amp;E2025,Master!D:I,6,0)</f>
        <v>#N/A</v>
      </c>
      <c r="S2025" t="e">
        <f>+VLOOKUP(Q2025,Notes!$A$45:$BZ$50,MATCH(P2025,Notes!$2:$2,0),0)</f>
        <v>#N/A</v>
      </c>
      <c r="T2025" s="21" t="e">
        <f t="shared" si="63"/>
        <v>#N/A</v>
      </c>
      <c r="AD2025" s="20" t="s">
        <v>761</v>
      </c>
      <c r="AE2025" s="20">
        <v>0.25396199999999997</v>
      </c>
      <c r="AF2025" s="20">
        <v>0.25396199999999997</v>
      </c>
      <c r="AG2025" s="20" t="s">
        <v>16</v>
      </c>
      <c r="AH2025" s="20" t="s">
        <v>204</v>
      </c>
    </row>
    <row r="2026" spans="1:34">
      <c r="A2026" s="20"/>
      <c r="B2026" s="20"/>
      <c r="C2026" s="20"/>
      <c r="D2026" s="20"/>
      <c r="E2026" s="20"/>
      <c r="P2026" t="e">
        <f t="shared" si="64"/>
        <v>#N/A</v>
      </c>
      <c r="Q2026" t="e">
        <f>+VLOOKUP(D2026&amp;E2026,Master!D:H,5,0)</f>
        <v>#N/A</v>
      </c>
      <c r="R2026" t="e">
        <f>+VLOOKUP(D2026&amp;E2026,Master!D:I,6,0)</f>
        <v>#N/A</v>
      </c>
      <c r="S2026" t="e">
        <f>+VLOOKUP(Q2026,Notes!$A$45:$BZ$50,MATCH(P2026,Notes!$2:$2,0),0)</f>
        <v>#N/A</v>
      </c>
      <c r="T2026" s="21" t="e">
        <f t="shared" si="63"/>
        <v>#N/A</v>
      </c>
      <c r="AD2026" s="20" t="s">
        <v>763</v>
      </c>
      <c r="AE2026" s="20">
        <v>0.21400499999999986</v>
      </c>
      <c r="AF2026" s="20">
        <v>0.21400499999999986</v>
      </c>
      <c r="AG2026" s="20" t="s">
        <v>16</v>
      </c>
      <c r="AH2026" s="20" t="s">
        <v>205</v>
      </c>
    </row>
    <row r="2027" spans="1:34">
      <c r="A2027" s="20"/>
      <c r="B2027" s="20"/>
      <c r="C2027" s="20"/>
      <c r="D2027" s="20"/>
      <c r="E2027" s="20"/>
      <c r="P2027" t="e">
        <f t="shared" si="64"/>
        <v>#N/A</v>
      </c>
      <c r="Q2027" t="e">
        <f>+VLOOKUP(D2027&amp;E2027,Master!D:H,5,0)</f>
        <v>#N/A</v>
      </c>
      <c r="R2027" t="e">
        <f>+VLOOKUP(D2027&amp;E2027,Master!D:I,6,0)</f>
        <v>#N/A</v>
      </c>
      <c r="S2027" t="e">
        <f>+VLOOKUP(Q2027,Notes!$A$45:$BZ$50,MATCH(P2027,Notes!$2:$2,0),0)</f>
        <v>#N/A</v>
      </c>
      <c r="T2027" s="21" t="e">
        <f t="shared" si="63"/>
        <v>#N/A</v>
      </c>
      <c r="AD2027" s="20" t="s">
        <v>650</v>
      </c>
      <c r="AE2027" s="20">
        <v>15.765048999999996</v>
      </c>
      <c r="AF2027" s="20">
        <v>15.765048999999996</v>
      </c>
      <c r="AG2027" s="20" t="s">
        <v>17</v>
      </c>
      <c r="AH2027" s="20" t="s">
        <v>204</v>
      </c>
    </row>
    <row r="2028" spans="1:34">
      <c r="A2028" s="20"/>
      <c r="B2028" s="20"/>
      <c r="C2028" s="20"/>
      <c r="D2028" s="20"/>
      <c r="E2028" s="20"/>
      <c r="P2028" t="e">
        <f t="shared" si="64"/>
        <v>#N/A</v>
      </c>
      <c r="Q2028" t="e">
        <f>+VLOOKUP(D2028&amp;E2028,Master!D:H,5,0)</f>
        <v>#N/A</v>
      </c>
      <c r="R2028" t="e">
        <f>+VLOOKUP(D2028&amp;E2028,Master!D:I,6,0)</f>
        <v>#N/A</v>
      </c>
      <c r="S2028" t="e">
        <f>+VLOOKUP(Q2028,Notes!$A$45:$BZ$50,MATCH(P2028,Notes!$2:$2,0),0)</f>
        <v>#N/A</v>
      </c>
      <c r="T2028" s="21" t="e">
        <f t="shared" si="63"/>
        <v>#N/A</v>
      </c>
      <c r="AD2028" s="20" t="s">
        <v>653</v>
      </c>
      <c r="AE2028" s="20">
        <v>15.359452999999993</v>
      </c>
      <c r="AF2028" s="20">
        <v>15.359452999999993</v>
      </c>
      <c r="AG2028" s="20" t="s">
        <v>17</v>
      </c>
      <c r="AH2028" s="20" t="s">
        <v>211</v>
      </c>
    </row>
    <row r="2029" spans="1:34">
      <c r="A2029" s="20"/>
      <c r="B2029" s="20"/>
      <c r="C2029" s="20"/>
      <c r="D2029" s="20"/>
      <c r="E2029" s="20"/>
      <c r="P2029" t="e">
        <f t="shared" si="64"/>
        <v>#N/A</v>
      </c>
      <c r="Q2029" t="e">
        <f>+VLOOKUP(D2029&amp;E2029,Master!D:H,5,0)</f>
        <v>#N/A</v>
      </c>
      <c r="R2029" t="e">
        <f>+VLOOKUP(D2029&amp;E2029,Master!D:I,6,0)</f>
        <v>#N/A</v>
      </c>
      <c r="S2029" t="e">
        <f>+VLOOKUP(Q2029,Notes!$A$45:$BZ$50,MATCH(P2029,Notes!$2:$2,0),0)</f>
        <v>#N/A</v>
      </c>
      <c r="T2029" s="21" t="e">
        <f t="shared" si="63"/>
        <v>#N/A</v>
      </c>
      <c r="AD2029" s="20" t="s">
        <v>668</v>
      </c>
      <c r="AE2029" s="20">
        <v>0.21977199999999994</v>
      </c>
      <c r="AF2029" s="20">
        <v>0.21977199999999994</v>
      </c>
      <c r="AG2029" s="20" t="s">
        <v>47</v>
      </c>
      <c r="AH2029" s="20" t="s">
        <v>204</v>
      </c>
    </row>
    <row r="2030" spans="1:34">
      <c r="A2030" s="20"/>
      <c r="B2030" s="20"/>
      <c r="C2030" s="20"/>
      <c r="D2030" s="20"/>
      <c r="E2030" s="20"/>
      <c r="P2030" t="e">
        <f t="shared" si="64"/>
        <v>#N/A</v>
      </c>
      <c r="Q2030" t="e">
        <f>+VLOOKUP(D2030&amp;E2030,Master!D:H,5,0)</f>
        <v>#N/A</v>
      </c>
      <c r="R2030" t="e">
        <f>+VLOOKUP(D2030&amp;E2030,Master!D:I,6,0)</f>
        <v>#N/A</v>
      </c>
      <c r="S2030" t="e">
        <f>+VLOOKUP(Q2030,Notes!$A$45:$BZ$50,MATCH(P2030,Notes!$2:$2,0),0)</f>
        <v>#N/A</v>
      </c>
      <c r="T2030" s="21" t="e">
        <f t="shared" si="63"/>
        <v>#N/A</v>
      </c>
      <c r="AD2030" s="20" t="s">
        <v>672</v>
      </c>
      <c r="AE2030" s="20">
        <v>0.20745500000000008</v>
      </c>
      <c r="AF2030" s="20">
        <v>0.20745500000000008</v>
      </c>
      <c r="AG2030" s="20" t="s">
        <v>47</v>
      </c>
      <c r="AH2030" s="20" t="s">
        <v>205</v>
      </c>
    </row>
    <row r="2031" spans="1:34">
      <c r="A2031" s="20"/>
      <c r="B2031" s="20"/>
      <c r="C2031" s="20"/>
      <c r="D2031" s="20"/>
      <c r="E2031" s="20"/>
      <c r="P2031" t="e">
        <f t="shared" si="64"/>
        <v>#N/A</v>
      </c>
      <c r="Q2031" t="e">
        <f>+VLOOKUP(D2031&amp;E2031,Master!D:H,5,0)</f>
        <v>#N/A</v>
      </c>
      <c r="R2031" t="e">
        <f>+VLOOKUP(D2031&amp;E2031,Master!D:I,6,0)</f>
        <v>#N/A</v>
      </c>
      <c r="S2031" t="e">
        <f>+VLOOKUP(Q2031,Notes!$A$45:$BZ$50,MATCH(P2031,Notes!$2:$2,0),0)</f>
        <v>#N/A</v>
      </c>
      <c r="T2031" s="21" t="e">
        <f t="shared" si="63"/>
        <v>#N/A</v>
      </c>
      <c r="AD2031" s="20" t="s">
        <v>681</v>
      </c>
      <c r="AE2031" s="20">
        <v>15.026921000000005</v>
      </c>
      <c r="AF2031" s="20">
        <v>15.026921000000005</v>
      </c>
      <c r="AG2031" s="20" t="s">
        <v>190</v>
      </c>
      <c r="AH2031" s="20" t="s">
        <v>204</v>
      </c>
    </row>
    <row r="2032" spans="1:34">
      <c r="A2032" s="20"/>
      <c r="B2032" s="20"/>
      <c r="C2032" s="20"/>
      <c r="D2032" s="20"/>
      <c r="E2032" s="20"/>
      <c r="P2032" t="e">
        <f t="shared" si="64"/>
        <v>#N/A</v>
      </c>
      <c r="Q2032" t="e">
        <f>+VLOOKUP(D2032&amp;E2032,Master!D:H,5,0)</f>
        <v>#N/A</v>
      </c>
      <c r="R2032" t="e">
        <f>+VLOOKUP(D2032&amp;E2032,Master!D:I,6,0)</f>
        <v>#N/A</v>
      </c>
      <c r="S2032" t="e">
        <f>+VLOOKUP(Q2032,Notes!$A$45:$BZ$50,MATCH(P2032,Notes!$2:$2,0),0)</f>
        <v>#N/A</v>
      </c>
      <c r="T2032" s="21" t="e">
        <f t="shared" si="63"/>
        <v>#N/A</v>
      </c>
      <c r="AD2032" s="20" t="s">
        <v>683</v>
      </c>
      <c r="AE2032" s="20">
        <v>14.618611999999994</v>
      </c>
      <c r="AF2032" s="20">
        <v>14.618611999999994</v>
      </c>
      <c r="AG2032" s="20" t="s">
        <v>190</v>
      </c>
      <c r="AH2032" s="20" t="s">
        <v>205</v>
      </c>
    </row>
    <row r="2033" spans="1:34">
      <c r="A2033" s="20"/>
      <c r="B2033" s="20"/>
      <c r="C2033" s="20"/>
      <c r="D2033" s="20"/>
      <c r="E2033" s="20"/>
      <c r="P2033" t="e">
        <f t="shared" si="64"/>
        <v>#N/A</v>
      </c>
      <c r="Q2033" t="e">
        <f>+VLOOKUP(D2033&amp;E2033,Master!D:H,5,0)</f>
        <v>#N/A</v>
      </c>
      <c r="R2033" t="e">
        <f>+VLOOKUP(D2033&amp;E2033,Master!D:I,6,0)</f>
        <v>#N/A</v>
      </c>
      <c r="S2033" t="e">
        <f>+VLOOKUP(Q2033,Notes!$A$45:$BZ$50,MATCH(P2033,Notes!$2:$2,0),0)</f>
        <v>#N/A</v>
      </c>
      <c r="T2033" s="21" t="e">
        <f t="shared" si="63"/>
        <v>#N/A</v>
      </c>
      <c r="AD2033" s="20" t="s">
        <v>621</v>
      </c>
      <c r="AE2033" s="20">
        <v>0.18816300000000014</v>
      </c>
      <c r="AF2033" s="20">
        <v>0.18816300000000014</v>
      </c>
      <c r="AG2033" s="20" t="s">
        <v>20</v>
      </c>
      <c r="AH2033" s="20" t="s">
        <v>204</v>
      </c>
    </row>
    <row r="2034" spans="1:34">
      <c r="A2034" s="20"/>
      <c r="B2034" s="20"/>
      <c r="C2034" s="20"/>
      <c r="D2034" s="20"/>
      <c r="E2034" s="20"/>
      <c r="P2034" t="e">
        <f t="shared" si="64"/>
        <v>#N/A</v>
      </c>
      <c r="Q2034" t="e">
        <f>+VLOOKUP(D2034&amp;E2034,Master!D:H,5,0)</f>
        <v>#N/A</v>
      </c>
      <c r="R2034" t="e">
        <f>+VLOOKUP(D2034&amp;E2034,Master!D:I,6,0)</f>
        <v>#N/A</v>
      </c>
      <c r="S2034" t="e">
        <f>+VLOOKUP(Q2034,Notes!$A$45:$BZ$50,MATCH(P2034,Notes!$2:$2,0),0)</f>
        <v>#N/A</v>
      </c>
      <c r="T2034" s="21" t="e">
        <f t="shared" si="63"/>
        <v>#N/A</v>
      </c>
      <c r="AD2034" s="20" t="s">
        <v>625</v>
      </c>
      <c r="AE2034" s="20">
        <v>0.17584399999999997</v>
      </c>
      <c r="AF2034" s="20">
        <v>0.17584399999999997</v>
      </c>
      <c r="AG2034" s="20" t="s">
        <v>20</v>
      </c>
      <c r="AH2034" s="20" t="s">
        <v>205</v>
      </c>
    </row>
    <row r="2035" spans="1:34">
      <c r="A2035" s="20"/>
      <c r="B2035" s="20"/>
      <c r="C2035" s="20"/>
      <c r="D2035" s="20"/>
      <c r="E2035" s="20"/>
      <c r="P2035" t="e">
        <f t="shared" si="64"/>
        <v>#N/A</v>
      </c>
      <c r="Q2035" t="e">
        <f>+VLOOKUP(D2035&amp;E2035,Master!D:H,5,0)</f>
        <v>#N/A</v>
      </c>
      <c r="R2035" t="e">
        <f>+VLOOKUP(D2035&amp;E2035,Master!D:I,6,0)</f>
        <v>#N/A</v>
      </c>
      <c r="S2035" t="e">
        <f>+VLOOKUP(Q2035,Notes!$A$45:$BZ$50,MATCH(P2035,Notes!$2:$2,0),0)</f>
        <v>#N/A</v>
      </c>
      <c r="T2035" s="21" t="e">
        <f t="shared" si="63"/>
        <v>#N/A</v>
      </c>
      <c r="AD2035" s="20" t="s">
        <v>642</v>
      </c>
      <c r="AE2035" s="20">
        <v>19.30333700000001</v>
      </c>
      <c r="AF2035" s="20">
        <v>19.30333700000001</v>
      </c>
      <c r="AG2035" s="20" t="s">
        <v>15</v>
      </c>
      <c r="AH2035" s="20" t="s">
        <v>204</v>
      </c>
    </row>
    <row r="2036" spans="1:34">
      <c r="A2036" s="20"/>
      <c r="B2036" s="20"/>
      <c r="C2036" s="20"/>
      <c r="D2036" s="20"/>
      <c r="E2036" s="20"/>
      <c r="P2036" t="e">
        <f t="shared" si="64"/>
        <v>#N/A</v>
      </c>
      <c r="Q2036" t="e">
        <f>+VLOOKUP(D2036&amp;E2036,Master!D:H,5,0)</f>
        <v>#N/A</v>
      </c>
      <c r="R2036" t="e">
        <f>+VLOOKUP(D2036&amp;E2036,Master!D:I,6,0)</f>
        <v>#N/A</v>
      </c>
      <c r="S2036" t="e">
        <f>+VLOOKUP(Q2036,Notes!$A$45:$BZ$50,MATCH(P2036,Notes!$2:$2,0),0)</f>
        <v>#N/A</v>
      </c>
      <c r="T2036" s="21" t="e">
        <f t="shared" si="63"/>
        <v>#N/A</v>
      </c>
      <c r="AD2036" s="20" t="s">
        <v>645</v>
      </c>
      <c r="AE2036" s="20">
        <v>19.012426999999999</v>
      </c>
      <c r="AF2036" s="20">
        <v>19.012426999999999</v>
      </c>
      <c r="AG2036" s="20" t="s">
        <v>15</v>
      </c>
      <c r="AH2036" s="20" t="s">
        <v>208</v>
      </c>
    </row>
    <row r="2037" spans="1:34">
      <c r="A2037" s="20"/>
      <c r="B2037" s="20"/>
      <c r="C2037" s="20"/>
      <c r="D2037" s="20"/>
      <c r="E2037" s="20"/>
      <c r="P2037" t="e">
        <f t="shared" si="64"/>
        <v>#N/A</v>
      </c>
      <c r="Q2037" t="e">
        <f>+VLOOKUP(D2037&amp;E2037,Master!D:H,5,0)</f>
        <v>#N/A</v>
      </c>
      <c r="R2037" t="e">
        <f>+VLOOKUP(D2037&amp;E2037,Master!D:I,6,0)</f>
        <v>#N/A</v>
      </c>
      <c r="S2037" t="e">
        <f>+VLOOKUP(Q2037,Notes!$A$45:$BZ$50,MATCH(P2037,Notes!$2:$2,0),0)</f>
        <v>#N/A</v>
      </c>
      <c r="T2037" s="21" t="e">
        <f t="shared" si="63"/>
        <v>#N/A</v>
      </c>
      <c r="AD2037" s="20" t="s">
        <v>647</v>
      </c>
      <c r="AE2037" s="20">
        <v>15.734137000000006</v>
      </c>
      <c r="AF2037" s="20">
        <v>15.734137000000006</v>
      </c>
      <c r="AG2037" s="20" t="s">
        <v>15</v>
      </c>
      <c r="AH2037" s="20" t="s">
        <v>205</v>
      </c>
    </row>
    <row r="2038" spans="1:34">
      <c r="A2038" s="20"/>
      <c r="B2038" s="20"/>
      <c r="C2038" s="20"/>
      <c r="D2038" s="20"/>
      <c r="E2038" s="20"/>
      <c r="P2038" t="e">
        <f t="shared" si="64"/>
        <v>#N/A</v>
      </c>
      <c r="Q2038" t="e">
        <f>+VLOOKUP(D2038&amp;E2038,Master!D:H,5,0)</f>
        <v>#N/A</v>
      </c>
      <c r="R2038" t="e">
        <f>+VLOOKUP(D2038&amp;E2038,Master!D:I,6,0)</f>
        <v>#N/A</v>
      </c>
      <c r="S2038" t="e">
        <f>+VLOOKUP(Q2038,Notes!$A$45:$BZ$50,MATCH(P2038,Notes!$2:$2,0),0)</f>
        <v>#N/A</v>
      </c>
      <c r="T2038" s="21" t="e">
        <f t="shared" si="63"/>
        <v>#N/A</v>
      </c>
      <c r="AD2038" s="20" t="s">
        <v>649</v>
      </c>
      <c r="AE2038" s="20">
        <v>15.443956999999999</v>
      </c>
      <c r="AF2038" s="20">
        <v>15.443956999999999</v>
      </c>
      <c r="AG2038" s="20" t="s">
        <v>15</v>
      </c>
      <c r="AH2038" s="20" t="s">
        <v>209</v>
      </c>
    </row>
    <row r="2039" spans="1:34">
      <c r="A2039" s="20"/>
      <c r="B2039" s="20"/>
      <c r="C2039" s="20"/>
      <c r="D2039" s="20"/>
      <c r="E2039" s="20"/>
      <c r="P2039" t="e">
        <f t="shared" si="64"/>
        <v>#N/A</v>
      </c>
      <c r="Q2039" t="e">
        <f>+VLOOKUP(D2039&amp;E2039,Master!D:H,5,0)</f>
        <v>#N/A</v>
      </c>
      <c r="R2039" t="e">
        <f>+VLOOKUP(D2039&amp;E2039,Master!D:I,6,0)</f>
        <v>#N/A</v>
      </c>
      <c r="S2039" t="e">
        <f>+VLOOKUP(Q2039,Notes!$A$45:$BZ$50,MATCH(P2039,Notes!$2:$2,0),0)</f>
        <v>#N/A</v>
      </c>
      <c r="T2039" s="21" t="e">
        <f t="shared" si="63"/>
        <v>#N/A</v>
      </c>
      <c r="AD2039" s="20" t="s">
        <v>761</v>
      </c>
      <c r="AE2039" s="20">
        <v>0.25396199999999997</v>
      </c>
      <c r="AF2039" s="20">
        <v>0.25396199999999997</v>
      </c>
      <c r="AG2039" s="20" t="s">
        <v>16</v>
      </c>
      <c r="AH2039" s="20" t="s">
        <v>204</v>
      </c>
    </row>
    <row r="2040" spans="1:34">
      <c r="A2040" s="20"/>
      <c r="B2040" s="20"/>
      <c r="C2040" s="20"/>
      <c r="D2040" s="20"/>
      <c r="E2040" s="20"/>
      <c r="P2040" t="e">
        <f t="shared" si="64"/>
        <v>#N/A</v>
      </c>
      <c r="Q2040" t="e">
        <f>+VLOOKUP(D2040&amp;E2040,Master!D:H,5,0)</f>
        <v>#N/A</v>
      </c>
      <c r="R2040" t="e">
        <f>+VLOOKUP(D2040&amp;E2040,Master!D:I,6,0)</f>
        <v>#N/A</v>
      </c>
      <c r="S2040" t="e">
        <f>+VLOOKUP(Q2040,Notes!$A$45:$BZ$50,MATCH(P2040,Notes!$2:$2,0),0)</f>
        <v>#N/A</v>
      </c>
      <c r="T2040" s="21" t="e">
        <f t="shared" si="63"/>
        <v>#N/A</v>
      </c>
      <c r="AD2040" s="20" t="s">
        <v>762</v>
      </c>
      <c r="AE2040" s="20">
        <v>0.25118299999999999</v>
      </c>
      <c r="AF2040" s="20">
        <v>0.25118299999999999</v>
      </c>
      <c r="AG2040" s="20" t="s">
        <v>16</v>
      </c>
      <c r="AH2040" s="20" t="s">
        <v>208</v>
      </c>
    </row>
    <row r="2041" spans="1:34">
      <c r="A2041" s="20"/>
      <c r="B2041" s="20"/>
      <c r="C2041" s="20"/>
      <c r="D2041" s="20"/>
      <c r="E2041" s="20"/>
      <c r="P2041" t="e">
        <f t="shared" si="64"/>
        <v>#N/A</v>
      </c>
      <c r="Q2041" t="e">
        <f>+VLOOKUP(D2041&amp;E2041,Master!D:H,5,0)</f>
        <v>#N/A</v>
      </c>
      <c r="R2041" t="e">
        <f>+VLOOKUP(D2041&amp;E2041,Master!D:I,6,0)</f>
        <v>#N/A</v>
      </c>
      <c r="S2041" t="e">
        <f>+VLOOKUP(Q2041,Notes!$A$45:$BZ$50,MATCH(P2041,Notes!$2:$2,0),0)</f>
        <v>#N/A</v>
      </c>
      <c r="T2041" s="21" t="e">
        <f t="shared" si="63"/>
        <v>#N/A</v>
      </c>
      <c r="AD2041" s="20" t="s">
        <v>763</v>
      </c>
      <c r="AE2041" s="20">
        <v>0.21400499999999986</v>
      </c>
      <c r="AF2041" s="20">
        <v>0.21400499999999986</v>
      </c>
      <c r="AG2041" s="20" t="s">
        <v>16</v>
      </c>
      <c r="AH2041" s="20" t="s">
        <v>205</v>
      </c>
    </row>
    <row r="2042" spans="1:34">
      <c r="A2042" s="20"/>
      <c r="B2042" s="20"/>
      <c r="C2042" s="20"/>
      <c r="D2042" s="20"/>
      <c r="E2042" s="20"/>
      <c r="P2042" t="e">
        <f t="shared" si="64"/>
        <v>#N/A</v>
      </c>
      <c r="Q2042" t="e">
        <f>+VLOOKUP(D2042&amp;E2042,Master!D:H,5,0)</f>
        <v>#N/A</v>
      </c>
      <c r="R2042" t="e">
        <f>+VLOOKUP(D2042&amp;E2042,Master!D:I,6,0)</f>
        <v>#N/A</v>
      </c>
      <c r="S2042" t="e">
        <f>+VLOOKUP(Q2042,Notes!$A$45:$BZ$50,MATCH(P2042,Notes!$2:$2,0),0)</f>
        <v>#N/A</v>
      </c>
      <c r="T2042" s="21" t="e">
        <f t="shared" si="63"/>
        <v>#N/A</v>
      </c>
      <c r="AD2042" s="20" t="s">
        <v>764</v>
      </c>
      <c r="AE2042" s="20">
        <v>0.21088700000000002</v>
      </c>
      <c r="AF2042" s="20">
        <v>0.21088700000000002</v>
      </c>
      <c r="AG2042" s="20" t="s">
        <v>16</v>
      </c>
      <c r="AH2042" s="20" t="s">
        <v>209</v>
      </c>
    </row>
    <row r="2043" spans="1:34">
      <c r="A2043" s="20"/>
      <c r="B2043" s="20"/>
      <c r="C2043" s="20"/>
      <c r="D2043" s="20"/>
      <c r="E2043" s="20"/>
      <c r="P2043" t="e">
        <f t="shared" si="64"/>
        <v>#N/A</v>
      </c>
      <c r="Q2043" t="e">
        <f>+VLOOKUP(D2043&amp;E2043,Master!D:H,5,0)</f>
        <v>#N/A</v>
      </c>
      <c r="R2043" t="e">
        <f>+VLOOKUP(D2043&amp;E2043,Master!D:I,6,0)</f>
        <v>#N/A</v>
      </c>
      <c r="S2043" t="e">
        <f>+VLOOKUP(Q2043,Notes!$A$45:$BZ$50,MATCH(P2043,Notes!$2:$2,0),0)</f>
        <v>#N/A</v>
      </c>
      <c r="T2043" s="21" t="e">
        <f t="shared" si="63"/>
        <v>#N/A</v>
      </c>
      <c r="AD2043" s="20" t="s">
        <v>650</v>
      </c>
      <c r="AE2043" s="20">
        <v>15.765048999999996</v>
      </c>
      <c r="AF2043" s="20">
        <v>15.765048999999996</v>
      </c>
      <c r="AG2043" s="20" t="s">
        <v>17</v>
      </c>
      <c r="AH2043" s="20" t="s">
        <v>204</v>
      </c>
    </row>
    <row r="2044" spans="1:34">
      <c r="A2044" s="20"/>
      <c r="B2044" s="20"/>
      <c r="C2044" s="20"/>
      <c r="D2044" s="20"/>
      <c r="E2044" s="20"/>
      <c r="P2044" t="e">
        <f t="shared" si="64"/>
        <v>#N/A</v>
      </c>
      <c r="Q2044" t="e">
        <f>+VLOOKUP(D2044&amp;E2044,Master!D:H,5,0)</f>
        <v>#N/A</v>
      </c>
      <c r="R2044" t="e">
        <f>+VLOOKUP(D2044&amp;E2044,Master!D:I,6,0)</f>
        <v>#N/A</v>
      </c>
      <c r="S2044" t="e">
        <f>+VLOOKUP(Q2044,Notes!$A$45:$BZ$50,MATCH(P2044,Notes!$2:$2,0),0)</f>
        <v>#N/A</v>
      </c>
      <c r="T2044" s="21" t="e">
        <f t="shared" si="63"/>
        <v>#N/A</v>
      </c>
      <c r="AD2044" s="20" t="s">
        <v>676</v>
      </c>
      <c r="AE2044" s="20">
        <v>12.854486999999999</v>
      </c>
      <c r="AF2044" s="20">
        <v>12.854486999999999</v>
      </c>
      <c r="AG2044" s="20" t="s">
        <v>88</v>
      </c>
      <c r="AH2044" s="20" t="s">
        <v>196</v>
      </c>
    </row>
    <row r="2045" spans="1:34">
      <c r="A2045" s="20"/>
      <c r="B2045" s="20"/>
      <c r="C2045" s="20"/>
      <c r="D2045" s="20"/>
      <c r="E2045" s="20"/>
      <c r="P2045" t="e">
        <f t="shared" si="64"/>
        <v>#N/A</v>
      </c>
      <c r="Q2045" t="e">
        <f>+VLOOKUP(D2045&amp;E2045,Master!D:H,5,0)</f>
        <v>#N/A</v>
      </c>
      <c r="R2045" t="e">
        <f>+VLOOKUP(D2045&amp;E2045,Master!D:I,6,0)</f>
        <v>#N/A</v>
      </c>
      <c r="S2045" t="e">
        <f>+VLOOKUP(Q2045,Notes!$A$45:$BZ$50,MATCH(P2045,Notes!$2:$2,0),0)</f>
        <v>#N/A</v>
      </c>
      <c r="T2045" s="21" t="e">
        <f t="shared" si="63"/>
        <v>#N/A</v>
      </c>
      <c r="AD2045" s="20" t="s">
        <v>671</v>
      </c>
      <c r="AE2045" s="20">
        <v>0.21431500000000001</v>
      </c>
      <c r="AF2045" s="20">
        <v>0.21431500000000001</v>
      </c>
      <c r="AG2045" s="20" t="s">
        <v>47</v>
      </c>
      <c r="AH2045" s="20" t="s">
        <v>208</v>
      </c>
    </row>
    <row r="2046" spans="1:34">
      <c r="A2046" s="20"/>
      <c r="B2046" s="20"/>
      <c r="C2046" s="20"/>
      <c r="D2046" s="20"/>
      <c r="E2046" s="20"/>
      <c r="P2046" t="e">
        <f t="shared" si="64"/>
        <v>#N/A</v>
      </c>
      <c r="Q2046" t="e">
        <f>+VLOOKUP(D2046&amp;E2046,Master!D:H,5,0)</f>
        <v>#N/A</v>
      </c>
      <c r="R2046" t="e">
        <f>+VLOOKUP(D2046&amp;E2046,Master!D:I,6,0)</f>
        <v>#N/A</v>
      </c>
      <c r="S2046" t="e">
        <f>+VLOOKUP(Q2046,Notes!$A$45:$BZ$50,MATCH(P2046,Notes!$2:$2,0),0)</f>
        <v>#N/A</v>
      </c>
      <c r="T2046" s="21" t="e">
        <f t="shared" si="63"/>
        <v>#N/A</v>
      </c>
      <c r="AD2046" s="20" t="s">
        <v>681</v>
      </c>
      <c r="AE2046" s="20">
        <v>15.026921000000005</v>
      </c>
      <c r="AF2046" s="20">
        <v>15.026921000000005</v>
      </c>
      <c r="AG2046" s="20" t="s">
        <v>190</v>
      </c>
      <c r="AH2046" s="20" t="s">
        <v>204</v>
      </c>
    </row>
    <row r="2047" spans="1:34">
      <c r="A2047" s="20"/>
      <c r="B2047" s="20"/>
      <c r="C2047" s="20"/>
      <c r="D2047" s="20"/>
      <c r="E2047" s="20"/>
      <c r="P2047" t="e">
        <f t="shared" si="64"/>
        <v>#N/A</v>
      </c>
      <c r="Q2047" t="e">
        <f>+VLOOKUP(D2047&amp;E2047,Master!D:H,5,0)</f>
        <v>#N/A</v>
      </c>
      <c r="R2047" t="e">
        <f>+VLOOKUP(D2047&amp;E2047,Master!D:I,6,0)</f>
        <v>#N/A</v>
      </c>
      <c r="S2047" t="e">
        <f>+VLOOKUP(Q2047,Notes!$A$45:$BZ$50,MATCH(P2047,Notes!$2:$2,0),0)</f>
        <v>#N/A</v>
      </c>
      <c r="T2047" s="21" t="e">
        <f t="shared" si="63"/>
        <v>#N/A</v>
      </c>
      <c r="AD2047" s="20" t="s">
        <v>683</v>
      </c>
      <c r="AE2047" s="20">
        <v>14.618611999999994</v>
      </c>
      <c r="AF2047" s="20">
        <v>14.618611999999994</v>
      </c>
      <c r="AG2047" s="20" t="s">
        <v>190</v>
      </c>
      <c r="AH2047" s="20" t="s">
        <v>205</v>
      </c>
    </row>
    <row r="2048" spans="1:34">
      <c r="A2048" s="20"/>
      <c r="B2048" s="20"/>
      <c r="C2048" s="20"/>
      <c r="D2048" s="20"/>
      <c r="E2048" s="20"/>
      <c r="P2048" t="e">
        <f t="shared" si="64"/>
        <v>#N/A</v>
      </c>
      <c r="Q2048" t="e">
        <f>+VLOOKUP(D2048&amp;E2048,Master!D:H,5,0)</f>
        <v>#N/A</v>
      </c>
      <c r="R2048" t="e">
        <f>+VLOOKUP(D2048&amp;E2048,Master!D:I,6,0)</f>
        <v>#N/A</v>
      </c>
      <c r="S2048" t="e">
        <f>+VLOOKUP(Q2048,Notes!$A$45:$BZ$50,MATCH(P2048,Notes!$2:$2,0),0)</f>
        <v>#N/A</v>
      </c>
      <c r="T2048" s="21" t="e">
        <f t="shared" si="63"/>
        <v>#N/A</v>
      </c>
      <c r="AD2048" s="20" t="s">
        <v>651</v>
      </c>
      <c r="AE2048" s="20">
        <v>15.827437999999999</v>
      </c>
      <c r="AF2048" s="20">
        <v>15.827437999999999</v>
      </c>
      <c r="AG2048" s="20" t="s">
        <v>17</v>
      </c>
      <c r="AH2048" s="20" t="s">
        <v>196</v>
      </c>
    </row>
    <row r="2049" spans="1:34">
      <c r="A2049" s="20"/>
      <c r="B2049" s="20"/>
      <c r="C2049" s="20"/>
      <c r="D2049" s="20"/>
      <c r="E2049" s="20"/>
      <c r="P2049" t="e">
        <f t="shared" si="64"/>
        <v>#N/A</v>
      </c>
      <c r="Q2049" t="e">
        <f>+VLOOKUP(D2049&amp;E2049,Master!D:H,5,0)</f>
        <v>#N/A</v>
      </c>
      <c r="R2049" t="e">
        <f>+VLOOKUP(D2049&amp;E2049,Master!D:I,6,0)</f>
        <v>#N/A</v>
      </c>
      <c r="S2049" t="e">
        <f>+VLOOKUP(Q2049,Notes!$A$45:$BZ$50,MATCH(P2049,Notes!$2:$2,0),0)</f>
        <v>#N/A</v>
      </c>
      <c r="T2049" s="21" t="e">
        <f t="shared" si="63"/>
        <v>#N/A</v>
      </c>
      <c r="AD2049" s="20" t="s">
        <v>652</v>
      </c>
      <c r="AE2049" s="20">
        <v>15.424535000000001</v>
      </c>
      <c r="AF2049" s="20">
        <v>15.424535000000001</v>
      </c>
      <c r="AG2049" s="20" t="s">
        <v>17</v>
      </c>
      <c r="AH2049" s="20" t="s">
        <v>210</v>
      </c>
    </row>
    <row r="2050" spans="1:34">
      <c r="A2050" s="20"/>
      <c r="B2050" s="20"/>
      <c r="C2050" s="20"/>
      <c r="D2050" s="20"/>
      <c r="E2050" s="20"/>
      <c r="P2050" t="e">
        <f t="shared" si="64"/>
        <v>#N/A</v>
      </c>
      <c r="Q2050" t="e">
        <f>+VLOOKUP(D2050&amp;E2050,Master!D:H,5,0)</f>
        <v>#N/A</v>
      </c>
      <c r="R2050" t="e">
        <f>+VLOOKUP(D2050&amp;E2050,Master!D:I,6,0)</f>
        <v>#N/A</v>
      </c>
      <c r="S2050" t="e">
        <f>+VLOOKUP(Q2050,Notes!$A$45:$BZ$50,MATCH(P2050,Notes!$2:$2,0),0)</f>
        <v>#N/A</v>
      </c>
      <c r="T2050" s="21" t="e">
        <f t="shared" ref="T2050:T2113" si="65">+S2050-B2050</f>
        <v>#N/A</v>
      </c>
      <c r="AD2050" s="20" t="s">
        <v>653</v>
      </c>
      <c r="AE2050" s="20">
        <v>15.359452999999993</v>
      </c>
      <c r="AF2050" s="20">
        <v>15.359452999999993</v>
      </c>
      <c r="AG2050" s="20" t="s">
        <v>17</v>
      </c>
      <c r="AH2050" s="20" t="s">
        <v>211</v>
      </c>
    </row>
    <row r="2051" spans="1:34">
      <c r="A2051" s="20"/>
      <c r="B2051" s="20"/>
      <c r="C2051" s="20"/>
      <c r="D2051" s="20"/>
      <c r="E2051" s="20"/>
      <c r="P2051" t="e">
        <f t="shared" si="64"/>
        <v>#N/A</v>
      </c>
      <c r="Q2051" t="e">
        <f>+VLOOKUP(D2051&amp;E2051,Master!D:H,5,0)</f>
        <v>#N/A</v>
      </c>
      <c r="R2051" t="e">
        <f>+VLOOKUP(D2051&amp;E2051,Master!D:I,6,0)</f>
        <v>#N/A</v>
      </c>
      <c r="S2051" t="e">
        <f>+VLOOKUP(Q2051,Notes!$A$45:$BZ$50,MATCH(P2051,Notes!$2:$2,0),0)</f>
        <v>#N/A</v>
      </c>
      <c r="T2051" s="21" t="e">
        <f t="shared" si="65"/>
        <v>#N/A</v>
      </c>
      <c r="AD2051" s="20" t="s">
        <v>672</v>
      </c>
      <c r="AE2051" s="20">
        <v>0.20745500000000008</v>
      </c>
      <c r="AF2051" s="20">
        <v>0.20745500000000008</v>
      </c>
      <c r="AG2051" s="20" t="s">
        <v>47</v>
      </c>
      <c r="AH2051" s="20" t="s">
        <v>205</v>
      </c>
    </row>
    <row r="2052" spans="1:34">
      <c r="A2052" s="20"/>
      <c r="B2052" s="20"/>
      <c r="C2052" s="20"/>
      <c r="D2052" s="20"/>
      <c r="E2052" s="20"/>
      <c r="P2052" t="e">
        <f t="shared" si="64"/>
        <v>#N/A</v>
      </c>
      <c r="Q2052" t="e">
        <f>+VLOOKUP(D2052&amp;E2052,Master!D:H,5,0)</f>
        <v>#N/A</v>
      </c>
      <c r="R2052" t="e">
        <f>+VLOOKUP(D2052&amp;E2052,Master!D:I,6,0)</f>
        <v>#N/A</v>
      </c>
      <c r="S2052" t="e">
        <f>+VLOOKUP(Q2052,Notes!$A$45:$BZ$50,MATCH(P2052,Notes!$2:$2,0),0)</f>
        <v>#N/A</v>
      </c>
      <c r="T2052" s="21" t="e">
        <f t="shared" si="65"/>
        <v>#N/A</v>
      </c>
      <c r="AD2052" s="20" t="s">
        <v>675</v>
      </c>
      <c r="AE2052" s="20">
        <v>0.20093800000000001</v>
      </c>
      <c r="AF2052" s="20">
        <v>0.20093800000000001</v>
      </c>
      <c r="AG2052" s="20" t="s">
        <v>47</v>
      </c>
      <c r="AH2052" s="20" t="s">
        <v>209</v>
      </c>
    </row>
    <row r="2053" spans="1:34">
      <c r="A2053" s="20"/>
      <c r="B2053" s="20"/>
      <c r="C2053" s="20"/>
      <c r="D2053" s="20"/>
      <c r="E2053" s="20"/>
      <c r="P2053" t="e">
        <f t="shared" si="64"/>
        <v>#N/A</v>
      </c>
      <c r="Q2053" t="e">
        <f>+VLOOKUP(D2053&amp;E2053,Master!D:H,5,0)</f>
        <v>#N/A</v>
      </c>
      <c r="R2053" t="e">
        <f>+VLOOKUP(D2053&amp;E2053,Master!D:I,6,0)</f>
        <v>#N/A</v>
      </c>
      <c r="S2053" t="e">
        <f>+VLOOKUP(Q2053,Notes!$A$45:$BZ$50,MATCH(P2053,Notes!$2:$2,0),0)</f>
        <v>#N/A</v>
      </c>
      <c r="T2053" s="21" t="e">
        <f t="shared" si="65"/>
        <v>#N/A</v>
      </c>
      <c r="AD2053" s="20" t="s">
        <v>668</v>
      </c>
      <c r="AE2053" s="20">
        <v>0.21977199999999994</v>
      </c>
      <c r="AF2053" s="20">
        <v>0.21977199999999994</v>
      </c>
      <c r="AG2053" s="20" t="s">
        <v>47</v>
      </c>
      <c r="AH2053" s="20" t="s">
        <v>204</v>
      </c>
    </row>
    <row r="2054" spans="1:34">
      <c r="A2054" s="20"/>
      <c r="B2054" s="20"/>
      <c r="C2054" s="20"/>
      <c r="D2054" s="20"/>
      <c r="E2054" s="20"/>
      <c r="P2054" t="e">
        <f t="shared" si="64"/>
        <v>#N/A</v>
      </c>
      <c r="Q2054" t="e">
        <f>+VLOOKUP(D2054&amp;E2054,Master!D:H,5,0)</f>
        <v>#N/A</v>
      </c>
      <c r="R2054" t="e">
        <f>+VLOOKUP(D2054&amp;E2054,Master!D:I,6,0)</f>
        <v>#N/A</v>
      </c>
      <c r="S2054" t="e">
        <f>+VLOOKUP(Q2054,Notes!$A$45:$BZ$50,MATCH(P2054,Notes!$2:$2,0),0)</f>
        <v>#N/A</v>
      </c>
      <c r="T2054" s="21" t="e">
        <f t="shared" si="65"/>
        <v>#N/A</v>
      </c>
      <c r="AD2054" s="20" t="s">
        <v>682</v>
      </c>
      <c r="AE2054" s="20">
        <v>15.063449999999996</v>
      </c>
      <c r="AF2054" s="20">
        <v>15.063449999999996</v>
      </c>
      <c r="AG2054" s="20" t="s">
        <v>190</v>
      </c>
      <c r="AH2054" s="20" t="s">
        <v>208</v>
      </c>
    </row>
    <row r="2055" spans="1:34">
      <c r="A2055" s="20"/>
      <c r="B2055" s="20"/>
      <c r="C2055" s="20"/>
      <c r="D2055" s="20"/>
      <c r="E2055" s="20"/>
      <c r="P2055" t="e">
        <f t="shared" si="64"/>
        <v>#N/A</v>
      </c>
      <c r="Q2055" t="e">
        <f>+VLOOKUP(D2055&amp;E2055,Master!D:H,5,0)</f>
        <v>#N/A</v>
      </c>
      <c r="R2055" t="e">
        <f>+VLOOKUP(D2055&amp;E2055,Master!D:I,6,0)</f>
        <v>#N/A</v>
      </c>
      <c r="S2055" t="e">
        <f>+VLOOKUP(Q2055,Notes!$A$45:$BZ$50,MATCH(P2055,Notes!$2:$2,0),0)</f>
        <v>#N/A</v>
      </c>
      <c r="T2055" s="21" t="e">
        <f t="shared" si="65"/>
        <v>#N/A</v>
      </c>
      <c r="AD2055" s="20" t="s">
        <v>684</v>
      </c>
      <c r="AE2055" s="20">
        <v>14.634362000000001</v>
      </c>
      <c r="AF2055" s="20">
        <v>14.634362000000001</v>
      </c>
      <c r="AG2055" s="20" t="s">
        <v>190</v>
      </c>
      <c r="AH2055" s="20" t="s">
        <v>209</v>
      </c>
    </row>
    <row r="2056" spans="1:34">
      <c r="A2056" s="20"/>
      <c r="B2056" s="20"/>
      <c r="C2056" s="20"/>
      <c r="D2056" s="20"/>
      <c r="E2056" s="20"/>
      <c r="P2056" t="e">
        <f t="shared" si="64"/>
        <v>#N/A</v>
      </c>
      <c r="Q2056" t="e">
        <f>+VLOOKUP(D2056&amp;E2056,Master!D:H,5,0)</f>
        <v>#N/A</v>
      </c>
      <c r="R2056" t="e">
        <f>+VLOOKUP(D2056&amp;E2056,Master!D:I,6,0)</f>
        <v>#N/A</v>
      </c>
      <c r="S2056" t="e">
        <f>+VLOOKUP(Q2056,Notes!$A$45:$BZ$50,MATCH(P2056,Notes!$2:$2,0),0)</f>
        <v>#N/A</v>
      </c>
      <c r="T2056" s="21" t="e">
        <f t="shared" si="65"/>
        <v>#N/A</v>
      </c>
      <c r="AD2056" s="20" t="s">
        <v>676</v>
      </c>
      <c r="AE2056" s="20">
        <v>12.854486999999999</v>
      </c>
      <c r="AF2056" s="20">
        <v>12.854486999999999</v>
      </c>
      <c r="AG2056" s="20" t="s">
        <v>88</v>
      </c>
      <c r="AH2056" s="20" t="s">
        <v>196</v>
      </c>
    </row>
    <row r="2057" spans="1:34">
      <c r="A2057" s="20"/>
      <c r="B2057" s="20"/>
      <c r="C2057" s="20"/>
      <c r="D2057" s="20"/>
      <c r="E2057" s="20"/>
      <c r="P2057" t="e">
        <f t="shared" si="64"/>
        <v>#N/A</v>
      </c>
      <c r="Q2057" t="e">
        <f>+VLOOKUP(D2057&amp;E2057,Master!D:H,5,0)</f>
        <v>#N/A</v>
      </c>
      <c r="R2057" t="e">
        <f>+VLOOKUP(D2057&amp;E2057,Master!D:I,6,0)</f>
        <v>#N/A</v>
      </c>
      <c r="S2057" t="e">
        <f>+VLOOKUP(Q2057,Notes!$A$45:$BZ$50,MATCH(P2057,Notes!$2:$2,0),0)</f>
        <v>#N/A</v>
      </c>
      <c r="T2057" s="21" t="e">
        <f t="shared" si="65"/>
        <v>#N/A</v>
      </c>
      <c r="AD2057" s="20" t="s">
        <v>621</v>
      </c>
      <c r="AE2057" s="20">
        <v>0.18816300000000014</v>
      </c>
      <c r="AF2057" s="20">
        <v>0.18816300000000014</v>
      </c>
      <c r="AG2057" s="20" t="s">
        <v>20</v>
      </c>
      <c r="AH2057" s="20" t="s">
        <v>204</v>
      </c>
    </row>
    <row r="2058" spans="1:34">
      <c r="A2058" s="20"/>
      <c r="B2058" s="20"/>
      <c r="C2058" s="20"/>
      <c r="D2058" s="20"/>
      <c r="E2058" s="20"/>
      <c r="P2058" t="e">
        <f t="shared" si="64"/>
        <v>#N/A</v>
      </c>
      <c r="Q2058" t="e">
        <f>+VLOOKUP(D2058&amp;E2058,Master!D:H,5,0)</f>
        <v>#N/A</v>
      </c>
      <c r="R2058" t="e">
        <f>+VLOOKUP(D2058&amp;E2058,Master!D:I,6,0)</f>
        <v>#N/A</v>
      </c>
      <c r="S2058" t="e">
        <f>+VLOOKUP(Q2058,Notes!$A$45:$BZ$50,MATCH(P2058,Notes!$2:$2,0),0)</f>
        <v>#N/A</v>
      </c>
      <c r="T2058" s="21" t="e">
        <f t="shared" si="65"/>
        <v>#N/A</v>
      </c>
      <c r="AD2058" s="20" t="s">
        <v>625</v>
      </c>
      <c r="AE2058" s="20">
        <v>0.17584399999999997</v>
      </c>
      <c r="AF2058" s="20">
        <v>0.17584399999999997</v>
      </c>
      <c r="AG2058" s="20" t="s">
        <v>20</v>
      </c>
      <c r="AH2058" s="20" t="s">
        <v>205</v>
      </c>
    </row>
    <row r="2059" spans="1:34">
      <c r="A2059" s="20"/>
      <c r="B2059" s="20"/>
      <c r="C2059" s="20"/>
      <c r="D2059" s="20"/>
      <c r="E2059" s="20"/>
      <c r="P2059" t="e">
        <f t="shared" si="64"/>
        <v>#N/A</v>
      </c>
      <c r="Q2059" t="e">
        <f>+VLOOKUP(D2059&amp;E2059,Master!D:H,5,0)</f>
        <v>#N/A</v>
      </c>
      <c r="R2059" t="e">
        <f>+VLOOKUP(D2059&amp;E2059,Master!D:I,6,0)</f>
        <v>#N/A</v>
      </c>
      <c r="S2059" t="e">
        <f>+VLOOKUP(Q2059,Notes!$A$45:$BZ$50,MATCH(P2059,Notes!$2:$2,0),0)</f>
        <v>#N/A</v>
      </c>
      <c r="T2059" s="21" t="e">
        <f t="shared" si="65"/>
        <v>#N/A</v>
      </c>
      <c r="AD2059" s="20" t="s">
        <v>642</v>
      </c>
      <c r="AE2059" s="20">
        <v>19.30333700000001</v>
      </c>
      <c r="AF2059" s="20">
        <v>19.30333700000001</v>
      </c>
      <c r="AG2059" s="20" t="s">
        <v>15</v>
      </c>
      <c r="AH2059" s="20" t="s">
        <v>204</v>
      </c>
    </row>
    <row r="2060" spans="1:34">
      <c r="A2060" s="20"/>
      <c r="B2060" s="20"/>
      <c r="C2060" s="20"/>
      <c r="D2060" s="20"/>
      <c r="E2060" s="20"/>
      <c r="P2060" t="e">
        <f t="shared" si="64"/>
        <v>#N/A</v>
      </c>
      <c r="Q2060" t="e">
        <f>+VLOOKUP(D2060&amp;E2060,Master!D:H,5,0)</f>
        <v>#N/A</v>
      </c>
      <c r="R2060" t="e">
        <f>+VLOOKUP(D2060&amp;E2060,Master!D:I,6,0)</f>
        <v>#N/A</v>
      </c>
      <c r="S2060" t="e">
        <f>+VLOOKUP(Q2060,Notes!$A$45:$BZ$50,MATCH(P2060,Notes!$2:$2,0),0)</f>
        <v>#N/A</v>
      </c>
      <c r="T2060" s="21" t="e">
        <f t="shared" si="65"/>
        <v>#N/A</v>
      </c>
      <c r="AD2060" s="20" t="s">
        <v>647</v>
      </c>
      <c r="AE2060" s="20">
        <v>15.734137000000006</v>
      </c>
      <c r="AF2060" s="20">
        <v>15.734137000000006</v>
      </c>
      <c r="AG2060" s="20" t="s">
        <v>15</v>
      </c>
      <c r="AH2060" s="20" t="s">
        <v>205</v>
      </c>
    </row>
    <row r="2061" spans="1:34">
      <c r="A2061" s="20"/>
      <c r="B2061" s="20"/>
      <c r="C2061" s="20"/>
      <c r="D2061" s="20"/>
      <c r="E2061" s="20"/>
      <c r="P2061" t="e">
        <f t="shared" si="64"/>
        <v>#N/A</v>
      </c>
      <c r="Q2061" t="e">
        <f>+VLOOKUP(D2061&amp;E2061,Master!D:H,5,0)</f>
        <v>#N/A</v>
      </c>
      <c r="R2061" t="e">
        <f>+VLOOKUP(D2061&amp;E2061,Master!D:I,6,0)</f>
        <v>#N/A</v>
      </c>
      <c r="S2061" t="e">
        <f>+VLOOKUP(Q2061,Notes!$A$45:$BZ$50,MATCH(P2061,Notes!$2:$2,0),0)</f>
        <v>#N/A</v>
      </c>
      <c r="T2061" s="21" t="e">
        <f t="shared" si="65"/>
        <v>#N/A</v>
      </c>
      <c r="AD2061" s="20" t="s">
        <v>761</v>
      </c>
      <c r="AE2061" s="20">
        <v>0.25396199999999997</v>
      </c>
      <c r="AF2061" s="20">
        <v>0.25396199999999997</v>
      </c>
      <c r="AG2061" s="20" t="s">
        <v>16</v>
      </c>
      <c r="AH2061" s="20" t="s">
        <v>204</v>
      </c>
    </row>
    <row r="2062" spans="1:34">
      <c r="A2062" s="20"/>
      <c r="B2062" s="20"/>
      <c r="C2062" s="20"/>
      <c r="D2062" s="20"/>
      <c r="E2062" s="20"/>
      <c r="P2062" t="e">
        <f t="shared" si="64"/>
        <v>#N/A</v>
      </c>
      <c r="Q2062" t="e">
        <f>+VLOOKUP(D2062&amp;E2062,Master!D:H,5,0)</f>
        <v>#N/A</v>
      </c>
      <c r="R2062" t="e">
        <f>+VLOOKUP(D2062&amp;E2062,Master!D:I,6,0)</f>
        <v>#N/A</v>
      </c>
      <c r="S2062" t="e">
        <f>+VLOOKUP(Q2062,Notes!$A$45:$BZ$50,MATCH(P2062,Notes!$2:$2,0),0)</f>
        <v>#N/A</v>
      </c>
      <c r="T2062" s="21" t="e">
        <f t="shared" si="65"/>
        <v>#N/A</v>
      </c>
      <c r="AD2062" s="20" t="s">
        <v>763</v>
      </c>
      <c r="AE2062" s="20">
        <v>0.21400499999999986</v>
      </c>
      <c r="AF2062" s="20">
        <v>0.21400499999999986</v>
      </c>
      <c r="AG2062" s="20" t="s">
        <v>16</v>
      </c>
      <c r="AH2062" s="20" t="s">
        <v>205</v>
      </c>
    </row>
    <row r="2063" spans="1:34">
      <c r="A2063" s="20"/>
      <c r="B2063" s="20"/>
      <c r="C2063" s="20"/>
      <c r="D2063" s="20"/>
      <c r="E2063" s="20"/>
      <c r="P2063" t="e">
        <f t="shared" si="64"/>
        <v>#N/A</v>
      </c>
      <c r="Q2063" t="e">
        <f>+VLOOKUP(D2063&amp;E2063,Master!D:H,5,0)</f>
        <v>#N/A</v>
      </c>
      <c r="R2063" t="e">
        <f>+VLOOKUP(D2063&amp;E2063,Master!D:I,6,0)</f>
        <v>#N/A</v>
      </c>
      <c r="S2063" t="e">
        <f>+VLOOKUP(Q2063,Notes!$A$45:$BZ$50,MATCH(P2063,Notes!$2:$2,0),0)</f>
        <v>#N/A</v>
      </c>
      <c r="T2063" s="21" t="e">
        <f t="shared" si="65"/>
        <v>#N/A</v>
      </c>
      <c r="AD2063" s="20" t="s">
        <v>650</v>
      </c>
      <c r="AE2063" s="20">
        <v>15.765048999999996</v>
      </c>
      <c r="AF2063" s="20">
        <v>15.765048999999996</v>
      </c>
      <c r="AG2063" s="20" t="s">
        <v>17</v>
      </c>
      <c r="AH2063" s="20" t="s">
        <v>204</v>
      </c>
    </row>
    <row r="2064" spans="1:34">
      <c r="A2064" s="20"/>
      <c r="B2064" s="20"/>
      <c r="C2064" s="20"/>
      <c r="D2064" s="20"/>
      <c r="E2064" s="20"/>
      <c r="P2064" t="e">
        <f t="shared" si="64"/>
        <v>#N/A</v>
      </c>
      <c r="Q2064" t="e">
        <f>+VLOOKUP(D2064&amp;E2064,Master!D:H,5,0)</f>
        <v>#N/A</v>
      </c>
      <c r="R2064" t="e">
        <f>+VLOOKUP(D2064&amp;E2064,Master!D:I,6,0)</f>
        <v>#N/A</v>
      </c>
      <c r="S2064" t="e">
        <f>+VLOOKUP(Q2064,Notes!$A$45:$BZ$50,MATCH(P2064,Notes!$2:$2,0),0)</f>
        <v>#N/A</v>
      </c>
      <c r="T2064" s="21" t="e">
        <f t="shared" si="65"/>
        <v>#N/A</v>
      </c>
      <c r="AD2064" s="20" t="s">
        <v>653</v>
      </c>
      <c r="AE2064" s="20">
        <v>15.359452999999993</v>
      </c>
      <c r="AF2064" s="20">
        <v>15.359452999999993</v>
      </c>
      <c r="AG2064" s="20" t="s">
        <v>17</v>
      </c>
      <c r="AH2064" s="20" t="s">
        <v>211</v>
      </c>
    </row>
    <row r="2065" spans="1:34">
      <c r="A2065" s="20"/>
      <c r="B2065" s="20"/>
      <c r="C2065" s="20"/>
      <c r="D2065" s="20"/>
      <c r="E2065" s="20"/>
      <c r="P2065" t="e">
        <f t="shared" si="64"/>
        <v>#N/A</v>
      </c>
      <c r="Q2065" t="e">
        <f>+VLOOKUP(D2065&amp;E2065,Master!D:H,5,0)</f>
        <v>#N/A</v>
      </c>
      <c r="R2065" t="e">
        <f>+VLOOKUP(D2065&amp;E2065,Master!D:I,6,0)</f>
        <v>#N/A</v>
      </c>
      <c r="S2065" t="e">
        <f>+VLOOKUP(Q2065,Notes!$A$45:$BZ$50,MATCH(P2065,Notes!$2:$2,0),0)</f>
        <v>#N/A</v>
      </c>
      <c r="T2065" s="21" t="e">
        <f t="shared" si="65"/>
        <v>#N/A</v>
      </c>
      <c r="AD2065" s="20" t="s">
        <v>668</v>
      </c>
      <c r="AE2065" s="20">
        <v>0.21977199999999994</v>
      </c>
      <c r="AF2065" s="20">
        <v>0.21977199999999994</v>
      </c>
      <c r="AG2065" s="20" t="s">
        <v>47</v>
      </c>
      <c r="AH2065" s="20" t="s">
        <v>204</v>
      </c>
    </row>
    <row r="2066" spans="1:34">
      <c r="A2066" s="20"/>
      <c r="B2066" s="20"/>
      <c r="C2066" s="20"/>
      <c r="D2066" s="20"/>
      <c r="E2066" s="20"/>
      <c r="P2066" t="e">
        <f t="shared" si="64"/>
        <v>#N/A</v>
      </c>
      <c r="Q2066" t="e">
        <f>+VLOOKUP(D2066&amp;E2066,Master!D:H,5,0)</f>
        <v>#N/A</v>
      </c>
      <c r="R2066" t="e">
        <f>+VLOOKUP(D2066&amp;E2066,Master!D:I,6,0)</f>
        <v>#N/A</v>
      </c>
      <c r="S2066" t="e">
        <f>+VLOOKUP(Q2066,Notes!$A$45:$BZ$50,MATCH(P2066,Notes!$2:$2,0),0)</f>
        <v>#N/A</v>
      </c>
      <c r="T2066" s="21" t="e">
        <f t="shared" si="65"/>
        <v>#N/A</v>
      </c>
      <c r="AD2066" s="20" t="s">
        <v>672</v>
      </c>
      <c r="AE2066" s="20">
        <v>0.20745500000000008</v>
      </c>
      <c r="AF2066" s="20">
        <v>0.20745500000000008</v>
      </c>
      <c r="AG2066" s="20" t="s">
        <v>47</v>
      </c>
      <c r="AH2066" s="20" t="s">
        <v>205</v>
      </c>
    </row>
    <row r="2067" spans="1:34">
      <c r="A2067" s="20"/>
      <c r="B2067" s="20"/>
      <c r="C2067" s="20"/>
      <c r="D2067" s="20"/>
      <c r="E2067" s="20"/>
      <c r="P2067" t="e">
        <f t="shared" si="64"/>
        <v>#N/A</v>
      </c>
      <c r="Q2067" t="e">
        <f>+VLOOKUP(D2067&amp;E2067,Master!D:H,5,0)</f>
        <v>#N/A</v>
      </c>
      <c r="R2067" t="e">
        <f>+VLOOKUP(D2067&amp;E2067,Master!D:I,6,0)</f>
        <v>#N/A</v>
      </c>
      <c r="S2067" t="e">
        <f>+VLOOKUP(Q2067,Notes!$A$45:$BZ$50,MATCH(P2067,Notes!$2:$2,0),0)</f>
        <v>#N/A</v>
      </c>
      <c r="T2067" s="21" t="e">
        <f t="shared" si="65"/>
        <v>#N/A</v>
      </c>
      <c r="AD2067" s="20" t="s">
        <v>681</v>
      </c>
      <c r="AE2067" s="20">
        <v>15.026921000000005</v>
      </c>
      <c r="AF2067" s="20">
        <v>15.026921000000005</v>
      </c>
      <c r="AG2067" s="20" t="s">
        <v>190</v>
      </c>
      <c r="AH2067" s="20" t="s">
        <v>204</v>
      </c>
    </row>
    <row r="2068" spans="1:34">
      <c r="A2068" s="20"/>
      <c r="B2068" s="20"/>
      <c r="C2068" s="20"/>
      <c r="D2068" s="20"/>
      <c r="E2068" s="20"/>
      <c r="P2068" t="e">
        <f t="shared" si="64"/>
        <v>#N/A</v>
      </c>
      <c r="Q2068" t="e">
        <f>+VLOOKUP(D2068&amp;E2068,Master!D:H,5,0)</f>
        <v>#N/A</v>
      </c>
      <c r="R2068" t="e">
        <f>+VLOOKUP(D2068&amp;E2068,Master!D:I,6,0)</f>
        <v>#N/A</v>
      </c>
      <c r="S2068" t="e">
        <f>+VLOOKUP(Q2068,Notes!$A$45:$BZ$50,MATCH(P2068,Notes!$2:$2,0),0)</f>
        <v>#N/A</v>
      </c>
      <c r="T2068" s="21" t="e">
        <f t="shared" si="65"/>
        <v>#N/A</v>
      </c>
      <c r="AD2068" s="20" t="s">
        <v>683</v>
      </c>
      <c r="AE2068" s="20">
        <v>14.618611999999994</v>
      </c>
      <c r="AF2068" s="20">
        <v>14.618611999999994</v>
      </c>
      <c r="AG2068" s="20" t="s">
        <v>190</v>
      </c>
      <c r="AH2068" s="20" t="s">
        <v>205</v>
      </c>
    </row>
    <row r="2069" spans="1:34">
      <c r="A2069" s="20"/>
      <c r="B2069" s="20"/>
      <c r="C2069" s="20"/>
      <c r="D2069" s="20"/>
      <c r="E2069" s="20"/>
      <c r="P2069" t="e">
        <f t="shared" si="64"/>
        <v>#N/A</v>
      </c>
      <c r="Q2069" t="e">
        <f>+VLOOKUP(D2069&amp;E2069,Master!D:H,5,0)</f>
        <v>#N/A</v>
      </c>
      <c r="R2069" t="e">
        <f>+VLOOKUP(D2069&amp;E2069,Master!D:I,6,0)</f>
        <v>#N/A</v>
      </c>
      <c r="S2069" t="e">
        <f>+VLOOKUP(Q2069,Notes!$A$45:$BZ$50,MATCH(P2069,Notes!$2:$2,0),0)</f>
        <v>#N/A</v>
      </c>
      <c r="T2069" s="21" t="e">
        <f t="shared" si="65"/>
        <v>#N/A</v>
      </c>
      <c r="AD2069" s="20" t="s">
        <v>653</v>
      </c>
      <c r="AE2069" s="20">
        <v>15.359452999999993</v>
      </c>
      <c r="AF2069" s="20">
        <v>15.359452999999993</v>
      </c>
      <c r="AG2069" s="20" t="s">
        <v>17</v>
      </c>
      <c r="AH2069" s="20" t="s">
        <v>211</v>
      </c>
    </row>
    <row r="2070" spans="1:34">
      <c r="A2070" s="20"/>
      <c r="B2070" s="20"/>
      <c r="C2070" s="20"/>
      <c r="D2070" s="20"/>
      <c r="E2070" s="20"/>
      <c r="P2070" t="e">
        <f t="shared" si="64"/>
        <v>#N/A</v>
      </c>
      <c r="Q2070" t="e">
        <f>+VLOOKUP(D2070&amp;E2070,Master!D:H,5,0)</f>
        <v>#N/A</v>
      </c>
      <c r="R2070" t="e">
        <f>+VLOOKUP(D2070&amp;E2070,Master!D:I,6,0)</f>
        <v>#N/A</v>
      </c>
      <c r="S2070" t="e">
        <f>+VLOOKUP(Q2070,Notes!$A$45:$BZ$50,MATCH(P2070,Notes!$2:$2,0),0)</f>
        <v>#N/A</v>
      </c>
      <c r="T2070" s="21" t="e">
        <f t="shared" si="65"/>
        <v>#N/A</v>
      </c>
      <c r="AD2070" s="20" t="s">
        <v>650</v>
      </c>
      <c r="AE2070" s="20">
        <v>15.765048999999996</v>
      </c>
      <c r="AF2070" s="20">
        <v>15.765048999999996</v>
      </c>
      <c r="AG2070" s="20" t="s">
        <v>17</v>
      </c>
      <c r="AH2070" s="20" t="s">
        <v>204</v>
      </c>
    </row>
    <row r="2071" spans="1:34">
      <c r="A2071" s="20"/>
      <c r="B2071" s="20"/>
      <c r="C2071" s="20"/>
      <c r="D2071" s="20"/>
      <c r="E2071" s="20"/>
      <c r="P2071" t="e">
        <f t="shared" si="64"/>
        <v>#N/A</v>
      </c>
      <c r="Q2071" t="e">
        <f>+VLOOKUP(D2071&amp;E2071,Master!D:H,5,0)</f>
        <v>#N/A</v>
      </c>
      <c r="R2071" t="e">
        <f>+VLOOKUP(D2071&amp;E2071,Master!D:I,6,0)</f>
        <v>#N/A</v>
      </c>
      <c r="S2071" t="e">
        <f>+VLOOKUP(Q2071,Notes!$A$45:$BZ$50,MATCH(P2071,Notes!$2:$2,0),0)</f>
        <v>#N/A</v>
      </c>
      <c r="T2071" s="21" t="e">
        <f t="shared" si="65"/>
        <v>#N/A</v>
      </c>
      <c r="AD2071" s="20" t="s">
        <v>681</v>
      </c>
      <c r="AE2071" s="20">
        <v>15.026921000000005</v>
      </c>
      <c r="AF2071" s="20">
        <v>15.026921000000005</v>
      </c>
      <c r="AG2071" s="20" t="s">
        <v>190</v>
      </c>
      <c r="AH2071" s="20" t="s">
        <v>204</v>
      </c>
    </row>
    <row r="2072" spans="1:34">
      <c r="A2072" s="20"/>
      <c r="B2072" s="20"/>
      <c r="C2072" s="20"/>
      <c r="D2072" s="20"/>
      <c r="E2072" s="20"/>
      <c r="P2072" t="e">
        <f t="shared" si="64"/>
        <v>#N/A</v>
      </c>
      <c r="Q2072" t="e">
        <f>+VLOOKUP(D2072&amp;E2072,Master!D:H,5,0)</f>
        <v>#N/A</v>
      </c>
      <c r="R2072" t="e">
        <f>+VLOOKUP(D2072&amp;E2072,Master!D:I,6,0)</f>
        <v>#N/A</v>
      </c>
      <c r="S2072" t="e">
        <f>+VLOOKUP(Q2072,Notes!$A$45:$BZ$50,MATCH(P2072,Notes!$2:$2,0),0)</f>
        <v>#N/A</v>
      </c>
      <c r="T2072" s="21" t="e">
        <f t="shared" si="65"/>
        <v>#N/A</v>
      </c>
      <c r="AD2072" s="20" t="s">
        <v>683</v>
      </c>
      <c r="AE2072" s="20">
        <v>14.618611999999994</v>
      </c>
      <c r="AF2072" s="20">
        <v>14.618611999999994</v>
      </c>
      <c r="AG2072" s="20" t="s">
        <v>190</v>
      </c>
      <c r="AH2072" s="20" t="s">
        <v>205</v>
      </c>
    </row>
    <row r="2073" spans="1:34">
      <c r="A2073" s="20"/>
      <c r="B2073" s="20"/>
      <c r="C2073" s="20"/>
      <c r="D2073" s="20"/>
      <c r="E2073" s="20"/>
      <c r="P2073" t="e">
        <f t="shared" si="64"/>
        <v>#N/A</v>
      </c>
      <c r="Q2073" t="e">
        <f>+VLOOKUP(D2073&amp;E2073,Master!D:H,5,0)</f>
        <v>#N/A</v>
      </c>
      <c r="R2073" t="e">
        <f>+VLOOKUP(D2073&amp;E2073,Master!D:I,6,0)</f>
        <v>#N/A</v>
      </c>
      <c r="S2073" t="e">
        <f>+VLOOKUP(Q2073,Notes!$A$45:$BZ$50,MATCH(P2073,Notes!$2:$2,0),0)</f>
        <v>#N/A</v>
      </c>
      <c r="T2073" s="21" t="e">
        <f t="shared" si="65"/>
        <v>#N/A</v>
      </c>
      <c r="AD2073" s="20" t="s">
        <v>676</v>
      </c>
      <c r="AE2073" s="20">
        <v>12.854486999999999</v>
      </c>
      <c r="AF2073" s="20">
        <v>12.854486999999999</v>
      </c>
      <c r="AG2073" s="20" t="s">
        <v>88</v>
      </c>
      <c r="AH2073" s="20" t="s">
        <v>196</v>
      </c>
    </row>
    <row r="2074" spans="1:34">
      <c r="A2074" s="20"/>
      <c r="B2074" s="20"/>
      <c r="C2074" s="20"/>
      <c r="D2074" s="20"/>
      <c r="E2074" s="20"/>
      <c r="P2074" t="e">
        <f t="shared" si="64"/>
        <v>#N/A</v>
      </c>
      <c r="Q2074" t="e">
        <f>+VLOOKUP(D2074&amp;E2074,Master!D:H,5,0)</f>
        <v>#N/A</v>
      </c>
      <c r="R2074" t="e">
        <f>+VLOOKUP(D2074&amp;E2074,Master!D:I,6,0)</f>
        <v>#N/A</v>
      </c>
      <c r="S2074" t="e">
        <f>+VLOOKUP(Q2074,Notes!$A$45:$BZ$50,MATCH(P2074,Notes!$2:$2,0),0)</f>
        <v>#N/A</v>
      </c>
      <c r="T2074" s="21" t="e">
        <f t="shared" si="65"/>
        <v>#N/A</v>
      </c>
      <c r="AD2074" s="20" t="s">
        <v>621</v>
      </c>
      <c r="AE2074" s="20">
        <v>0.18816300000000014</v>
      </c>
      <c r="AF2074" s="20">
        <v>0.18816300000000014</v>
      </c>
      <c r="AG2074" s="20" t="s">
        <v>20</v>
      </c>
      <c r="AH2074" s="20" t="s">
        <v>204</v>
      </c>
    </row>
    <row r="2075" spans="1:34">
      <c r="A2075" s="20"/>
      <c r="B2075" s="20"/>
      <c r="C2075" s="20"/>
      <c r="D2075" s="20"/>
      <c r="E2075" s="20"/>
      <c r="P2075" t="e">
        <f t="shared" si="64"/>
        <v>#N/A</v>
      </c>
      <c r="Q2075" t="e">
        <f>+VLOOKUP(D2075&amp;E2075,Master!D:H,5,0)</f>
        <v>#N/A</v>
      </c>
      <c r="R2075" t="e">
        <f>+VLOOKUP(D2075&amp;E2075,Master!D:I,6,0)</f>
        <v>#N/A</v>
      </c>
      <c r="S2075" t="e">
        <f>+VLOOKUP(Q2075,Notes!$A$45:$BZ$50,MATCH(P2075,Notes!$2:$2,0),0)</f>
        <v>#N/A</v>
      </c>
      <c r="T2075" s="21" t="e">
        <f t="shared" si="65"/>
        <v>#N/A</v>
      </c>
      <c r="AD2075" s="20" t="s">
        <v>625</v>
      </c>
      <c r="AE2075" s="20">
        <v>0.17584399999999997</v>
      </c>
      <c r="AF2075" s="20">
        <v>0.17584399999999997</v>
      </c>
      <c r="AG2075" s="20" t="s">
        <v>20</v>
      </c>
      <c r="AH2075" s="20" t="s">
        <v>205</v>
      </c>
    </row>
    <row r="2076" spans="1:34">
      <c r="A2076" s="20"/>
      <c r="B2076" s="20"/>
      <c r="C2076" s="20"/>
      <c r="D2076" s="20"/>
      <c r="E2076" s="20"/>
      <c r="P2076" t="e">
        <f t="shared" si="64"/>
        <v>#N/A</v>
      </c>
      <c r="Q2076" t="e">
        <f>+VLOOKUP(D2076&amp;E2076,Master!D:H,5,0)</f>
        <v>#N/A</v>
      </c>
      <c r="R2076" t="e">
        <f>+VLOOKUP(D2076&amp;E2076,Master!D:I,6,0)</f>
        <v>#N/A</v>
      </c>
      <c r="S2076" t="e">
        <f>+VLOOKUP(Q2076,Notes!$A$45:$BZ$50,MATCH(P2076,Notes!$2:$2,0),0)</f>
        <v>#N/A</v>
      </c>
      <c r="T2076" s="21" t="e">
        <f t="shared" si="65"/>
        <v>#N/A</v>
      </c>
      <c r="AD2076" s="20" t="s">
        <v>668</v>
      </c>
      <c r="AE2076" s="20">
        <v>0.21977199999999994</v>
      </c>
      <c r="AF2076" s="20">
        <v>0.21977199999999994</v>
      </c>
      <c r="AG2076" s="20" t="s">
        <v>47</v>
      </c>
      <c r="AH2076" s="20" t="s">
        <v>204</v>
      </c>
    </row>
    <row r="2077" spans="1:34">
      <c r="A2077" s="20"/>
      <c r="B2077" s="20"/>
      <c r="C2077" s="20"/>
      <c r="D2077" s="20"/>
      <c r="E2077" s="20"/>
      <c r="P2077" t="e">
        <f t="shared" ref="P2077:P2140" si="66">+D2077&amp;R2077</f>
        <v>#N/A</v>
      </c>
      <c r="Q2077" t="e">
        <f>+VLOOKUP(D2077&amp;E2077,Master!D:H,5,0)</f>
        <v>#N/A</v>
      </c>
      <c r="R2077" t="e">
        <f>+VLOOKUP(D2077&amp;E2077,Master!D:I,6,0)</f>
        <v>#N/A</v>
      </c>
      <c r="S2077" t="e">
        <f>+VLOOKUP(Q2077,Notes!$A$45:$BZ$50,MATCH(P2077,Notes!$2:$2,0),0)</f>
        <v>#N/A</v>
      </c>
      <c r="T2077" s="21" t="e">
        <f t="shared" si="65"/>
        <v>#N/A</v>
      </c>
      <c r="AD2077" s="20" t="s">
        <v>672</v>
      </c>
      <c r="AE2077" s="20">
        <v>0.20745500000000008</v>
      </c>
      <c r="AF2077" s="20">
        <v>0.20745500000000008</v>
      </c>
      <c r="AG2077" s="20" t="s">
        <v>47</v>
      </c>
      <c r="AH2077" s="20" t="s">
        <v>205</v>
      </c>
    </row>
    <row r="2078" spans="1:34">
      <c r="A2078" s="20"/>
      <c r="B2078" s="20"/>
      <c r="C2078" s="20"/>
      <c r="D2078" s="20"/>
      <c r="E2078" s="20"/>
      <c r="P2078" t="e">
        <f t="shared" si="66"/>
        <v>#N/A</v>
      </c>
      <c r="Q2078" t="e">
        <f>+VLOOKUP(D2078&amp;E2078,Master!D:H,5,0)</f>
        <v>#N/A</v>
      </c>
      <c r="R2078" t="e">
        <f>+VLOOKUP(D2078&amp;E2078,Master!D:I,6,0)</f>
        <v>#N/A</v>
      </c>
      <c r="S2078" t="e">
        <f>+VLOOKUP(Q2078,Notes!$A$45:$BZ$50,MATCH(P2078,Notes!$2:$2,0),0)</f>
        <v>#N/A</v>
      </c>
      <c r="T2078" s="21" t="e">
        <f t="shared" si="65"/>
        <v>#N/A</v>
      </c>
      <c r="AD2078" s="20" t="s">
        <v>647</v>
      </c>
      <c r="AE2078" s="20">
        <v>15.734137000000006</v>
      </c>
      <c r="AF2078" s="20">
        <v>15.734137000000006</v>
      </c>
      <c r="AG2078" s="20" t="s">
        <v>15</v>
      </c>
      <c r="AH2078" s="20" t="s">
        <v>205</v>
      </c>
    </row>
    <row r="2079" spans="1:34">
      <c r="A2079" s="20"/>
      <c r="B2079" s="20"/>
      <c r="C2079" s="20"/>
      <c r="D2079" s="20"/>
      <c r="E2079" s="20"/>
      <c r="P2079" t="e">
        <f t="shared" si="66"/>
        <v>#N/A</v>
      </c>
      <c r="Q2079" t="e">
        <f>+VLOOKUP(D2079&amp;E2079,Master!D:H,5,0)</f>
        <v>#N/A</v>
      </c>
      <c r="R2079" t="e">
        <f>+VLOOKUP(D2079&amp;E2079,Master!D:I,6,0)</f>
        <v>#N/A</v>
      </c>
      <c r="S2079" t="e">
        <f>+VLOOKUP(Q2079,Notes!$A$45:$BZ$50,MATCH(P2079,Notes!$2:$2,0),0)</f>
        <v>#N/A</v>
      </c>
      <c r="T2079" s="21" t="e">
        <f t="shared" si="65"/>
        <v>#N/A</v>
      </c>
      <c r="AD2079" s="20" t="s">
        <v>642</v>
      </c>
      <c r="AE2079" s="20">
        <v>19.30333700000001</v>
      </c>
      <c r="AF2079" s="20">
        <v>19.30333700000001</v>
      </c>
      <c r="AG2079" s="20" t="s">
        <v>15</v>
      </c>
      <c r="AH2079" s="20" t="s">
        <v>204</v>
      </c>
    </row>
    <row r="2080" spans="1:34">
      <c r="A2080" s="20"/>
      <c r="B2080" s="20"/>
      <c r="C2080" s="20"/>
      <c r="D2080" s="20"/>
      <c r="E2080" s="20"/>
      <c r="P2080" t="e">
        <f t="shared" si="66"/>
        <v>#N/A</v>
      </c>
      <c r="Q2080" t="e">
        <f>+VLOOKUP(D2080&amp;E2080,Master!D:H,5,0)</f>
        <v>#N/A</v>
      </c>
      <c r="R2080" t="e">
        <f>+VLOOKUP(D2080&amp;E2080,Master!D:I,6,0)</f>
        <v>#N/A</v>
      </c>
      <c r="S2080" t="e">
        <f>+VLOOKUP(Q2080,Notes!$A$45:$BZ$50,MATCH(P2080,Notes!$2:$2,0),0)</f>
        <v>#N/A</v>
      </c>
      <c r="T2080" s="21" t="e">
        <f t="shared" si="65"/>
        <v>#N/A</v>
      </c>
      <c r="AD2080" s="20" t="s">
        <v>763</v>
      </c>
      <c r="AE2080" s="20">
        <v>0.21400499999999986</v>
      </c>
      <c r="AF2080" s="20">
        <v>0.21400499999999986</v>
      </c>
      <c r="AG2080" s="20" t="s">
        <v>16</v>
      </c>
      <c r="AH2080" s="20" t="s">
        <v>205</v>
      </c>
    </row>
    <row r="2081" spans="1:34">
      <c r="A2081" s="20"/>
      <c r="B2081" s="20"/>
      <c r="C2081" s="20"/>
      <c r="D2081" s="20"/>
      <c r="E2081" s="20"/>
      <c r="P2081" t="e">
        <f t="shared" si="66"/>
        <v>#N/A</v>
      </c>
      <c r="Q2081" t="e">
        <f>+VLOOKUP(D2081&amp;E2081,Master!D:H,5,0)</f>
        <v>#N/A</v>
      </c>
      <c r="R2081" t="e">
        <f>+VLOOKUP(D2081&amp;E2081,Master!D:I,6,0)</f>
        <v>#N/A</v>
      </c>
      <c r="S2081" t="e">
        <f>+VLOOKUP(Q2081,Notes!$A$45:$BZ$50,MATCH(P2081,Notes!$2:$2,0),0)</f>
        <v>#N/A</v>
      </c>
      <c r="T2081" s="21" t="e">
        <f t="shared" si="65"/>
        <v>#N/A</v>
      </c>
      <c r="AD2081" s="20" t="s">
        <v>761</v>
      </c>
      <c r="AE2081" s="20">
        <v>0.25396199999999997</v>
      </c>
      <c r="AF2081" s="20">
        <v>0.25396199999999997</v>
      </c>
      <c r="AG2081" s="20" t="s">
        <v>16</v>
      </c>
      <c r="AH2081" s="20" t="s">
        <v>204</v>
      </c>
    </row>
    <row r="2082" spans="1:34">
      <c r="A2082" s="20"/>
      <c r="B2082" s="20"/>
      <c r="C2082" s="20"/>
      <c r="D2082" s="20"/>
      <c r="E2082" s="20"/>
      <c r="P2082" t="e">
        <f t="shared" si="66"/>
        <v>#N/A</v>
      </c>
      <c r="Q2082" t="e">
        <f>+VLOOKUP(D2082&amp;E2082,Master!D:H,5,0)</f>
        <v>#N/A</v>
      </c>
      <c r="R2082" t="e">
        <f>+VLOOKUP(D2082&amp;E2082,Master!D:I,6,0)</f>
        <v>#N/A</v>
      </c>
      <c r="S2082" t="e">
        <f>+VLOOKUP(Q2082,Notes!$A$45:$BZ$50,MATCH(P2082,Notes!$2:$2,0),0)</f>
        <v>#N/A</v>
      </c>
      <c r="T2082" s="21" t="e">
        <f t="shared" si="65"/>
        <v>#N/A</v>
      </c>
      <c r="AD2082" s="20" t="s">
        <v>653</v>
      </c>
      <c r="AE2082" s="20">
        <v>15.359452999999993</v>
      </c>
      <c r="AF2082" s="20">
        <v>15.359452999999993</v>
      </c>
      <c r="AG2082" s="20" t="s">
        <v>17</v>
      </c>
      <c r="AH2082" s="20" t="s">
        <v>211</v>
      </c>
    </row>
    <row r="2083" spans="1:34">
      <c r="A2083" s="20"/>
      <c r="B2083" s="20"/>
      <c r="C2083" s="20"/>
      <c r="D2083" s="20"/>
      <c r="E2083" s="20"/>
      <c r="P2083" t="e">
        <f t="shared" si="66"/>
        <v>#N/A</v>
      </c>
      <c r="Q2083" t="e">
        <f>+VLOOKUP(D2083&amp;E2083,Master!D:H,5,0)</f>
        <v>#N/A</v>
      </c>
      <c r="R2083" t="e">
        <f>+VLOOKUP(D2083&amp;E2083,Master!D:I,6,0)</f>
        <v>#N/A</v>
      </c>
      <c r="S2083" t="e">
        <f>+VLOOKUP(Q2083,Notes!$A$45:$BZ$50,MATCH(P2083,Notes!$2:$2,0),0)</f>
        <v>#N/A</v>
      </c>
      <c r="T2083" s="21" t="e">
        <f t="shared" si="65"/>
        <v>#N/A</v>
      </c>
      <c r="AD2083" s="20" t="s">
        <v>650</v>
      </c>
      <c r="AE2083" s="20">
        <v>15.765048999999996</v>
      </c>
      <c r="AF2083" s="20">
        <v>15.765048999999996</v>
      </c>
      <c r="AG2083" s="20" t="s">
        <v>17</v>
      </c>
      <c r="AH2083" s="20" t="s">
        <v>204</v>
      </c>
    </row>
    <row r="2084" spans="1:34">
      <c r="A2084" s="20"/>
      <c r="B2084" s="20"/>
      <c r="C2084" s="20"/>
      <c r="D2084" s="20"/>
      <c r="E2084" s="20"/>
      <c r="P2084" t="e">
        <f t="shared" si="66"/>
        <v>#N/A</v>
      </c>
      <c r="Q2084" t="e">
        <f>+VLOOKUP(D2084&amp;E2084,Master!D:H,5,0)</f>
        <v>#N/A</v>
      </c>
      <c r="R2084" t="e">
        <f>+VLOOKUP(D2084&amp;E2084,Master!D:I,6,0)</f>
        <v>#N/A</v>
      </c>
      <c r="S2084" t="e">
        <f>+VLOOKUP(Q2084,Notes!$A$45:$BZ$50,MATCH(P2084,Notes!$2:$2,0),0)</f>
        <v>#N/A</v>
      </c>
      <c r="T2084" s="21" t="e">
        <f t="shared" si="65"/>
        <v>#N/A</v>
      </c>
      <c r="AD2084" s="20" t="s">
        <v>681</v>
      </c>
      <c r="AE2084" s="20">
        <v>15.026921000000005</v>
      </c>
      <c r="AF2084" s="20">
        <v>15.026921000000005</v>
      </c>
      <c r="AG2084" s="20" t="s">
        <v>190</v>
      </c>
      <c r="AH2084" s="20" t="s">
        <v>204</v>
      </c>
    </row>
    <row r="2085" spans="1:34">
      <c r="A2085" s="20"/>
      <c r="B2085" s="20"/>
      <c r="C2085" s="20"/>
      <c r="D2085" s="20"/>
      <c r="E2085" s="20"/>
      <c r="P2085" t="e">
        <f t="shared" si="66"/>
        <v>#N/A</v>
      </c>
      <c r="Q2085" t="e">
        <f>+VLOOKUP(D2085&amp;E2085,Master!D:H,5,0)</f>
        <v>#N/A</v>
      </c>
      <c r="R2085" t="e">
        <f>+VLOOKUP(D2085&amp;E2085,Master!D:I,6,0)</f>
        <v>#N/A</v>
      </c>
      <c r="S2085" t="e">
        <f>+VLOOKUP(Q2085,Notes!$A$45:$BZ$50,MATCH(P2085,Notes!$2:$2,0),0)</f>
        <v>#N/A</v>
      </c>
      <c r="T2085" s="21" t="e">
        <f t="shared" si="65"/>
        <v>#N/A</v>
      </c>
      <c r="AD2085" s="20" t="s">
        <v>683</v>
      </c>
      <c r="AE2085" s="20">
        <v>14.618611999999994</v>
      </c>
      <c r="AF2085" s="20">
        <v>14.618611999999994</v>
      </c>
      <c r="AG2085" s="20" t="s">
        <v>190</v>
      </c>
      <c r="AH2085" s="20" t="s">
        <v>205</v>
      </c>
    </row>
    <row r="2086" spans="1:34">
      <c r="A2086" s="20"/>
      <c r="B2086" s="20"/>
      <c r="C2086" s="20"/>
      <c r="D2086" s="20"/>
      <c r="E2086" s="20"/>
      <c r="P2086" t="e">
        <f t="shared" si="66"/>
        <v>#N/A</v>
      </c>
      <c r="Q2086" t="e">
        <f>+VLOOKUP(D2086&amp;E2086,Master!D:H,5,0)</f>
        <v>#N/A</v>
      </c>
      <c r="R2086" t="e">
        <f>+VLOOKUP(D2086&amp;E2086,Master!D:I,6,0)</f>
        <v>#N/A</v>
      </c>
      <c r="S2086" t="e">
        <f>+VLOOKUP(Q2086,Notes!$A$45:$BZ$50,MATCH(P2086,Notes!$2:$2,0),0)</f>
        <v>#N/A</v>
      </c>
      <c r="T2086" s="21" t="e">
        <f t="shared" si="65"/>
        <v>#N/A</v>
      </c>
      <c r="AD2086" s="20" t="s">
        <v>676</v>
      </c>
      <c r="AE2086" s="20">
        <v>12.854486999999999</v>
      </c>
      <c r="AF2086" s="20">
        <v>12.854486999999999</v>
      </c>
      <c r="AG2086" s="20" t="s">
        <v>88</v>
      </c>
      <c r="AH2086" s="20" t="s">
        <v>196</v>
      </c>
    </row>
    <row r="2087" spans="1:34">
      <c r="A2087" s="20"/>
      <c r="B2087" s="20"/>
      <c r="C2087" s="20"/>
      <c r="D2087" s="20"/>
      <c r="E2087" s="20"/>
      <c r="P2087" t="e">
        <f t="shared" si="66"/>
        <v>#N/A</v>
      </c>
      <c r="Q2087" t="e">
        <f>+VLOOKUP(D2087&amp;E2087,Master!D:H,5,0)</f>
        <v>#N/A</v>
      </c>
      <c r="R2087" t="e">
        <f>+VLOOKUP(D2087&amp;E2087,Master!D:I,6,0)</f>
        <v>#N/A</v>
      </c>
      <c r="S2087" t="e">
        <f>+VLOOKUP(Q2087,Notes!$A$45:$BZ$50,MATCH(P2087,Notes!$2:$2,0),0)</f>
        <v>#N/A</v>
      </c>
      <c r="T2087" s="21" t="e">
        <f t="shared" si="65"/>
        <v>#N/A</v>
      </c>
      <c r="AD2087" s="20" t="s">
        <v>621</v>
      </c>
      <c r="AE2087" s="20">
        <v>0.18816300000000014</v>
      </c>
      <c r="AF2087" s="20">
        <v>0.18816300000000014</v>
      </c>
      <c r="AG2087" s="20" t="s">
        <v>20</v>
      </c>
      <c r="AH2087" s="20" t="s">
        <v>204</v>
      </c>
    </row>
    <row r="2088" spans="1:34">
      <c r="A2088" s="20"/>
      <c r="B2088" s="20"/>
      <c r="C2088" s="20"/>
      <c r="D2088" s="20"/>
      <c r="E2088" s="20"/>
      <c r="P2088" t="e">
        <f t="shared" si="66"/>
        <v>#N/A</v>
      </c>
      <c r="Q2088" t="e">
        <f>+VLOOKUP(D2088&amp;E2088,Master!D:H,5,0)</f>
        <v>#N/A</v>
      </c>
      <c r="R2088" t="e">
        <f>+VLOOKUP(D2088&amp;E2088,Master!D:I,6,0)</f>
        <v>#N/A</v>
      </c>
      <c r="S2088" t="e">
        <f>+VLOOKUP(Q2088,Notes!$A$45:$BZ$50,MATCH(P2088,Notes!$2:$2,0),0)</f>
        <v>#N/A</v>
      </c>
      <c r="T2088" s="21" t="e">
        <f t="shared" si="65"/>
        <v>#N/A</v>
      </c>
      <c r="AD2088" s="20" t="s">
        <v>625</v>
      </c>
      <c r="AE2088" s="20">
        <v>0.17584399999999997</v>
      </c>
      <c r="AF2088" s="20">
        <v>0.17584399999999997</v>
      </c>
      <c r="AG2088" s="20" t="s">
        <v>20</v>
      </c>
      <c r="AH2088" s="20" t="s">
        <v>205</v>
      </c>
    </row>
    <row r="2089" spans="1:34">
      <c r="A2089" s="20"/>
      <c r="B2089" s="20"/>
      <c r="C2089" s="20"/>
      <c r="D2089" s="20"/>
      <c r="E2089" s="20"/>
      <c r="P2089" t="e">
        <f t="shared" si="66"/>
        <v>#N/A</v>
      </c>
      <c r="Q2089" t="e">
        <f>+VLOOKUP(D2089&amp;E2089,Master!D:H,5,0)</f>
        <v>#N/A</v>
      </c>
      <c r="R2089" t="e">
        <f>+VLOOKUP(D2089&amp;E2089,Master!D:I,6,0)</f>
        <v>#N/A</v>
      </c>
      <c r="S2089" t="e">
        <f>+VLOOKUP(Q2089,Notes!$A$45:$BZ$50,MATCH(P2089,Notes!$2:$2,0),0)</f>
        <v>#N/A</v>
      </c>
      <c r="T2089" s="21" t="e">
        <f t="shared" si="65"/>
        <v>#N/A</v>
      </c>
      <c r="AD2089" s="20" t="s">
        <v>668</v>
      </c>
      <c r="AE2089" s="20">
        <v>0.21977199999999994</v>
      </c>
      <c r="AF2089" s="20">
        <v>0.21977199999999994</v>
      </c>
      <c r="AG2089" s="20" t="s">
        <v>47</v>
      </c>
      <c r="AH2089" s="20" t="s">
        <v>204</v>
      </c>
    </row>
    <row r="2090" spans="1:34">
      <c r="A2090" s="20"/>
      <c r="B2090" s="20"/>
      <c r="C2090" s="20"/>
      <c r="D2090" s="20"/>
      <c r="E2090" s="20"/>
      <c r="P2090" t="e">
        <f t="shared" si="66"/>
        <v>#N/A</v>
      </c>
      <c r="Q2090" t="e">
        <f>+VLOOKUP(D2090&amp;E2090,Master!D:H,5,0)</f>
        <v>#N/A</v>
      </c>
      <c r="R2090" t="e">
        <f>+VLOOKUP(D2090&amp;E2090,Master!D:I,6,0)</f>
        <v>#N/A</v>
      </c>
      <c r="S2090" t="e">
        <f>+VLOOKUP(Q2090,Notes!$A$45:$BZ$50,MATCH(P2090,Notes!$2:$2,0),0)</f>
        <v>#N/A</v>
      </c>
      <c r="T2090" s="21" t="e">
        <f t="shared" si="65"/>
        <v>#N/A</v>
      </c>
      <c r="AD2090" s="20" t="s">
        <v>672</v>
      </c>
      <c r="AE2090" s="20">
        <v>0.20745500000000008</v>
      </c>
      <c r="AF2090" s="20">
        <v>0.20745500000000008</v>
      </c>
      <c r="AG2090" s="20" t="s">
        <v>47</v>
      </c>
      <c r="AH2090" s="20" t="s">
        <v>205</v>
      </c>
    </row>
    <row r="2091" spans="1:34">
      <c r="A2091" s="20"/>
      <c r="B2091" s="20"/>
      <c r="C2091" s="20"/>
      <c r="D2091" s="20"/>
      <c r="E2091" s="20"/>
      <c r="P2091" t="e">
        <f t="shared" si="66"/>
        <v>#N/A</v>
      </c>
      <c r="Q2091" t="e">
        <f>+VLOOKUP(D2091&amp;E2091,Master!D:H,5,0)</f>
        <v>#N/A</v>
      </c>
      <c r="R2091" t="e">
        <f>+VLOOKUP(D2091&amp;E2091,Master!D:I,6,0)</f>
        <v>#N/A</v>
      </c>
      <c r="S2091" t="e">
        <f>+VLOOKUP(Q2091,Notes!$A$45:$BZ$50,MATCH(P2091,Notes!$2:$2,0),0)</f>
        <v>#N/A</v>
      </c>
      <c r="T2091" s="21" t="e">
        <f t="shared" si="65"/>
        <v>#N/A</v>
      </c>
      <c r="AD2091" s="20" t="s">
        <v>647</v>
      </c>
      <c r="AE2091" s="20">
        <v>15.734137000000006</v>
      </c>
      <c r="AF2091" s="20">
        <v>15.734137000000006</v>
      </c>
      <c r="AG2091" s="20" t="s">
        <v>15</v>
      </c>
      <c r="AH2091" s="20" t="s">
        <v>205</v>
      </c>
    </row>
    <row r="2092" spans="1:34">
      <c r="A2092" s="20"/>
      <c r="B2092" s="20"/>
      <c r="C2092" s="20"/>
      <c r="D2092" s="20"/>
      <c r="E2092" s="20"/>
      <c r="P2092" t="e">
        <f t="shared" si="66"/>
        <v>#N/A</v>
      </c>
      <c r="Q2092" t="e">
        <f>+VLOOKUP(D2092&amp;E2092,Master!D:H,5,0)</f>
        <v>#N/A</v>
      </c>
      <c r="R2092" t="e">
        <f>+VLOOKUP(D2092&amp;E2092,Master!D:I,6,0)</f>
        <v>#N/A</v>
      </c>
      <c r="S2092" t="e">
        <f>+VLOOKUP(Q2092,Notes!$A$45:$BZ$50,MATCH(P2092,Notes!$2:$2,0),0)</f>
        <v>#N/A</v>
      </c>
      <c r="T2092" s="21" t="e">
        <f t="shared" si="65"/>
        <v>#N/A</v>
      </c>
      <c r="AD2092" s="20" t="s">
        <v>642</v>
      </c>
      <c r="AE2092" s="20">
        <v>19.30333700000001</v>
      </c>
      <c r="AF2092" s="20">
        <v>19.30333700000001</v>
      </c>
      <c r="AG2092" s="20" t="s">
        <v>15</v>
      </c>
      <c r="AH2092" s="20" t="s">
        <v>204</v>
      </c>
    </row>
    <row r="2093" spans="1:34">
      <c r="A2093" s="20"/>
      <c r="B2093" s="20"/>
      <c r="C2093" s="20"/>
      <c r="D2093" s="20"/>
      <c r="E2093" s="20"/>
      <c r="P2093" t="e">
        <f t="shared" si="66"/>
        <v>#N/A</v>
      </c>
      <c r="Q2093" t="e">
        <f>+VLOOKUP(D2093&amp;E2093,Master!D:H,5,0)</f>
        <v>#N/A</v>
      </c>
      <c r="R2093" t="e">
        <f>+VLOOKUP(D2093&amp;E2093,Master!D:I,6,0)</f>
        <v>#N/A</v>
      </c>
      <c r="S2093" t="e">
        <f>+VLOOKUP(Q2093,Notes!$A$45:$BZ$50,MATCH(P2093,Notes!$2:$2,0),0)</f>
        <v>#N/A</v>
      </c>
      <c r="T2093" s="21" t="e">
        <f t="shared" si="65"/>
        <v>#N/A</v>
      </c>
      <c r="AD2093" s="20" t="s">
        <v>653</v>
      </c>
      <c r="AE2093" s="20">
        <v>15.359452999999993</v>
      </c>
      <c r="AF2093" s="20">
        <v>15.359452999999993</v>
      </c>
      <c r="AG2093" s="20" t="s">
        <v>17</v>
      </c>
      <c r="AH2093" s="20" t="s">
        <v>211</v>
      </c>
    </row>
    <row r="2094" spans="1:34">
      <c r="A2094" s="20"/>
      <c r="B2094" s="20"/>
      <c r="C2094" s="20"/>
      <c r="D2094" s="20"/>
      <c r="E2094" s="20"/>
      <c r="P2094" t="e">
        <f t="shared" si="66"/>
        <v>#N/A</v>
      </c>
      <c r="Q2094" t="e">
        <f>+VLOOKUP(D2094&amp;E2094,Master!D:H,5,0)</f>
        <v>#N/A</v>
      </c>
      <c r="R2094" t="e">
        <f>+VLOOKUP(D2094&amp;E2094,Master!D:I,6,0)</f>
        <v>#N/A</v>
      </c>
      <c r="S2094" t="e">
        <f>+VLOOKUP(Q2094,Notes!$A$45:$BZ$50,MATCH(P2094,Notes!$2:$2,0),0)</f>
        <v>#N/A</v>
      </c>
      <c r="T2094" s="21" t="e">
        <f t="shared" si="65"/>
        <v>#N/A</v>
      </c>
      <c r="AD2094" s="20" t="s">
        <v>650</v>
      </c>
      <c r="AE2094" s="20">
        <v>15.765048999999996</v>
      </c>
      <c r="AF2094" s="20">
        <v>15.765048999999996</v>
      </c>
      <c r="AG2094" s="20" t="s">
        <v>17</v>
      </c>
      <c r="AH2094" s="20" t="s">
        <v>204</v>
      </c>
    </row>
    <row r="2095" spans="1:34">
      <c r="A2095" s="20"/>
      <c r="B2095" s="20"/>
      <c r="C2095" s="20"/>
      <c r="D2095" s="20"/>
      <c r="E2095" s="20"/>
      <c r="P2095" t="e">
        <f t="shared" si="66"/>
        <v>#N/A</v>
      </c>
      <c r="Q2095" t="e">
        <f>+VLOOKUP(D2095&amp;E2095,Master!D:H,5,0)</f>
        <v>#N/A</v>
      </c>
      <c r="R2095" t="e">
        <f>+VLOOKUP(D2095&amp;E2095,Master!D:I,6,0)</f>
        <v>#N/A</v>
      </c>
      <c r="S2095" t="e">
        <f>+VLOOKUP(Q2095,Notes!$A$45:$BZ$50,MATCH(P2095,Notes!$2:$2,0),0)</f>
        <v>#N/A</v>
      </c>
      <c r="T2095" s="21" t="e">
        <f t="shared" si="65"/>
        <v>#N/A</v>
      </c>
      <c r="AD2095" s="20" t="s">
        <v>763</v>
      </c>
      <c r="AE2095" s="20">
        <v>0.21400499999999986</v>
      </c>
      <c r="AF2095" s="20">
        <v>0.21400499999999986</v>
      </c>
      <c r="AG2095" s="20" t="s">
        <v>16</v>
      </c>
      <c r="AH2095" s="20" t="s">
        <v>205</v>
      </c>
    </row>
    <row r="2096" spans="1:34">
      <c r="A2096" s="20"/>
      <c r="B2096" s="20"/>
      <c r="C2096" s="20"/>
      <c r="D2096" s="20"/>
      <c r="E2096" s="20"/>
      <c r="P2096" t="e">
        <f t="shared" si="66"/>
        <v>#N/A</v>
      </c>
      <c r="Q2096" t="e">
        <f>+VLOOKUP(D2096&amp;E2096,Master!D:H,5,0)</f>
        <v>#N/A</v>
      </c>
      <c r="R2096" t="e">
        <f>+VLOOKUP(D2096&amp;E2096,Master!D:I,6,0)</f>
        <v>#N/A</v>
      </c>
      <c r="S2096" t="e">
        <f>+VLOOKUP(Q2096,Notes!$A$45:$BZ$50,MATCH(P2096,Notes!$2:$2,0),0)</f>
        <v>#N/A</v>
      </c>
      <c r="T2096" s="21" t="e">
        <f t="shared" si="65"/>
        <v>#N/A</v>
      </c>
      <c r="AD2096" s="20" t="s">
        <v>761</v>
      </c>
      <c r="AE2096" s="20">
        <v>0.25396199999999997</v>
      </c>
      <c r="AF2096" s="20">
        <v>0.25396199999999997</v>
      </c>
      <c r="AG2096" s="20" t="s">
        <v>16</v>
      </c>
      <c r="AH2096" s="20" t="s">
        <v>204</v>
      </c>
    </row>
    <row r="2097" spans="1:34">
      <c r="A2097" s="20"/>
      <c r="B2097" s="20"/>
      <c r="C2097" s="20"/>
      <c r="D2097" s="20"/>
      <c r="E2097" s="20"/>
      <c r="P2097" t="e">
        <f t="shared" si="66"/>
        <v>#N/A</v>
      </c>
      <c r="Q2097" t="e">
        <f>+VLOOKUP(D2097&amp;E2097,Master!D:H,5,0)</f>
        <v>#N/A</v>
      </c>
      <c r="R2097" t="e">
        <f>+VLOOKUP(D2097&amp;E2097,Master!D:I,6,0)</f>
        <v>#N/A</v>
      </c>
      <c r="S2097" t="e">
        <f>+VLOOKUP(Q2097,Notes!$A$45:$BZ$50,MATCH(P2097,Notes!$2:$2,0),0)</f>
        <v>#N/A</v>
      </c>
      <c r="T2097" s="21" t="e">
        <f t="shared" si="65"/>
        <v>#N/A</v>
      </c>
      <c r="AD2097" s="20" t="s">
        <v>681</v>
      </c>
      <c r="AE2097" s="20">
        <v>15.026921000000005</v>
      </c>
      <c r="AF2097" s="20">
        <v>15.026921000000005</v>
      </c>
      <c r="AG2097" s="20" t="s">
        <v>190</v>
      </c>
      <c r="AH2097" s="20" t="s">
        <v>204</v>
      </c>
    </row>
    <row r="2098" spans="1:34">
      <c r="A2098" s="20"/>
      <c r="B2098" s="20"/>
      <c r="C2098" s="20"/>
      <c r="D2098" s="20"/>
      <c r="E2098" s="20"/>
      <c r="P2098" t="e">
        <f t="shared" si="66"/>
        <v>#N/A</v>
      </c>
      <c r="Q2098" t="e">
        <f>+VLOOKUP(D2098&amp;E2098,Master!D:H,5,0)</f>
        <v>#N/A</v>
      </c>
      <c r="R2098" t="e">
        <f>+VLOOKUP(D2098&amp;E2098,Master!D:I,6,0)</f>
        <v>#N/A</v>
      </c>
      <c r="S2098" t="e">
        <f>+VLOOKUP(Q2098,Notes!$A$45:$BZ$50,MATCH(P2098,Notes!$2:$2,0),0)</f>
        <v>#N/A</v>
      </c>
      <c r="T2098" s="21" t="e">
        <f t="shared" si="65"/>
        <v>#N/A</v>
      </c>
      <c r="AD2098" s="20" t="s">
        <v>683</v>
      </c>
      <c r="AE2098" s="20">
        <v>14.618611999999994</v>
      </c>
      <c r="AF2098" s="20">
        <v>14.618611999999994</v>
      </c>
      <c r="AG2098" s="20" t="s">
        <v>190</v>
      </c>
      <c r="AH2098" s="20" t="s">
        <v>205</v>
      </c>
    </row>
    <row r="2099" spans="1:34">
      <c r="A2099" s="20"/>
      <c r="B2099" s="20"/>
      <c r="C2099" s="20"/>
      <c r="D2099" s="20"/>
      <c r="E2099" s="20"/>
      <c r="P2099" t="e">
        <f t="shared" si="66"/>
        <v>#N/A</v>
      </c>
      <c r="Q2099" t="e">
        <f>+VLOOKUP(D2099&amp;E2099,Master!D:H,5,0)</f>
        <v>#N/A</v>
      </c>
      <c r="R2099" t="e">
        <f>+VLOOKUP(D2099&amp;E2099,Master!D:I,6,0)</f>
        <v>#N/A</v>
      </c>
      <c r="S2099" t="e">
        <f>+VLOOKUP(Q2099,Notes!$A$45:$BZ$50,MATCH(P2099,Notes!$2:$2,0),0)</f>
        <v>#N/A</v>
      </c>
      <c r="T2099" s="21" t="e">
        <f t="shared" si="65"/>
        <v>#N/A</v>
      </c>
      <c r="AD2099" s="20" t="s">
        <v>676</v>
      </c>
      <c r="AE2099" s="20">
        <v>12.854486999999999</v>
      </c>
      <c r="AF2099" s="20">
        <v>12.854486999999999</v>
      </c>
      <c r="AG2099" s="20" t="s">
        <v>88</v>
      </c>
      <c r="AH2099" s="20" t="s">
        <v>196</v>
      </c>
    </row>
    <row r="2100" spans="1:34">
      <c r="A2100" s="20"/>
      <c r="B2100" s="20"/>
      <c r="C2100" s="20"/>
      <c r="D2100" s="20"/>
      <c r="E2100" s="20"/>
      <c r="P2100" t="e">
        <f t="shared" si="66"/>
        <v>#N/A</v>
      </c>
      <c r="Q2100" t="e">
        <f>+VLOOKUP(D2100&amp;E2100,Master!D:H,5,0)</f>
        <v>#N/A</v>
      </c>
      <c r="R2100" t="e">
        <f>+VLOOKUP(D2100&amp;E2100,Master!D:I,6,0)</f>
        <v>#N/A</v>
      </c>
      <c r="S2100" t="e">
        <f>+VLOOKUP(Q2100,Notes!$A$45:$BZ$50,MATCH(P2100,Notes!$2:$2,0),0)</f>
        <v>#N/A</v>
      </c>
      <c r="T2100" s="21" t="e">
        <f t="shared" si="65"/>
        <v>#N/A</v>
      </c>
      <c r="AD2100" s="20" t="s">
        <v>676</v>
      </c>
      <c r="AE2100" s="20">
        <v>12.854486999999999</v>
      </c>
      <c r="AF2100" s="20">
        <v>12.854486999999999</v>
      </c>
      <c r="AG2100" s="20" t="s">
        <v>88</v>
      </c>
      <c r="AH2100" s="20" t="s">
        <v>196</v>
      </c>
    </row>
    <row r="2101" spans="1:34">
      <c r="A2101" s="20"/>
      <c r="B2101" s="20"/>
      <c r="C2101" s="20"/>
      <c r="D2101" s="20"/>
      <c r="E2101" s="20"/>
      <c r="P2101" t="e">
        <f t="shared" si="66"/>
        <v>#N/A</v>
      </c>
      <c r="Q2101" t="e">
        <f>+VLOOKUP(D2101&amp;E2101,Master!D:H,5,0)</f>
        <v>#N/A</v>
      </c>
      <c r="R2101" t="e">
        <f>+VLOOKUP(D2101&amp;E2101,Master!D:I,6,0)</f>
        <v>#N/A</v>
      </c>
      <c r="S2101" t="e">
        <f>+VLOOKUP(Q2101,Notes!$A$45:$BZ$50,MATCH(P2101,Notes!$2:$2,0),0)</f>
        <v>#N/A</v>
      </c>
      <c r="T2101" s="21" t="e">
        <f t="shared" si="65"/>
        <v>#N/A</v>
      </c>
      <c r="AD2101" s="20" t="s">
        <v>621</v>
      </c>
      <c r="AE2101" s="20">
        <v>0.18816300000000014</v>
      </c>
      <c r="AF2101" s="20">
        <v>0.18816300000000014</v>
      </c>
      <c r="AG2101" s="20" t="s">
        <v>20</v>
      </c>
      <c r="AH2101" s="20" t="s">
        <v>204</v>
      </c>
    </row>
    <row r="2102" spans="1:34">
      <c r="A2102" s="20"/>
      <c r="B2102" s="20"/>
      <c r="C2102" s="20"/>
      <c r="D2102" s="20"/>
      <c r="E2102" s="20"/>
      <c r="P2102" t="e">
        <f t="shared" si="66"/>
        <v>#N/A</v>
      </c>
      <c r="Q2102" t="e">
        <f>+VLOOKUP(D2102&amp;E2102,Master!D:H,5,0)</f>
        <v>#N/A</v>
      </c>
      <c r="R2102" t="e">
        <f>+VLOOKUP(D2102&amp;E2102,Master!D:I,6,0)</f>
        <v>#N/A</v>
      </c>
      <c r="S2102" t="e">
        <f>+VLOOKUP(Q2102,Notes!$A$45:$BZ$50,MATCH(P2102,Notes!$2:$2,0),0)</f>
        <v>#N/A</v>
      </c>
      <c r="T2102" s="21" t="e">
        <f t="shared" si="65"/>
        <v>#N/A</v>
      </c>
      <c r="AD2102" s="20" t="s">
        <v>625</v>
      </c>
      <c r="AE2102" s="20">
        <v>0.17584399999999997</v>
      </c>
      <c r="AF2102" s="20">
        <v>0.17584399999999997</v>
      </c>
      <c r="AG2102" s="20" t="s">
        <v>20</v>
      </c>
      <c r="AH2102" s="20" t="s">
        <v>205</v>
      </c>
    </row>
    <row r="2103" spans="1:34">
      <c r="A2103" s="20"/>
      <c r="B2103" s="20"/>
      <c r="C2103" s="20"/>
      <c r="D2103" s="20"/>
      <c r="E2103" s="20"/>
      <c r="P2103" t="e">
        <f t="shared" si="66"/>
        <v>#N/A</v>
      </c>
      <c r="Q2103" t="e">
        <f>+VLOOKUP(D2103&amp;E2103,Master!D:H,5,0)</f>
        <v>#N/A</v>
      </c>
      <c r="R2103" t="e">
        <f>+VLOOKUP(D2103&amp;E2103,Master!D:I,6,0)</f>
        <v>#N/A</v>
      </c>
      <c r="S2103" t="e">
        <f>+VLOOKUP(Q2103,Notes!$A$45:$BZ$50,MATCH(P2103,Notes!$2:$2,0),0)</f>
        <v>#N/A</v>
      </c>
      <c r="T2103" s="21" t="e">
        <f t="shared" si="65"/>
        <v>#N/A</v>
      </c>
      <c r="AD2103" s="20" t="s">
        <v>668</v>
      </c>
      <c r="AE2103" s="20">
        <v>0.21977199999999994</v>
      </c>
      <c r="AF2103" s="20">
        <v>0.21977199999999994</v>
      </c>
      <c r="AG2103" s="20" t="s">
        <v>47</v>
      </c>
      <c r="AH2103" s="20" t="s">
        <v>204</v>
      </c>
    </row>
    <row r="2104" spans="1:34">
      <c r="A2104" s="20"/>
      <c r="B2104" s="20"/>
      <c r="C2104" s="20"/>
      <c r="D2104" s="20"/>
      <c r="E2104" s="20"/>
      <c r="P2104" t="e">
        <f t="shared" si="66"/>
        <v>#N/A</v>
      </c>
      <c r="Q2104" t="e">
        <f>+VLOOKUP(D2104&amp;E2104,Master!D:H,5,0)</f>
        <v>#N/A</v>
      </c>
      <c r="R2104" t="e">
        <f>+VLOOKUP(D2104&amp;E2104,Master!D:I,6,0)</f>
        <v>#N/A</v>
      </c>
      <c r="S2104" t="e">
        <f>+VLOOKUP(Q2104,Notes!$A$45:$BZ$50,MATCH(P2104,Notes!$2:$2,0),0)</f>
        <v>#N/A</v>
      </c>
      <c r="T2104" s="21" t="e">
        <f t="shared" si="65"/>
        <v>#N/A</v>
      </c>
      <c r="AD2104" s="20" t="s">
        <v>672</v>
      </c>
      <c r="AE2104" s="20">
        <v>0.20745500000000008</v>
      </c>
      <c r="AF2104" s="20">
        <v>0.20745500000000008</v>
      </c>
      <c r="AG2104" s="20" t="s">
        <v>47</v>
      </c>
      <c r="AH2104" s="20" t="s">
        <v>205</v>
      </c>
    </row>
    <row r="2105" spans="1:34">
      <c r="A2105" s="20"/>
      <c r="B2105" s="20"/>
      <c r="C2105" s="20"/>
      <c r="D2105" s="20"/>
      <c r="E2105" s="20"/>
      <c r="P2105" t="e">
        <f t="shared" si="66"/>
        <v>#N/A</v>
      </c>
      <c r="Q2105" t="e">
        <f>+VLOOKUP(D2105&amp;E2105,Master!D:H,5,0)</f>
        <v>#N/A</v>
      </c>
      <c r="R2105" t="e">
        <f>+VLOOKUP(D2105&amp;E2105,Master!D:I,6,0)</f>
        <v>#N/A</v>
      </c>
      <c r="S2105" t="e">
        <f>+VLOOKUP(Q2105,Notes!$A$45:$BZ$50,MATCH(P2105,Notes!$2:$2,0),0)</f>
        <v>#N/A</v>
      </c>
      <c r="T2105" s="21" t="e">
        <f t="shared" si="65"/>
        <v>#N/A</v>
      </c>
      <c r="AD2105" s="20" t="s">
        <v>647</v>
      </c>
      <c r="AE2105" s="20">
        <v>15.734137000000006</v>
      </c>
      <c r="AF2105" s="20">
        <v>15.734137000000006</v>
      </c>
      <c r="AG2105" s="20" t="s">
        <v>15</v>
      </c>
      <c r="AH2105" s="20" t="s">
        <v>205</v>
      </c>
    </row>
    <row r="2106" spans="1:34">
      <c r="A2106" s="20"/>
      <c r="B2106" s="20"/>
      <c r="C2106" s="20"/>
      <c r="D2106" s="20"/>
      <c r="E2106" s="20"/>
      <c r="P2106" t="e">
        <f t="shared" si="66"/>
        <v>#N/A</v>
      </c>
      <c r="Q2106" t="e">
        <f>+VLOOKUP(D2106&amp;E2106,Master!D:H,5,0)</f>
        <v>#N/A</v>
      </c>
      <c r="R2106" t="e">
        <f>+VLOOKUP(D2106&amp;E2106,Master!D:I,6,0)</f>
        <v>#N/A</v>
      </c>
      <c r="S2106" t="e">
        <f>+VLOOKUP(Q2106,Notes!$A$45:$BZ$50,MATCH(P2106,Notes!$2:$2,0),0)</f>
        <v>#N/A</v>
      </c>
      <c r="T2106" s="21" t="e">
        <f t="shared" si="65"/>
        <v>#N/A</v>
      </c>
      <c r="AD2106" s="20" t="s">
        <v>642</v>
      </c>
      <c r="AE2106" s="20">
        <v>19.30333700000001</v>
      </c>
      <c r="AF2106" s="20">
        <v>19.30333700000001</v>
      </c>
      <c r="AG2106" s="20" t="s">
        <v>15</v>
      </c>
      <c r="AH2106" s="20" t="s">
        <v>204</v>
      </c>
    </row>
    <row r="2107" spans="1:34">
      <c r="A2107" s="20"/>
      <c r="B2107" s="20"/>
      <c r="C2107" s="20"/>
      <c r="D2107" s="20"/>
      <c r="E2107" s="20"/>
      <c r="P2107" t="e">
        <f t="shared" si="66"/>
        <v>#N/A</v>
      </c>
      <c r="Q2107" t="e">
        <f>+VLOOKUP(D2107&amp;E2107,Master!D:H,5,0)</f>
        <v>#N/A</v>
      </c>
      <c r="R2107" t="e">
        <f>+VLOOKUP(D2107&amp;E2107,Master!D:I,6,0)</f>
        <v>#N/A</v>
      </c>
      <c r="S2107" t="e">
        <f>+VLOOKUP(Q2107,Notes!$A$45:$BZ$50,MATCH(P2107,Notes!$2:$2,0),0)</f>
        <v>#N/A</v>
      </c>
      <c r="T2107" s="21" t="e">
        <f t="shared" si="65"/>
        <v>#N/A</v>
      </c>
      <c r="AD2107" s="20" t="s">
        <v>653</v>
      </c>
      <c r="AE2107" s="20">
        <v>15.359452999999993</v>
      </c>
      <c r="AF2107" s="20">
        <v>15.359452999999993</v>
      </c>
      <c r="AG2107" s="20" t="s">
        <v>17</v>
      </c>
      <c r="AH2107" s="20" t="s">
        <v>211</v>
      </c>
    </row>
    <row r="2108" spans="1:34">
      <c r="A2108" s="20"/>
      <c r="B2108" s="20"/>
      <c r="C2108" s="20"/>
      <c r="D2108" s="20"/>
      <c r="E2108" s="20"/>
      <c r="P2108" t="e">
        <f t="shared" si="66"/>
        <v>#N/A</v>
      </c>
      <c r="Q2108" t="e">
        <f>+VLOOKUP(D2108&amp;E2108,Master!D:H,5,0)</f>
        <v>#N/A</v>
      </c>
      <c r="R2108" t="e">
        <f>+VLOOKUP(D2108&amp;E2108,Master!D:I,6,0)</f>
        <v>#N/A</v>
      </c>
      <c r="S2108" t="e">
        <f>+VLOOKUP(Q2108,Notes!$A$45:$BZ$50,MATCH(P2108,Notes!$2:$2,0),0)</f>
        <v>#N/A</v>
      </c>
      <c r="T2108" s="21" t="e">
        <f t="shared" si="65"/>
        <v>#N/A</v>
      </c>
      <c r="AD2108" s="20" t="s">
        <v>650</v>
      </c>
      <c r="AE2108" s="20">
        <v>15.765048999999996</v>
      </c>
      <c r="AF2108" s="20">
        <v>15.765048999999996</v>
      </c>
      <c r="AG2108" s="20" t="s">
        <v>17</v>
      </c>
      <c r="AH2108" s="20" t="s">
        <v>204</v>
      </c>
    </row>
    <row r="2109" spans="1:34">
      <c r="A2109" s="20"/>
      <c r="B2109" s="20"/>
      <c r="C2109" s="20"/>
      <c r="D2109" s="20"/>
      <c r="E2109" s="20"/>
      <c r="P2109" t="e">
        <f t="shared" si="66"/>
        <v>#N/A</v>
      </c>
      <c r="Q2109" t="e">
        <f>+VLOOKUP(D2109&amp;E2109,Master!D:H,5,0)</f>
        <v>#N/A</v>
      </c>
      <c r="R2109" t="e">
        <f>+VLOOKUP(D2109&amp;E2109,Master!D:I,6,0)</f>
        <v>#N/A</v>
      </c>
      <c r="S2109" t="e">
        <f>+VLOOKUP(Q2109,Notes!$A$45:$BZ$50,MATCH(P2109,Notes!$2:$2,0),0)</f>
        <v>#N/A</v>
      </c>
      <c r="T2109" s="21" t="e">
        <f t="shared" si="65"/>
        <v>#N/A</v>
      </c>
      <c r="AD2109" s="20" t="s">
        <v>763</v>
      </c>
      <c r="AE2109" s="20">
        <v>0.21400499999999986</v>
      </c>
      <c r="AF2109" s="20">
        <v>0.21400499999999986</v>
      </c>
      <c r="AG2109" s="20" t="s">
        <v>16</v>
      </c>
      <c r="AH2109" s="20" t="s">
        <v>205</v>
      </c>
    </row>
    <row r="2110" spans="1:34">
      <c r="A2110" s="20"/>
      <c r="B2110" s="20"/>
      <c r="C2110" s="20"/>
      <c r="D2110" s="20"/>
      <c r="E2110" s="20"/>
      <c r="P2110" t="e">
        <f t="shared" si="66"/>
        <v>#N/A</v>
      </c>
      <c r="Q2110" t="e">
        <f>+VLOOKUP(D2110&amp;E2110,Master!D:H,5,0)</f>
        <v>#N/A</v>
      </c>
      <c r="R2110" t="e">
        <f>+VLOOKUP(D2110&amp;E2110,Master!D:I,6,0)</f>
        <v>#N/A</v>
      </c>
      <c r="S2110" t="e">
        <f>+VLOOKUP(Q2110,Notes!$A$45:$BZ$50,MATCH(P2110,Notes!$2:$2,0),0)</f>
        <v>#N/A</v>
      </c>
      <c r="T2110" s="21" t="e">
        <f t="shared" si="65"/>
        <v>#N/A</v>
      </c>
      <c r="AD2110" s="20" t="s">
        <v>761</v>
      </c>
      <c r="AE2110" s="20">
        <v>0.25396199999999997</v>
      </c>
      <c r="AF2110" s="20">
        <v>0.25396199999999997</v>
      </c>
      <c r="AG2110" s="20" t="s">
        <v>16</v>
      </c>
      <c r="AH2110" s="20" t="s">
        <v>204</v>
      </c>
    </row>
    <row r="2111" spans="1:34">
      <c r="A2111" s="20"/>
      <c r="B2111" s="20"/>
      <c r="C2111" s="20"/>
      <c r="D2111" s="20"/>
      <c r="E2111" s="20"/>
      <c r="P2111" t="e">
        <f t="shared" si="66"/>
        <v>#N/A</v>
      </c>
      <c r="Q2111" t="e">
        <f>+VLOOKUP(D2111&amp;E2111,Master!D:H,5,0)</f>
        <v>#N/A</v>
      </c>
      <c r="R2111" t="e">
        <f>+VLOOKUP(D2111&amp;E2111,Master!D:I,6,0)</f>
        <v>#N/A</v>
      </c>
      <c r="S2111" t="e">
        <f>+VLOOKUP(Q2111,Notes!$A$45:$BZ$50,MATCH(P2111,Notes!$2:$2,0),0)</f>
        <v>#N/A</v>
      </c>
      <c r="T2111" s="21" t="e">
        <f t="shared" si="65"/>
        <v>#N/A</v>
      </c>
      <c r="AD2111" s="20" t="s">
        <v>681</v>
      </c>
      <c r="AE2111" s="20">
        <v>15.026921000000005</v>
      </c>
      <c r="AF2111" s="20">
        <v>15.026921000000005</v>
      </c>
      <c r="AG2111" s="20" t="s">
        <v>190</v>
      </c>
      <c r="AH2111" s="20" t="s">
        <v>204</v>
      </c>
    </row>
    <row r="2112" spans="1:34">
      <c r="A2112" s="20"/>
      <c r="B2112" s="20"/>
      <c r="C2112" s="20"/>
      <c r="D2112" s="20"/>
      <c r="E2112" s="20"/>
      <c r="P2112" t="e">
        <f t="shared" si="66"/>
        <v>#N/A</v>
      </c>
      <c r="Q2112" t="e">
        <f>+VLOOKUP(D2112&amp;E2112,Master!D:H,5,0)</f>
        <v>#N/A</v>
      </c>
      <c r="R2112" t="e">
        <f>+VLOOKUP(D2112&amp;E2112,Master!D:I,6,0)</f>
        <v>#N/A</v>
      </c>
      <c r="S2112" t="e">
        <f>+VLOOKUP(Q2112,Notes!$A$45:$BZ$50,MATCH(P2112,Notes!$2:$2,0),0)</f>
        <v>#N/A</v>
      </c>
      <c r="T2112" s="21" t="e">
        <f t="shared" si="65"/>
        <v>#N/A</v>
      </c>
      <c r="AD2112" s="20" t="s">
        <v>683</v>
      </c>
      <c r="AE2112" s="20">
        <v>14.618611999999994</v>
      </c>
      <c r="AF2112" s="20">
        <v>14.618611999999994</v>
      </c>
      <c r="AG2112" s="20" t="s">
        <v>190</v>
      </c>
      <c r="AH2112" s="20" t="s">
        <v>205</v>
      </c>
    </row>
    <row r="2113" spans="1:34">
      <c r="A2113" s="20"/>
      <c r="B2113" s="20"/>
      <c r="C2113" s="20"/>
      <c r="D2113" s="20"/>
      <c r="E2113" s="20"/>
      <c r="P2113" t="e">
        <f t="shared" si="66"/>
        <v>#N/A</v>
      </c>
      <c r="Q2113" t="e">
        <f>+VLOOKUP(D2113&amp;E2113,Master!D:H,5,0)</f>
        <v>#N/A</v>
      </c>
      <c r="R2113" t="e">
        <f>+VLOOKUP(D2113&amp;E2113,Master!D:I,6,0)</f>
        <v>#N/A</v>
      </c>
      <c r="S2113" t="e">
        <f>+VLOOKUP(Q2113,Notes!$A$45:$BZ$50,MATCH(P2113,Notes!$2:$2,0),0)</f>
        <v>#N/A</v>
      </c>
      <c r="T2113" s="21" t="e">
        <f t="shared" si="65"/>
        <v>#N/A</v>
      </c>
      <c r="AD2113" s="20" t="s">
        <v>676</v>
      </c>
      <c r="AE2113" s="20">
        <v>12.854486999999999</v>
      </c>
      <c r="AF2113" s="20">
        <v>12.854486999999999</v>
      </c>
      <c r="AG2113" s="20" t="s">
        <v>88</v>
      </c>
      <c r="AH2113" s="20" t="s">
        <v>196</v>
      </c>
    </row>
    <row r="2114" spans="1:34">
      <c r="A2114" s="20"/>
      <c r="B2114" s="20"/>
      <c r="C2114" s="20"/>
      <c r="D2114" s="20"/>
      <c r="E2114" s="20"/>
      <c r="P2114" t="e">
        <f t="shared" si="66"/>
        <v>#N/A</v>
      </c>
      <c r="Q2114" t="e">
        <f>+VLOOKUP(D2114&amp;E2114,Master!D:H,5,0)</f>
        <v>#N/A</v>
      </c>
      <c r="R2114" t="e">
        <f>+VLOOKUP(D2114&amp;E2114,Master!D:I,6,0)</f>
        <v>#N/A</v>
      </c>
      <c r="S2114" t="e">
        <f>+VLOOKUP(Q2114,Notes!$A$45:$BZ$50,MATCH(P2114,Notes!$2:$2,0),0)</f>
        <v>#N/A</v>
      </c>
      <c r="T2114" s="21" t="e">
        <f t="shared" ref="T2114:T2177" si="67">+S2114-B2114</f>
        <v>#N/A</v>
      </c>
      <c r="AD2114" s="20" t="s">
        <v>621</v>
      </c>
      <c r="AE2114" s="20">
        <v>0.18816300000000014</v>
      </c>
      <c r="AF2114" s="20">
        <v>0.18816300000000014</v>
      </c>
      <c r="AG2114" s="20" t="s">
        <v>20</v>
      </c>
      <c r="AH2114" s="20" t="s">
        <v>204</v>
      </c>
    </row>
    <row r="2115" spans="1:34">
      <c r="A2115" s="20"/>
      <c r="B2115" s="20"/>
      <c r="C2115" s="20"/>
      <c r="D2115" s="20"/>
      <c r="E2115" s="20"/>
      <c r="P2115" t="e">
        <f t="shared" si="66"/>
        <v>#N/A</v>
      </c>
      <c r="Q2115" t="e">
        <f>+VLOOKUP(D2115&amp;E2115,Master!D:H,5,0)</f>
        <v>#N/A</v>
      </c>
      <c r="R2115" t="e">
        <f>+VLOOKUP(D2115&amp;E2115,Master!D:I,6,0)</f>
        <v>#N/A</v>
      </c>
      <c r="S2115" t="e">
        <f>+VLOOKUP(Q2115,Notes!$A$45:$BZ$50,MATCH(P2115,Notes!$2:$2,0),0)</f>
        <v>#N/A</v>
      </c>
      <c r="T2115" s="21" t="e">
        <f t="shared" si="67"/>
        <v>#N/A</v>
      </c>
      <c r="AD2115" s="20" t="s">
        <v>625</v>
      </c>
      <c r="AE2115" s="20">
        <v>0.17584399999999997</v>
      </c>
      <c r="AF2115" s="20">
        <v>0.17584399999999997</v>
      </c>
      <c r="AG2115" s="20" t="s">
        <v>20</v>
      </c>
      <c r="AH2115" s="20" t="s">
        <v>205</v>
      </c>
    </row>
    <row r="2116" spans="1:34">
      <c r="A2116" s="20"/>
      <c r="B2116" s="20"/>
      <c r="C2116" s="20"/>
      <c r="D2116" s="20"/>
      <c r="E2116" s="20"/>
      <c r="P2116" t="e">
        <f t="shared" si="66"/>
        <v>#N/A</v>
      </c>
      <c r="Q2116" t="e">
        <f>+VLOOKUP(D2116&amp;E2116,Master!D:H,5,0)</f>
        <v>#N/A</v>
      </c>
      <c r="R2116" t="e">
        <f>+VLOOKUP(D2116&amp;E2116,Master!D:I,6,0)</f>
        <v>#N/A</v>
      </c>
      <c r="S2116" t="e">
        <f>+VLOOKUP(Q2116,Notes!$A$45:$BZ$50,MATCH(P2116,Notes!$2:$2,0),0)</f>
        <v>#N/A</v>
      </c>
      <c r="T2116" s="21" t="e">
        <f t="shared" si="67"/>
        <v>#N/A</v>
      </c>
      <c r="AD2116" s="20" t="s">
        <v>668</v>
      </c>
      <c r="AE2116" s="20">
        <v>0.21977199999999994</v>
      </c>
      <c r="AF2116" s="20">
        <v>0.21977199999999994</v>
      </c>
      <c r="AG2116" s="20" t="s">
        <v>47</v>
      </c>
      <c r="AH2116" s="20" t="s">
        <v>204</v>
      </c>
    </row>
    <row r="2117" spans="1:34">
      <c r="A2117" s="20"/>
      <c r="B2117" s="20"/>
      <c r="C2117" s="20"/>
      <c r="D2117" s="20"/>
      <c r="E2117" s="20"/>
      <c r="P2117" t="e">
        <f t="shared" si="66"/>
        <v>#N/A</v>
      </c>
      <c r="Q2117" t="e">
        <f>+VLOOKUP(D2117&amp;E2117,Master!D:H,5,0)</f>
        <v>#N/A</v>
      </c>
      <c r="R2117" t="e">
        <f>+VLOOKUP(D2117&amp;E2117,Master!D:I,6,0)</f>
        <v>#N/A</v>
      </c>
      <c r="S2117" t="e">
        <f>+VLOOKUP(Q2117,Notes!$A$45:$BZ$50,MATCH(P2117,Notes!$2:$2,0),0)</f>
        <v>#N/A</v>
      </c>
      <c r="T2117" s="21" t="e">
        <f t="shared" si="67"/>
        <v>#N/A</v>
      </c>
      <c r="AD2117" s="20" t="s">
        <v>672</v>
      </c>
      <c r="AE2117" s="20">
        <v>0.20745500000000008</v>
      </c>
      <c r="AF2117" s="20">
        <v>0.20745500000000008</v>
      </c>
      <c r="AG2117" s="20" t="s">
        <v>47</v>
      </c>
      <c r="AH2117" s="20" t="s">
        <v>205</v>
      </c>
    </row>
    <row r="2118" spans="1:34">
      <c r="A2118" s="20"/>
      <c r="B2118" s="20"/>
      <c r="C2118" s="20"/>
      <c r="D2118" s="20"/>
      <c r="E2118" s="20"/>
      <c r="P2118" t="e">
        <f t="shared" si="66"/>
        <v>#N/A</v>
      </c>
      <c r="Q2118" t="e">
        <f>+VLOOKUP(D2118&amp;E2118,Master!D:H,5,0)</f>
        <v>#N/A</v>
      </c>
      <c r="R2118" t="e">
        <f>+VLOOKUP(D2118&amp;E2118,Master!D:I,6,0)</f>
        <v>#N/A</v>
      </c>
      <c r="S2118" t="e">
        <f>+VLOOKUP(Q2118,Notes!$A$45:$BZ$50,MATCH(P2118,Notes!$2:$2,0),0)</f>
        <v>#N/A</v>
      </c>
      <c r="T2118" s="21" t="e">
        <f t="shared" si="67"/>
        <v>#N/A</v>
      </c>
      <c r="AD2118" s="20" t="s">
        <v>647</v>
      </c>
      <c r="AE2118" s="20">
        <v>15.734137000000006</v>
      </c>
      <c r="AF2118" s="20">
        <v>15.734137000000006</v>
      </c>
      <c r="AG2118" s="20" t="s">
        <v>15</v>
      </c>
      <c r="AH2118" s="20" t="s">
        <v>205</v>
      </c>
    </row>
    <row r="2119" spans="1:34">
      <c r="A2119" s="20"/>
      <c r="B2119" s="20"/>
      <c r="C2119" s="20"/>
      <c r="D2119" s="20"/>
      <c r="E2119" s="20"/>
      <c r="P2119" t="e">
        <f t="shared" si="66"/>
        <v>#N/A</v>
      </c>
      <c r="Q2119" t="e">
        <f>+VLOOKUP(D2119&amp;E2119,Master!D:H,5,0)</f>
        <v>#N/A</v>
      </c>
      <c r="R2119" t="e">
        <f>+VLOOKUP(D2119&amp;E2119,Master!D:I,6,0)</f>
        <v>#N/A</v>
      </c>
      <c r="S2119" t="e">
        <f>+VLOOKUP(Q2119,Notes!$A$45:$BZ$50,MATCH(P2119,Notes!$2:$2,0),0)</f>
        <v>#N/A</v>
      </c>
      <c r="T2119" s="21" t="e">
        <f t="shared" si="67"/>
        <v>#N/A</v>
      </c>
      <c r="AD2119" s="20" t="s">
        <v>642</v>
      </c>
      <c r="AE2119" s="20">
        <v>19.30333700000001</v>
      </c>
      <c r="AF2119" s="20">
        <v>19.30333700000001</v>
      </c>
      <c r="AG2119" s="20" t="s">
        <v>15</v>
      </c>
      <c r="AH2119" s="20" t="s">
        <v>204</v>
      </c>
    </row>
    <row r="2120" spans="1:34">
      <c r="A2120" s="20"/>
      <c r="B2120" s="20"/>
      <c r="C2120" s="20"/>
      <c r="D2120" s="20"/>
      <c r="E2120" s="20"/>
      <c r="P2120" t="e">
        <f t="shared" si="66"/>
        <v>#N/A</v>
      </c>
      <c r="Q2120" t="e">
        <f>+VLOOKUP(D2120&amp;E2120,Master!D:H,5,0)</f>
        <v>#N/A</v>
      </c>
      <c r="R2120" t="e">
        <f>+VLOOKUP(D2120&amp;E2120,Master!D:I,6,0)</f>
        <v>#N/A</v>
      </c>
      <c r="S2120" t="e">
        <f>+VLOOKUP(Q2120,Notes!$A$45:$BZ$50,MATCH(P2120,Notes!$2:$2,0),0)</f>
        <v>#N/A</v>
      </c>
      <c r="T2120" s="21" t="e">
        <f t="shared" si="67"/>
        <v>#N/A</v>
      </c>
      <c r="AD2120" s="20" t="s">
        <v>653</v>
      </c>
      <c r="AE2120" s="20">
        <v>15.359452999999993</v>
      </c>
      <c r="AF2120" s="20">
        <v>15.359452999999993</v>
      </c>
      <c r="AG2120" s="20" t="s">
        <v>17</v>
      </c>
      <c r="AH2120" s="20" t="s">
        <v>211</v>
      </c>
    </row>
    <row r="2121" spans="1:34">
      <c r="A2121" s="20"/>
      <c r="B2121" s="20"/>
      <c r="C2121" s="20"/>
      <c r="D2121" s="20"/>
      <c r="E2121" s="20"/>
      <c r="P2121" t="e">
        <f t="shared" si="66"/>
        <v>#N/A</v>
      </c>
      <c r="Q2121" t="e">
        <f>+VLOOKUP(D2121&amp;E2121,Master!D:H,5,0)</f>
        <v>#N/A</v>
      </c>
      <c r="R2121" t="e">
        <f>+VLOOKUP(D2121&amp;E2121,Master!D:I,6,0)</f>
        <v>#N/A</v>
      </c>
      <c r="S2121" t="e">
        <f>+VLOOKUP(Q2121,Notes!$A$45:$BZ$50,MATCH(P2121,Notes!$2:$2,0),0)</f>
        <v>#N/A</v>
      </c>
      <c r="T2121" s="21" t="e">
        <f t="shared" si="67"/>
        <v>#N/A</v>
      </c>
      <c r="AD2121" s="20" t="s">
        <v>650</v>
      </c>
      <c r="AE2121" s="20">
        <v>15.765048999999996</v>
      </c>
      <c r="AF2121" s="20">
        <v>15.765048999999996</v>
      </c>
      <c r="AG2121" s="20" t="s">
        <v>17</v>
      </c>
      <c r="AH2121" s="20" t="s">
        <v>204</v>
      </c>
    </row>
    <row r="2122" spans="1:34">
      <c r="A2122" s="20"/>
      <c r="B2122" s="20"/>
      <c r="C2122" s="20"/>
      <c r="D2122" s="20"/>
      <c r="E2122" s="20"/>
      <c r="P2122" t="e">
        <f t="shared" si="66"/>
        <v>#N/A</v>
      </c>
      <c r="Q2122" t="e">
        <f>+VLOOKUP(D2122&amp;E2122,Master!D:H,5,0)</f>
        <v>#N/A</v>
      </c>
      <c r="R2122" t="e">
        <f>+VLOOKUP(D2122&amp;E2122,Master!D:I,6,0)</f>
        <v>#N/A</v>
      </c>
      <c r="S2122" t="e">
        <f>+VLOOKUP(Q2122,Notes!$A$45:$BZ$50,MATCH(P2122,Notes!$2:$2,0),0)</f>
        <v>#N/A</v>
      </c>
      <c r="T2122" s="21" t="e">
        <f t="shared" si="67"/>
        <v>#N/A</v>
      </c>
      <c r="AD2122" s="20" t="s">
        <v>763</v>
      </c>
      <c r="AE2122" s="20">
        <v>0.21400499999999986</v>
      </c>
      <c r="AF2122" s="20">
        <v>0.21400499999999986</v>
      </c>
      <c r="AG2122" s="20" t="s">
        <v>16</v>
      </c>
      <c r="AH2122" s="20" t="s">
        <v>205</v>
      </c>
    </row>
    <row r="2123" spans="1:34">
      <c r="A2123" s="20"/>
      <c r="B2123" s="20"/>
      <c r="C2123" s="20"/>
      <c r="D2123" s="20"/>
      <c r="E2123" s="20"/>
      <c r="P2123" t="e">
        <f t="shared" si="66"/>
        <v>#N/A</v>
      </c>
      <c r="Q2123" t="e">
        <f>+VLOOKUP(D2123&amp;E2123,Master!D:H,5,0)</f>
        <v>#N/A</v>
      </c>
      <c r="R2123" t="e">
        <f>+VLOOKUP(D2123&amp;E2123,Master!D:I,6,0)</f>
        <v>#N/A</v>
      </c>
      <c r="S2123" t="e">
        <f>+VLOOKUP(Q2123,Notes!$A$45:$BZ$50,MATCH(P2123,Notes!$2:$2,0),0)</f>
        <v>#N/A</v>
      </c>
      <c r="T2123" s="21" t="e">
        <f t="shared" si="67"/>
        <v>#N/A</v>
      </c>
      <c r="AD2123" s="20" t="s">
        <v>761</v>
      </c>
      <c r="AE2123" s="20">
        <v>0.25396199999999997</v>
      </c>
      <c r="AF2123" s="20">
        <v>0.25396199999999997</v>
      </c>
      <c r="AG2123" s="20" t="s">
        <v>16</v>
      </c>
      <c r="AH2123" s="20" t="s">
        <v>204</v>
      </c>
    </row>
    <row r="2124" spans="1:34">
      <c r="A2124" s="20"/>
      <c r="B2124" s="20"/>
      <c r="C2124" s="20"/>
      <c r="D2124" s="20"/>
      <c r="E2124" s="20"/>
      <c r="P2124" t="e">
        <f t="shared" si="66"/>
        <v>#N/A</v>
      </c>
      <c r="Q2124" t="e">
        <f>+VLOOKUP(D2124&amp;E2124,Master!D:H,5,0)</f>
        <v>#N/A</v>
      </c>
      <c r="R2124" t="e">
        <f>+VLOOKUP(D2124&amp;E2124,Master!D:I,6,0)</f>
        <v>#N/A</v>
      </c>
      <c r="S2124" t="e">
        <f>+VLOOKUP(Q2124,Notes!$A$45:$BZ$50,MATCH(P2124,Notes!$2:$2,0),0)</f>
        <v>#N/A</v>
      </c>
      <c r="T2124" s="21" t="e">
        <f t="shared" si="67"/>
        <v>#N/A</v>
      </c>
      <c r="AD2124" s="20" t="s">
        <v>649</v>
      </c>
      <c r="AE2124" s="20">
        <v>15.443956999999999</v>
      </c>
      <c r="AF2124" s="20">
        <v>15.443956999999999</v>
      </c>
      <c r="AG2124" s="20" t="s">
        <v>15</v>
      </c>
      <c r="AH2124" s="20" t="s">
        <v>209</v>
      </c>
    </row>
    <row r="2125" spans="1:34">
      <c r="A2125" s="20"/>
      <c r="B2125" s="20"/>
      <c r="C2125" s="20"/>
      <c r="D2125" s="20"/>
      <c r="E2125" s="20"/>
      <c r="P2125" t="e">
        <f t="shared" si="66"/>
        <v>#N/A</v>
      </c>
      <c r="Q2125" t="e">
        <f>+VLOOKUP(D2125&amp;E2125,Master!D:H,5,0)</f>
        <v>#N/A</v>
      </c>
      <c r="R2125" t="e">
        <f>+VLOOKUP(D2125&amp;E2125,Master!D:I,6,0)</f>
        <v>#N/A</v>
      </c>
      <c r="S2125" t="e">
        <f>+VLOOKUP(Q2125,Notes!$A$45:$BZ$50,MATCH(P2125,Notes!$2:$2,0),0)</f>
        <v>#N/A</v>
      </c>
      <c r="T2125" s="21" t="e">
        <f t="shared" si="67"/>
        <v>#N/A</v>
      </c>
      <c r="AD2125" s="20" t="s">
        <v>645</v>
      </c>
      <c r="AE2125" s="20">
        <v>19.012426999999999</v>
      </c>
      <c r="AF2125" s="20">
        <v>19.012426999999999</v>
      </c>
      <c r="AG2125" s="20" t="s">
        <v>15</v>
      </c>
      <c r="AH2125" s="20" t="s">
        <v>208</v>
      </c>
    </row>
    <row r="2126" spans="1:34">
      <c r="A2126" s="20"/>
      <c r="B2126" s="20"/>
      <c r="C2126" s="20"/>
      <c r="D2126" s="20"/>
      <c r="E2126" s="20"/>
      <c r="P2126" t="e">
        <f t="shared" si="66"/>
        <v>#N/A</v>
      </c>
      <c r="Q2126" t="e">
        <f>+VLOOKUP(D2126&amp;E2126,Master!D:H,5,0)</f>
        <v>#N/A</v>
      </c>
      <c r="R2126" t="e">
        <f>+VLOOKUP(D2126&amp;E2126,Master!D:I,6,0)</f>
        <v>#N/A</v>
      </c>
      <c r="S2126" t="e">
        <f>+VLOOKUP(Q2126,Notes!$A$45:$BZ$50,MATCH(P2126,Notes!$2:$2,0),0)</f>
        <v>#N/A</v>
      </c>
      <c r="T2126" s="21" t="e">
        <f t="shared" si="67"/>
        <v>#N/A</v>
      </c>
      <c r="AD2126" s="20" t="s">
        <v>671</v>
      </c>
      <c r="AE2126" s="20">
        <v>0.21431500000000001</v>
      </c>
      <c r="AF2126" s="20">
        <v>0.21431500000000001</v>
      </c>
      <c r="AG2126" s="20" t="s">
        <v>47</v>
      </c>
      <c r="AH2126" s="20" t="s">
        <v>208</v>
      </c>
    </row>
    <row r="2127" spans="1:34">
      <c r="A2127" s="20"/>
      <c r="B2127" s="20"/>
      <c r="C2127" s="20"/>
      <c r="D2127" s="20"/>
      <c r="E2127" s="20"/>
      <c r="P2127" t="e">
        <f t="shared" si="66"/>
        <v>#N/A</v>
      </c>
      <c r="Q2127" t="e">
        <f>+VLOOKUP(D2127&amp;E2127,Master!D:H,5,0)</f>
        <v>#N/A</v>
      </c>
      <c r="R2127" t="e">
        <f>+VLOOKUP(D2127&amp;E2127,Master!D:I,6,0)</f>
        <v>#N/A</v>
      </c>
      <c r="S2127" t="e">
        <f>+VLOOKUP(Q2127,Notes!$A$45:$BZ$50,MATCH(P2127,Notes!$2:$2,0),0)</f>
        <v>#N/A</v>
      </c>
      <c r="T2127" s="21" t="e">
        <f t="shared" si="67"/>
        <v>#N/A</v>
      </c>
      <c r="AD2127" s="20" t="s">
        <v>675</v>
      </c>
      <c r="AE2127" s="20">
        <v>0.20093800000000001</v>
      </c>
      <c r="AF2127" s="20">
        <v>0.20093800000000001</v>
      </c>
      <c r="AG2127" s="20" t="s">
        <v>47</v>
      </c>
      <c r="AH2127" s="20" t="s">
        <v>209</v>
      </c>
    </row>
    <row r="2128" spans="1:34">
      <c r="A2128" s="20"/>
      <c r="B2128" s="20"/>
      <c r="C2128" s="20"/>
      <c r="D2128" s="20"/>
      <c r="E2128" s="20"/>
      <c r="P2128" t="e">
        <f t="shared" si="66"/>
        <v>#N/A</v>
      </c>
      <c r="Q2128" t="e">
        <f>+VLOOKUP(D2128&amp;E2128,Master!D:H,5,0)</f>
        <v>#N/A</v>
      </c>
      <c r="R2128" t="e">
        <f>+VLOOKUP(D2128&amp;E2128,Master!D:I,6,0)</f>
        <v>#N/A</v>
      </c>
      <c r="S2128" t="e">
        <f>+VLOOKUP(Q2128,Notes!$A$45:$BZ$50,MATCH(P2128,Notes!$2:$2,0),0)</f>
        <v>#N/A</v>
      </c>
      <c r="T2128" s="21" t="e">
        <f t="shared" si="67"/>
        <v>#N/A</v>
      </c>
      <c r="AD2128" s="20" t="s">
        <v>764</v>
      </c>
      <c r="AE2128" s="20">
        <v>0.21088700000000002</v>
      </c>
      <c r="AF2128" s="20">
        <v>0.21088700000000002</v>
      </c>
      <c r="AG2128" s="20" t="s">
        <v>16</v>
      </c>
      <c r="AH2128" s="20" t="s">
        <v>209</v>
      </c>
    </row>
    <row r="2129" spans="1:34">
      <c r="A2129" s="20"/>
      <c r="B2129" s="20"/>
      <c r="C2129" s="20"/>
      <c r="D2129" s="20"/>
      <c r="E2129" s="20"/>
      <c r="P2129" t="e">
        <f t="shared" si="66"/>
        <v>#N/A</v>
      </c>
      <c r="Q2129" t="e">
        <f>+VLOOKUP(D2129&amp;E2129,Master!D:H,5,0)</f>
        <v>#N/A</v>
      </c>
      <c r="R2129" t="e">
        <f>+VLOOKUP(D2129&amp;E2129,Master!D:I,6,0)</f>
        <v>#N/A</v>
      </c>
      <c r="S2129" t="e">
        <f>+VLOOKUP(Q2129,Notes!$A$45:$BZ$50,MATCH(P2129,Notes!$2:$2,0),0)</f>
        <v>#N/A</v>
      </c>
      <c r="T2129" s="21" t="e">
        <f t="shared" si="67"/>
        <v>#N/A</v>
      </c>
      <c r="AD2129" s="20" t="s">
        <v>762</v>
      </c>
      <c r="AE2129" s="20">
        <v>0.25118299999999999</v>
      </c>
      <c r="AF2129" s="20">
        <v>0.25118299999999999</v>
      </c>
      <c r="AG2129" s="20" t="s">
        <v>16</v>
      </c>
      <c r="AH2129" s="20" t="s">
        <v>208</v>
      </c>
    </row>
    <row r="2130" spans="1:34">
      <c r="A2130" s="20"/>
      <c r="B2130" s="20"/>
      <c r="C2130" s="20"/>
      <c r="D2130" s="20"/>
      <c r="E2130" s="20"/>
      <c r="P2130" t="e">
        <f t="shared" si="66"/>
        <v>#N/A</v>
      </c>
      <c r="Q2130" t="e">
        <f>+VLOOKUP(D2130&amp;E2130,Master!D:H,5,0)</f>
        <v>#N/A</v>
      </c>
      <c r="R2130" t="e">
        <f>+VLOOKUP(D2130&amp;E2130,Master!D:I,6,0)</f>
        <v>#N/A</v>
      </c>
      <c r="S2130" t="e">
        <f>+VLOOKUP(Q2130,Notes!$A$45:$BZ$50,MATCH(P2130,Notes!$2:$2,0),0)</f>
        <v>#N/A</v>
      </c>
      <c r="T2130" s="21" t="e">
        <f t="shared" si="67"/>
        <v>#N/A</v>
      </c>
      <c r="AD2130" s="20" t="s">
        <v>652</v>
      </c>
      <c r="AE2130" s="20">
        <v>15.424535000000001</v>
      </c>
      <c r="AF2130" s="20">
        <v>15.424535000000001</v>
      </c>
      <c r="AG2130" s="20" t="s">
        <v>17</v>
      </c>
      <c r="AH2130" s="20" t="s">
        <v>210</v>
      </c>
    </row>
    <row r="2131" spans="1:34">
      <c r="A2131" s="20"/>
      <c r="B2131" s="20"/>
      <c r="C2131" s="20"/>
      <c r="D2131" s="20"/>
      <c r="E2131" s="20"/>
      <c r="P2131" t="e">
        <f t="shared" si="66"/>
        <v>#N/A</v>
      </c>
      <c r="Q2131" t="e">
        <f>+VLOOKUP(D2131&amp;E2131,Master!D:H,5,0)</f>
        <v>#N/A</v>
      </c>
      <c r="R2131" t="e">
        <f>+VLOOKUP(D2131&amp;E2131,Master!D:I,6,0)</f>
        <v>#N/A</v>
      </c>
      <c r="S2131" t="e">
        <f>+VLOOKUP(Q2131,Notes!$A$45:$BZ$50,MATCH(P2131,Notes!$2:$2,0),0)</f>
        <v>#N/A</v>
      </c>
      <c r="T2131" s="21" t="e">
        <f t="shared" si="67"/>
        <v>#N/A</v>
      </c>
      <c r="AD2131" s="20" t="s">
        <v>651</v>
      </c>
      <c r="AE2131" s="20">
        <v>15.827437999999999</v>
      </c>
      <c r="AF2131" s="20">
        <v>15.827437999999999</v>
      </c>
      <c r="AG2131" s="20" t="s">
        <v>17</v>
      </c>
      <c r="AH2131" s="20" t="s">
        <v>196</v>
      </c>
    </row>
    <row r="2132" spans="1:34">
      <c r="A2132" s="20"/>
      <c r="B2132" s="20"/>
      <c r="C2132" s="20"/>
      <c r="D2132" s="20"/>
      <c r="E2132" s="20"/>
      <c r="P2132" t="e">
        <f t="shared" si="66"/>
        <v>#N/A</v>
      </c>
      <c r="Q2132" t="e">
        <f>+VLOOKUP(D2132&amp;E2132,Master!D:H,5,0)</f>
        <v>#N/A</v>
      </c>
      <c r="R2132" t="e">
        <f>+VLOOKUP(D2132&amp;E2132,Master!D:I,6,0)</f>
        <v>#N/A</v>
      </c>
      <c r="S2132" t="e">
        <f>+VLOOKUP(Q2132,Notes!$A$45:$BZ$50,MATCH(P2132,Notes!$2:$2,0),0)</f>
        <v>#N/A</v>
      </c>
      <c r="T2132" s="21" t="e">
        <f t="shared" si="67"/>
        <v>#N/A</v>
      </c>
      <c r="AD2132" s="20" t="s">
        <v>681</v>
      </c>
      <c r="AE2132" s="20">
        <v>15.026921000000005</v>
      </c>
      <c r="AF2132" s="20">
        <v>15.026921000000005</v>
      </c>
      <c r="AG2132" s="20" t="s">
        <v>190</v>
      </c>
      <c r="AH2132" s="20" t="s">
        <v>204</v>
      </c>
    </row>
    <row r="2133" spans="1:34">
      <c r="A2133" s="20"/>
      <c r="B2133" s="20"/>
      <c r="C2133" s="20"/>
      <c r="D2133" s="20"/>
      <c r="E2133" s="20"/>
      <c r="P2133" t="e">
        <f t="shared" si="66"/>
        <v>#N/A</v>
      </c>
      <c r="Q2133" t="e">
        <f>+VLOOKUP(D2133&amp;E2133,Master!D:H,5,0)</f>
        <v>#N/A</v>
      </c>
      <c r="R2133" t="e">
        <f>+VLOOKUP(D2133&amp;E2133,Master!D:I,6,0)</f>
        <v>#N/A</v>
      </c>
      <c r="S2133" t="e">
        <f>+VLOOKUP(Q2133,Notes!$A$45:$BZ$50,MATCH(P2133,Notes!$2:$2,0),0)</f>
        <v>#N/A</v>
      </c>
      <c r="T2133" s="21" t="e">
        <f t="shared" si="67"/>
        <v>#N/A</v>
      </c>
      <c r="AD2133" s="20" t="s">
        <v>682</v>
      </c>
      <c r="AE2133" s="20">
        <v>15.063449999999996</v>
      </c>
      <c r="AF2133" s="20">
        <v>15.063449999999996</v>
      </c>
      <c r="AG2133" s="20" t="s">
        <v>190</v>
      </c>
      <c r="AH2133" s="20" t="s">
        <v>208</v>
      </c>
    </row>
    <row r="2134" spans="1:34">
      <c r="A2134" s="20"/>
      <c r="B2134" s="20"/>
      <c r="C2134" s="20"/>
      <c r="D2134" s="20"/>
      <c r="E2134" s="20"/>
      <c r="P2134" t="e">
        <f t="shared" si="66"/>
        <v>#N/A</v>
      </c>
      <c r="Q2134" t="e">
        <f>+VLOOKUP(D2134&amp;E2134,Master!D:H,5,0)</f>
        <v>#N/A</v>
      </c>
      <c r="R2134" t="e">
        <f>+VLOOKUP(D2134&amp;E2134,Master!D:I,6,0)</f>
        <v>#N/A</v>
      </c>
      <c r="S2134" t="e">
        <f>+VLOOKUP(Q2134,Notes!$A$45:$BZ$50,MATCH(P2134,Notes!$2:$2,0),0)</f>
        <v>#N/A</v>
      </c>
      <c r="T2134" s="21" t="e">
        <f t="shared" si="67"/>
        <v>#N/A</v>
      </c>
      <c r="AD2134" s="20" t="s">
        <v>683</v>
      </c>
      <c r="AE2134" s="20">
        <v>14.618611999999994</v>
      </c>
      <c r="AF2134" s="20">
        <v>14.618611999999994</v>
      </c>
      <c r="AG2134" s="20" t="s">
        <v>190</v>
      </c>
      <c r="AH2134" s="20" t="s">
        <v>205</v>
      </c>
    </row>
    <row r="2135" spans="1:34">
      <c r="A2135" s="20"/>
      <c r="B2135" s="20"/>
      <c r="C2135" s="20"/>
      <c r="D2135" s="20"/>
      <c r="E2135" s="20"/>
      <c r="P2135" t="e">
        <f t="shared" si="66"/>
        <v>#N/A</v>
      </c>
      <c r="Q2135" t="e">
        <f>+VLOOKUP(D2135&amp;E2135,Master!D:H,5,0)</f>
        <v>#N/A</v>
      </c>
      <c r="R2135" t="e">
        <f>+VLOOKUP(D2135&amp;E2135,Master!D:I,6,0)</f>
        <v>#N/A</v>
      </c>
      <c r="S2135" t="e">
        <f>+VLOOKUP(Q2135,Notes!$A$45:$BZ$50,MATCH(P2135,Notes!$2:$2,0),0)</f>
        <v>#N/A</v>
      </c>
      <c r="T2135" s="21" t="e">
        <f t="shared" si="67"/>
        <v>#N/A</v>
      </c>
      <c r="AD2135" s="20" t="s">
        <v>684</v>
      </c>
      <c r="AE2135" s="20">
        <v>14.634362000000001</v>
      </c>
      <c r="AF2135" s="20">
        <v>14.634362000000001</v>
      </c>
      <c r="AG2135" s="20" t="s">
        <v>190</v>
      </c>
      <c r="AH2135" s="20" t="s">
        <v>209</v>
      </c>
    </row>
    <row r="2136" spans="1:34">
      <c r="A2136" s="20"/>
      <c r="B2136" s="20"/>
      <c r="C2136" s="20"/>
      <c r="D2136" s="20"/>
      <c r="E2136" s="20"/>
      <c r="P2136" t="e">
        <f t="shared" si="66"/>
        <v>#N/A</v>
      </c>
      <c r="Q2136" t="e">
        <f>+VLOOKUP(D2136&amp;E2136,Master!D:H,5,0)</f>
        <v>#N/A</v>
      </c>
      <c r="R2136" t="e">
        <f>+VLOOKUP(D2136&amp;E2136,Master!D:I,6,0)</f>
        <v>#N/A</v>
      </c>
      <c r="S2136" t="e">
        <f>+VLOOKUP(Q2136,Notes!$A$45:$BZ$50,MATCH(P2136,Notes!$2:$2,0),0)</f>
        <v>#N/A</v>
      </c>
      <c r="T2136" s="21" t="e">
        <f t="shared" si="67"/>
        <v>#N/A</v>
      </c>
      <c r="AD2136" s="20" t="s">
        <v>785</v>
      </c>
      <c r="AE2136" s="20">
        <v>1.84</v>
      </c>
      <c r="AF2136" s="20">
        <v>1.84</v>
      </c>
      <c r="AG2136" s="20" t="s">
        <v>189</v>
      </c>
      <c r="AH2136" s="20" t="s">
        <v>200</v>
      </c>
    </row>
    <row r="2137" spans="1:34">
      <c r="A2137" s="20"/>
      <c r="B2137" s="20"/>
      <c r="C2137" s="20"/>
      <c r="D2137" s="20"/>
      <c r="E2137" s="20"/>
      <c r="P2137" t="e">
        <f t="shared" si="66"/>
        <v>#N/A</v>
      </c>
      <c r="Q2137" t="e">
        <f>+VLOOKUP(D2137&amp;E2137,Master!D:H,5,0)</f>
        <v>#N/A</v>
      </c>
      <c r="R2137" t="e">
        <f>+VLOOKUP(D2137&amp;E2137,Master!D:I,6,0)</f>
        <v>#N/A</v>
      </c>
      <c r="S2137" t="e">
        <f>+VLOOKUP(Q2137,Notes!$A$45:$BZ$50,MATCH(P2137,Notes!$2:$2,0),0)</f>
        <v>#N/A</v>
      </c>
      <c r="T2137" s="21" t="e">
        <f t="shared" si="67"/>
        <v>#N/A</v>
      </c>
      <c r="AD2137" s="20" t="s">
        <v>621</v>
      </c>
      <c r="AE2137" s="20">
        <v>0.18816300000000014</v>
      </c>
      <c r="AF2137" s="20">
        <v>0.18816300000000014</v>
      </c>
      <c r="AG2137" s="20" t="s">
        <v>20</v>
      </c>
      <c r="AH2137" s="20" t="s">
        <v>204</v>
      </c>
    </row>
    <row r="2138" spans="1:34">
      <c r="A2138" s="20"/>
      <c r="B2138" s="20"/>
      <c r="C2138" s="20"/>
      <c r="D2138" s="20"/>
      <c r="E2138" s="20"/>
      <c r="P2138" t="e">
        <f t="shared" si="66"/>
        <v>#N/A</v>
      </c>
      <c r="Q2138" t="e">
        <f>+VLOOKUP(D2138&amp;E2138,Master!D:H,5,0)</f>
        <v>#N/A</v>
      </c>
      <c r="R2138" t="e">
        <f>+VLOOKUP(D2138&amp;E2138,Master!D:I,6,0)</f>
        <v>#N/A</v>
      </c>
      <c r="S2138" t="e">
        <f>+VLOOKUP(Q2138,Notes!$A$45:$BZ$50,MATCH(P2138,Notes!$2:$2,0),0)</f>
        <v>#N/A</v>
      </c>
      <c r="T2138" s="21" t="e">
        <f t="shared" si="67"/>
        <v>#N/A</v>
      </c>
      <c r="AD2138" s="20" t="s">
        <v>625</v>
      </c>
      <c r="AE2138" s="20">
        <v>0.17584399999999997</v>
      </c>
      <c r="AF2138" s="20">
        <v>0.17584399999999997</v>
      </c>
      <c r="AG2138" s="20" t="s">
        <v>20</v>
      </c>
      <c r="AH2138" s="20" t="s">
        <v>205</v>
      </c>
    </row>
    <row r="2139" spans="1:34">
      <c r="A2139" s="20"/>
      <c r="B2139" s="20"/>
      <c r="C2139" s="20"/>
      <c r="D2139" s="20"/>
      <c r="E2139" s="20"/>
      <c r="P2139" t="e">
        <f t="shared" si="66"/>
        <v>#N/A</v>
      </c>
      <c r="Q2139" t="e">
        <f>+VLOOKUP(D2139&amp;E2139,Master!D:H,5,0)</f>
        <v>#N/A</v>
      </c>
      <c r="R2139" t="e">
        <f>+VLOOKUP(D2139&amp;E2139,Master!D:I,6,0)</f>
        <v>#N/A</v>
      </c>
      <c r="S2139" t="e">
        <f>+VLOOKUP(Q2139,Notes!$A$45:$BZ$50,MATCH(P2139,Notes!$2:$2,0),0)</f>
        <v>#N/A</v>
      </c>
      <c r="T2139" s="21" t="e">
        <f t="shared" si="67"/>
        <v>#N/A</v>
      </c>
      <c r="AD2139" s="20" t="s">
        <v>668</v>
      </c>
      <c r="AE2139" s="20">
        <v>0.21977199999999994</v>
      </c>
      <c r="AF2139" s="20">
        <v>0.21977199999999994</v>
      </c>
      <c r="AG2139" s="20" t="s">
        <v>47</v>
      </c>
      <c r="AH2139" s="20" t="s">
        <v>204</v>
      </c>
    </row>
    <row r="2140" spans="1:34">
      <c r="A2140" s="20"/>
      <c r="B2140" s="20"/>
      <c r="C2140" s="20"/>
      <c r="D2140" s="20"/>
      <c r="E2140" s="20"/>
      <c r="P2140" t="e">
        <f t="shared" si="66"/>
        <v>#N/A</v>
      </c>
      <c r="Q2140" t="e">
        <f>+VLOOKUP(D2140&amp;E2140,Master!D:H,5,0)</f>
        <v>#N/A</v>
      </c>
      <c r="R2140" t="e">
        <f>+VLOOKUP(D2140&amp;E2140,Master!D:I,6,0)</f>
        <v>#N/A</v>
      </c>
      <c r="S2140" t="e">
        <f>+VLOOKUP(Q2140,Notes!$A$45:$BZ$50,MATCH(P2140,Notes!$2:$2,0),0)</f>
        <v>#N/A</v>
      </c>
      <c r="T2140" s="21" t="e">
        <f t="shared" si="67"/>
        <v>#N/A</v>
      </c>
      <c r="AD2140" s="20" t="s">
        <v>672</v>
      </c>
      <c r="AE2140" s="20">
        <v>0.20745500000000008</v>
      </c>
      <c r="AF2140" s="20">
        <v>0.20745500000000008</v>
      </c>
      <c r="AG2140" s="20" t="s">
        <v>47</v>
      </c>
      <c r="AH2140" s="20" t="s">
        <v>205</v>
      </c>
    </row>
    <row r="2141" spans="1:34">
      <c r="A2141" s="20"/>
      <c r="B2141" s="20"/>
      <c r="C2141" s="20"/>
      <c r="D2141" s="20"/>
      <c r="E2141" s="20"/>
      <c r="P2141" t="e">
        <f t="shared" ref="P2141:P2204" si="68">+D2141&amp;R2141</f>
        <v>#N/A</v>
      </c>
      <c r="Q2141" t="e">
        <f>+VLOOKUP(D2141&amp;E2141,Master!D:H,5,0)</f>
        <v>#N/A</v>
      </c>
      <c r="R2141" t="e">
        <f>+VLOOKUP(D2141&amp;E2141,Master!D:I,6,0)</f>
        <v>#N/A</v>
      </c>
      <c r="S2141" t="e">
        <f>+VLOOKUP(Q2141,Notes!$A$45:$BZ$50,MATCH(P2141,Notes!$2:$2,0),0)</f>
        <v>#N/A</v>
      </c>
      <c r="T2141" s="21" t="e">
        <f t="shared" si="67"/>
        <v>#N/A</v>
      </c>
      <c r="AD2141" s="20" t="s">
        <v>647</v>
      </c>
      <c r="AE2141" s="20">
        <v>15.734137000000006</v>
      </c>
      <c r="AF2141" s="20">
        <v>15.734137000000006</v>
      </c>
      <c r="AG2141" s="20" t="s">
        <v>15</v>
      </c>
      <c r="AH2141" s="20" t="s">
        <v>205</v>
      </c>
    </row>
    <row r="2142" spans="1:34">
      <c r="A2142" s="20"/>
      <c r="B2142" s="20"/>
      <c r="C2142" s="20"/>
      <c r="D2142" s="20"/>
      <c r="E2142" s="20"/>
      <c r="P2142" t="e">
        <f t="shared" si="68"/>
        <v>#N/A</v>
      </c>
      <c r="Q2142" t="e">
        <f>+VLOOKUP(D2142&amp;E2142,Master!D:H,5,0)</f>
        <v>#N/A</v>
      </c>
      <c r="R2142" t="e">
        <f>+VLOOKUP(D2142&amp;E2142,Master!D:I,6,0)</f>
        <v>#N/A</v>
      </c>
      <c r="S2142" t="e">
        <f>+VLOOKUP(Q2142,Notes!$A$45:$BZ$50,MATCH(P2142,Notes!$2:$2,0),0)</f>
        <v>#N/A</v>
      </c>
      <c r="T2142" s="21" t="e">
        <f t="shared" si="67"/>
        <v>#N/A</v>
      </c>
      <c r="AD2142" s="20" t="s">
        <v>642</v>
      </c>
      <c r="AE2142" s="20">
        <v>19.30333700000001</v>
      </c>
      <c r="AF2142" s="20">
        <v>19.30333700000001</v>
      </c>
      <c r="AG2142" s="20" t="s">
        <v>15</v>
      </c>
      <c r="AH2142" s="20" t="s">
        <v>204</v>
      </c>
    </row>
    <row r="2143" spans="1:34">
      <c r="A2143" s="20"/>
      <c r="B2143" s="20"/>
      <c r="C2143" s="20"/>
      <c r="D2143" s="20"/>
      <c r="E2143" s="20"/>
      <c r="P2143" t="e">
        <f t="shared" si="68"/>
        <v>#N/A</v>
      </c>
      <c r="Q2143" t="e">
        <f>+VLOOKUP(D2143&amp;E2143,Master!D:H,5,0)</f>
        <v>#N/A</v>
      </c>
      <c r="R2143" t="e">
        <f>+VLOOKUP(D2143&amp;E2143,Master!D:I,6,0)</f>
        <v>#N/A</v>
      </c>
      <c r="S2143" t="e">
        <f>+VLOOKUP(Q2143,Notes!$A$45:$BZ$50,MATCH(P2143,Notes!$2:$2,0),0)</f>
        <v>#N/A</v>
      </c>
      <c r="T2143" s="21" t="e">
        <f t="shared" si="67"/>
        <v>#N/A</v>
      </c>
      <c r="AD2143" s="20" t="s">
        <v>653</v>
      </c>
      <c r="AE2143" s="20">
        <v>15.359452999999993</v>
      </c>
      <c r="AF2143" s="20">
        <v>15.359452999999993</v>
      </c>
      <c r="AG2143" s="20" t="s">
        <v>17</v>
      </c>
      <c r="AH2143" s="20" t="s">
        <v>211</v>
      </c>
    </row>
    <row r="2144" spans="1:34">
      <c r="A2144" s="20"/>
      <c r="B2144" s="20"/>
      <c r="C2144" s="20"/>
      <c r="D2144" s="20"/>
      <c r="E2144" s="20"/>
      <c r="P2144" t="e">
        <f t="shared" si="68"/>
        <v>#N/A</v>
      </c>
      <c r="Q2144" t="e">
        <f>+VLOOKUP(D2144&amp;E2144,Master!D:H,5,0)</f>
        <v>#N/A</v>
      </c>
      <c r="R2144" t="e">
        <f>+VLOOKUP(D2144&amp;E2144,Master!D:I,6,0)</f>
        <v>#N/A</v>
      </c>
      <c r="S2144" t="e">
        <f>+VLOOKUP(Q2144,Notes!$A$45:$BZ$50,MATCH(P2144,Notes!$2:$2,0),0)</f>
        <v>#N/A</v>
      </c>
      <c r="T2144" s="21" t="e">
        <f t="shared" si="67"/>
        <v>#N/A</v>
      </c>
      <c r="AD2144" s="20" t="s">
        <v>650</v>
      </c>
      <c r="AE2144" s="20">
        <v>15.765048999999996</v>
      </c>
      <c r="AF2144" s="20">
        <v>15.765048999999996</v>
      </c>
      <c r="AG2144" s="20" t="s">
        <v>17</v>
      </c>
      <c r="AH2144" s="20" t="s">
        <v>204</v>
      </c>
    </row>
    <row r="2145" spans="1:34">
      <c r="A2145" s="20"/>
      <c r="B2145" s="20"/>
      <c r="C2145" s="20"/>
      <c r="D2145" s="20"/>
      <c r="E2145" s="20"/>
      <c r="P2145" t="e">
        <f t="shared" si="68"/>
        <v>#N/A</v>
      </c>
      <c r="Q2145" t="e">
        <f>+VLOOKUP(D2145&amp;E2145,Master!D:H,5,0)</f>
        <v>#N/A</v>
      </c>
      <c r="R2145" t="e">
        <f>+VLOOKUP(D2145&amp;E2145,Master!D:I,6,0)</f>
        <v>#N/A</v>
      </c>
      <c r="S2145" t="e">
        <f>+VLOOKUP(Q2145,Notes!$A$45:$BZ$50,MATCH(P2145,Notes!$2:$2,0),0)</f>
        <v>#N/A</v>
      </c>
      <c r="T2145" s="21" t="e">
        <f t="shared" si="67"/>
        <v>#N/A</v>
      </c>
      <c r="AD2145" s="20" t="s">
        <v>763</v>
      </c>
      <c r="AE2145" s="20">
        <v>0.21400499999999986</v>
      </c>
      <c r="AF2145" s="20">
        <v>0.21400499999999986</v>
      </c>
      <c r="AG2145" s="20" t="s">
        <v>16</v>
      </c>
      <c r="AH2145" s="20" t="s">
        <v>205</v>
      </c>
    </row>
    <row r="2146" spans="1:34">
      <c r="A2146" s="20"/>
      <c r="B2146" s="20"/>
      <c r="C2146" s="20"/>
      <c r="D2146" s="20"/>
      <c r="E2146" s="20"/>
      <c r="P2146" t="e">
        <f t="shared" si="68"/>
        <v>#N/A</v>
      </c>
      <c r="Q2146" t="e">
        <f>+VLOOKUP(D2146&amp;E2146,Master!D:H,5,0)</f>
        <v>#N/A</v>
      </c>
      <c r="R2146" t="e">
        <f>+VLOOKUP(D2146&amp;E2146,Master!D:I,6,0)</f>
        <v>#N/A</v>
      </c>
      <c r="S2146" t="e">
        <f>+VLOOKUP(Q2146,Notes!$A$45:$BZ$50,MATCH(P2146,Notes!$2:$2,0),0)</f>
        <v>#N/A</v>
      </c>
      <c r="T2146" s="21" t="e">
        <f t="shared" si="67"/>
        <v>#N/A</v>
      </c>
      <c r="AD2146" s="20" t="s">
        <v>761</v>
      </c>
      <c r="AE2146" s="20">
        <v>0.25396199999999997</v>
      </c>
      <c r="AF2146" s="20">
        <v>0.25396199999999997</v>
      </c>
      <c r="AG2146" s="20" t="s">
        <v>16</v>
      </c>
      <c r="AH2146" s="20" t="s">
        <v>204</v>
      </c>
    </row>
    <row r="2147" spans="1:34">
      <c r="A2147" s="20"/>
      <c r="B2147" s="20"/>
      <c r="C2147" s="20"/>
      <c r="D2147" s="20"/>
      <c r="E2147" s="20"/>
      <c r="P2147" t="e">
        <f t="shared" si="68"/>
        <v>#N/A</v>
      </c>
      <c r="Q2147" t="e">
        <f>+VLOOKUP(D2147&amp;E2147,Master!D:H,5,0)</f>
        <v>#N/A</v>
      </c>
      <c r="R2147" t="e">
        <f>+VLOOKUP(D2147&amp;E2147,Master!D:I,6,0)</f>
        <v>#N/A</v>
      </c>
      <c r="S2147" t="e">
        <f>+VLOOKUP(Q2147,Notes!$A$45:$BZ$50,MATCH(P2147,Notes!$2:$2,0),0)</f>
        <v>#N/A</v>
      </c>
      <c r="T2147" s="21" t="e">
        <f t="shared" si="67"/>
        <v>#N/A</v>
      </c>
      <c r="AD2147" s="20" t="s">
        <v>681</v>
      </c>
      <c r="AE2147" s="20">
        <v>15.026921000000005</v>
      </c>
      <c r="AF2147" s="20">
        <v>15.026921000000005</v>
      </c>
      <c r="AG2147" s="20" t="s">
        <v>190</v>
      </c>
      <c r="AH2147" s="20" t="s">
        <v>204</v>
      </c>
    </row>
    <row r="2148" spans="1:34">
      <c r="A2148" s="20"/>
      <c r="B2148" s="20"/>
      <c r="C2148" s="20"/>
      <c r="D2148" s="20"/>
      <c r="E2148" s="20"/>
      <c r="P2148" t="e">
        <f t="shared" si="68"/>
        <v>#N/A</v>
      </c>
      <c r="Q2148" t="e">
        <f>+VLOOKUP(D2148&amp;E2148,Master!D:H,5,0)</f>
        <v>#N/A</v>
      </c>
      <c r="R2148" t="e">
        <f>+VLOOKUP(D2148&amp;E2148,Master!D:I,6,0)</f>
        <v>#N/A</v>
      </c>
      <c r="S2148" t="e">
        <f>+VLOOKUP(Q2148,Notes!$A$45:$BZ$50,MATCH(P2148,Notes!$2:$2,0),0)</f>
        <v>#N/A</v>
      </c>
      <c r="T2148" s="21" t="e">
        <f t="shared" si="67"/>
        <v>#N/A</v>
      </c>
      <c r="AD2148" s="20" t="s">
        <v>683</v>
      </c>
      <c r="AE2148" s="20">
        <v>14.618611999999994</v>
      </c>
      <c r="AF2148" s="20">
        <v>14.618611999999994</v>
      </c>
      <c r="AG2148" s="20" t="s">
        <v>190</v>
      </c>
      <c r="AH2148" s="20" t="s">
        <v>205</v>
      </c>
    </row>
    <row r="2149" spans="1:34">
      <c r="A2149" s="20"/>
      <c r="B2149" s="20"/>
      <c r="C2149" s="20"/>
      <c r="D2149" s="20"/>
      <c r="E2149" s="20"/>
      <c r="P2149" t="e">
        <f t="shared" si="68"/>
        <v>#N/A</v>
      </c>
      <c r="Q2149" t="e">
        <f>+VLOOKUP(D2149&amp;E2149,Master!D:H,5,0)</f>
        <v>#N/A</v>
      </c>
      <c r="R2149" t="e">
        <f>+VLOOKUP(D2149&amp;E2149,Master!D:I,6,0)</f>
        <v>#N/A</v>
      </c>
      <c r="S2149" t="e">
        <f>+VLOOKUP(Q2149,Notes!$A$45:$BZ$50,MATCH(P2149,Notes!$2:$2,0),0)</f>
        <v>#N/A</v>
      </c>
      <c r="T2149" s="21" t="e">
        <f t="shared" si="67"/>
        <v>#N/A</v>
      </c>
      <c r="AD2149" s="20" t="s">
        <v>784</v>
      </c>
      <c r="AE2149" s="20">
        <v>1.92</v>
      </c>
      <c r="AF2149" s="20">
        <v>1.92</v>
      </c>
      <c r="AG2149" s="20" t="s">
        <v>189</v>
      </c>
      <c r="AH2149" s="20" t="s">
        <v>196</v>
      </c>
    </row>
    <row r="2150" spans="1:34">
      <c r="A2150" s="20"/>
      <c r="B2150" s="20"/>
      <c r="C2150" s="20"/>
      <c r="D2150" s="20"/>
      <c r="E2150" s="20"/>
      <c r="P2150" t="e">
        <f t="shared" si="68"/>
        <v>#N/A</v>
      </c>
      <c r="Q2150" t="e">
        <f>+VLOOKUP(D2150&amp;E2150,Master!D:H,5,0)</f>
        <v>#N/A</v>
      </c>
      <c r="R2150" t="e">
        <f>+VLOOKUP(D2150&amp;E2150,Master!D:I,6,0)</f>
        <v>#N/A</v>
      </c>
      <c r="S2150" t="e">
        <f>+VLOOKUP(Q2150,Notes!$A$45:$BZ$50,MATCH(P2150,Notes!$2:$2,0),0)</f>
        <v>#N/A</v>
      </c>
      <c r="T2150" s="21" t="e">
        <f t="shared" si="67"/>
        <v>#N/A</v>
      </c>
      <c r="AD2150" s="20" t="s">
        <v>676</v>
      </c>
      <c r="AE2150" s="20">
        <v>12.854486999999999</v>
      </c>
      <c r="AF2150" s="20">
        <v>12.854486999999999</v>
      </c>
      <c r="AG2150" s="20" t="s">
        <v>88</v>
      </c>
      <c r="AH2150" s="20" t="s">
        <v>196</v>
      </c>
    </row>
    <row r="2151" spans="1:34">
      <c r="A2151" s="20"/>
      <c r="B2151" s="20"/>
      <c r="C2151" s="20"/>
      <c r="D2151" s="20"/>
      <c r="E2151" s="20"/>
      <c r="P2151" t="e">
        <f t="shared" si="68"/>
        <v>#N/A</v>
      </c>
      <c r="Q2151" t="e">
        <f>+VLOOKUP(D2151&amp;E2151,Master!D:H,5,0)</f>
        <v>#N/A</v>
      </c>
      <c r="R2151" t="e">
        <f>+VLOOKUP(D2151&amp;E2151,Master!D:I,6,0)</f>
        <v>#N/A</v>
      </c>
      <c r="S2151" t="e">
        <f>+VLOOKUP(Q2151,Notes!$A$45:$BZ$50,MATCH(P2151,Notes!$2:$2,0),0)</f>
        <v>#N/A</v>
      </c>
      <c r="T2151" s="21" t="e">
        <f t="shared" si="67"/>
        <v>#N/A</v>
      </c>
      <c r="AD2151" s="20" t="s">
        <v>781</v>
      </c>
      <c r="AE2151" s="20">
        <v>2.4700000000000002</v>
      </c>
      <c r="AF2151" s="20">
        <v>2.4700000000000002</v>
      </c>
      <c r="AG2151" s="20" t="s">
        <v>5</v>
      </c>
      <c r="AH2151" s="20" t="s">
        <v>200</v>
      </c>
    </row>
    <row r="2152" spans="1:34">
      <c r="A2152" s="20"/>
      <c r="B2152" s="20"/>
      <c r="C2152" s="20"/>
      <c r="D2152" s="20"/>
      <c r="E2152" s="20"/>
      <c r="P2152" t="e">
        <f t="shared" si="68"/>
        <v>#N/A</v>
      </c>
      <c r="Q2152" t="e">
        <f>+VLOOKUP(D2152&amp;E2152,Master!D:H,5,0)</f>
        <v>#N/A</v>
      </c>
      <c r="R2152" t="e">
        <f>+VLOOKUP(D2152&amp;E2152,Master!D:I,6,0)</f>
        <v>#N/A</v>
      </c>
      <c r="S2152" t="e">
        <f>+VLOOKUP(Q2152,Notes!$A$45:$BZ$50,MATCH(P2152,Notes!$2:$2,0),0)</f>
        <v>#N/A</v>
      </c>
      <c r="T2152" s="21" t="e">
        <f t="shared" si="67"/>
        <v>#N/A</v>
      </c>
      <c r="AD2152" s="20" t="s">
        <v>780</v>
      </c>
      <c r="AE2152" s="20">
        <v>5.51</v>
      </c>
      <c r="AF2152" s="20">
        <v>5.51</v>
      </c>
      <c r="AG2152" s="20" t="s">
        <v>5</v>
      </c>
      <c r="AH2152" s="20" t="s">
        <v>196</v>
      </c>
    </row>
    <row r="2153" spans="1:34">
      <c r="A2153" s="20"/>
      <c r="B2153" s="20"/>
      <c r="C2153" s="20"/>
      <c r="D2153" s="20"/>
      <c r="E2153" s="20"/>
      <c r="P2153" t="e">
        <f t="shared" si="68"/>
        <v>#N/A</v>
      </c>
      <c r="Q2153" t="e">
        <f>+VLOOKUP(D2153&amp;E2153,Master!D:H,5,0)</f>
        <v>#N/A</v>
      </c>
      <c r="R2153" t="e">
        <f>+VLOOKUP(D2153&amp;E2153,Master!D:I,6,0)</f>
        <v>#N/A</v>
      </c>
      <c r="S2153" t="e">
        <f>+VLOOKUP(Q2153,Notes!$A$45:$BZ$50,MATCH(P2153,Notes!$2:$2,0),0)</f>
        <v>#N/A</v>
      </c>
      <c r="T2153" s="21" t="e">
        <f t="shared" si="67"/>
        <v>#N/A</v>
      </c>
      <c r="AD2153" s="20" t="s">
        <v>653</v>
      </c>
      <c r="AE2153" s="20">
        <v>15.359452999999993</v>
      </c>
      <c r="AF2153" s="20">
        <v>15.359452999999993</v>
      </c>
      <c r="AG2153" s="20" t="s">
        <v>17</v>
      </c>
      <c r="AH2153" s="20" t="s">
        <v>211</v>
      </c>
    </row>
    <row r="2154" spans="1:34">
      <c r="A2154" s="20"/>
      <c r="B2154" s="20"/>
      <c r="C2154" s="20"/>
      <c r="D2154" s="20"/>
      <c r="E2154" s="20"/>
      <c r="P2154" t="e">
        <f t="shared" si="68"/>
        <v>#N/A</v>
      </c>
      <c r="Q2154" t="e">
        <f>+VLOOKUP(D2154&amp;E2154,Master!D:H,5,0)</f>
        <v>#N/A</v>
      </c>
      <c r="R2154" t="e">
        <f>+VLOOKUP(D2154&amp;E2154,Master!D:I,6,0)</f>
        <v>#N/A</v>
      </c>
      <c r="S2154" t="e">
        <f>+VLOOKUP(Q2154,Notes!$A$45:$BZ$50,MATCH(P2154,Notes!$2:$2,0),0)</f>
        <v>#N/A</v>
      </c>
      <c r="T2154" s="21" t="e">
        <f t="shared" si="67"/>
        <v>#N/A</v>
      </c>
      <c r="AD2154" s="20" t="s">
        <v>650</v>
      </c>
      <c r="AE2154" s="20">
        <v>15.765048999999996</v>
      </c>
      <c r="AF2154" s="20">
        <v>15.765048999999996</v>
      </c>
      <c r="AG2154" s="20" t="s">
        <v>17</v>
      </c>
      <c r="AH2154" s="20" t="s">
        <v>204</v>
      </c>
    </row>
    <row r="2155" spans="1:34">
      <c r="A2155" s="20"/>
      <c r="B2155" s="20"/>
      <c r="C2155" s="20"/>
      <c r="D2155" s="20"/>
      <c r="E2155" s="20"/>
      <c r="P2155" t="e">
        <f t="shared" si="68"/>
        <v>#N/A</v>
      </c>
      <c r="Q2155" t="e">
        <f>+VLOOKUP(D2155&amp;E2155,Master!D:H,5,0)</f>
        <v>#N/A</v>
      </c>
      <c r="R2155" t="e">
        <f>+VLOOKUP(D2155&amp;E2155,Master!D:I,6,0)</f>
        <v>#N/A</v>
      </c>
      <c r="S2155" t="e">
        <f>+VLOOKUP(Q2155,Notes!$A$45:$BZ$50,MATCH(P2155,Notes!$2:$2,0),0)</f>
        <v>#N/A</v>
      </c>
      <c r="T2155" s="21" t="e">
        <f t="shared" si="67"/>
        <v>#N/A</v>
      </c>
      <c r="AD2155" s="20" t="s">
        <v>681</v>
      </c>
      <c r="AE2155" s="20">
        <v>15.026921000000005</v>
      </c>
      <c r="AF2155" s="20">
        <v>15.026921000000005</v>
      </c>
      <c r="AG2155" s="20" t="s">
        <v>190</v>
      </c>
      <c r="AH2155" s="20" t="s">
        <v>204</v>
      </c>
    </row>
    <row r="2156" spans="1:34">
      <c r="A2156" s="20"/>
      <c r="B2156" s="20"/>
      <c r="C2156" s="20"/>
      <c r="D2156" s="20"/>
      <c r="E2156" s="20"/>
      <c r="P2156" t="e">
        <f t="shared" si="68"/>
        <v>#N/A</v>
      </c>
      <c r="Q2156" t="e">
        <f>+VLOOKUP(D2156&amp;E2156,Master!D:H,5,0)</f>
        <v>#N/A</v>
      </c>
      <c r="R2156" t="e">
        <f>+VLOOKUP(D2156&amp;E2156,Master!D:I,6,0)</f>
        <v>#N/A</v>
      </c>
      <c r="S2156" t="e">
        <f>+VLOOKUP(Q2156,Notes!$A$45:$BZ$50,MATCH(P2156,Notes!$2:$2,0),0)</f>
        <v>#N/A</v>
      </c>
      <c r="T2156" s="21" t="e">
        <f t="shared" si="67"/>
        <v>#N/A</v>
      </c>
      <c r="AD2156" s="20" t="s">
        <v>683</v>
      </c>
      <c r="AE2156" s="20">
        <v>14.618611999999994</v>
      </c>
      <c r="AF2156" s="20">
        <v>14.618611999999994</v>
      </c>
      <c r="AG2156" s="20" t="s">
        <v>190</v>
      </c>
      <c r="AH2156" s="20" t="s">
        <v>205</v>
      </c>
    </row>
    <row r="2157" spans="1:34">
      <c r="A2157" s="20"/>
      <c r="B2157" s="20"/>
      <c r="C2157" s="20"/>
      <c r="D2157" s="20"/>
      <c r="E2157" s="20"/>
      <c r="P2157" t="e">
        <f t="shared" si="68"/>
        <v>#N/A</v>
      </c>
      <c r="Q2157" t="e">
        <f>+VLOOKUP(D2157&amp;E2157,Master!D:H,5,0)</f>
        <v>#N/A</v>
      </c>
      <c r="R2157" t="e">
        <f>+VLOOKUP(D2157&amp;E2157,Master!D:I,6,0)</f>
        <v>#N/A</v>
      </c>
      <c r="S2157" t="e">
        <f>+VLOOKUP(Q2157,Notes!$A$45:$BZ$50,MATCH(P2157,Notes!$2:$2,0),0)</f>
        <v>#N/A</v>
      </c>
      <c r="T2157" s="21" t="e">
        <f t="shared" si="67"/>
        <v>#N/A</v>
      </c>
      <c r="AD2157" s="20" t="s">
        <v>676</v>
      </c>
      <c r="AE2157" s="20">
        <v>12.854486999999999</v>
      </c>
      <c r="AF2157" s="20">
        <v>12.854486999999999</v>
      </c>
      <c r="AG2157" s="20" t="s">
        <v>88</v>
      </c>
      <c r="AH2157" s="20" t="s">
        <v>196</v>
      </c>
    </row>
    <row r="2158" spans="1:34">
      <c r="A2158" s="20"/>
      <c r="B2158" s="20"/>
      <c r="C2158" s="20"/>
      <c r="D2158" s="20"/>
      <c r="E2158" s="20"/>
      <c r="P2158" t="e">
        <f t="shared" si="68"/>
        <v>#N/A</v>
      </c>
      <c r="Q2158" t="e">
        <f>+VLOOKUP(D2158&amp;E2158,Master!D:H,5,0)</f>
        <v>#N/A</v>
      </c>
      <c r="R2158" t="e">
        <f>+VLOOKUP(D2158&amp;E2158,Master!D:I,6,0)</f>
        <v>#N/A</v>
      </c>
      <c r="S2158" t="e">
        <f>+VLOOKUP(Q2158,Notes!$A$45:$BZ$50,MATCH(P2158,Notes!$2:$2,0),0)</f>
        <v>#N/A</v>
      </c>
      <c r="T2158" s="21" t="e">
        <f t="shared" si="67"/>
        <v>#N/A</v>
      </c>
      <c r="AD2158" s="20" t="s">
        <v>616</v>
      </c>
      <c r="AE2158" s="20">
        <v>0.9</v>
      </c>
      <c r="AF2158" s="20">
        <v>0.9</v>
      </c>
      <c r="AG2158" s="20" t="s">
        <v>2</v>
      </c>
      <c r="AH2158" s="20" t="s">
        <v>200</v>
      </c>
    </row>
    <row r="2159" spans="1:34">
      <c r="A2159" s="20"/>
      <c r="B2159" s="20"/>
      <c r="C2159" s="20"/>
      <c r="D2159" s="20"/>
      <c r="E2159" s="20"/>
      <c r="P2159" t="e">
        <f t="shared" si="68"/>
        <v>#N/A</v>
      </c>
      <c r="Q2159" t="e">
        <f>+VLOOKUP(D2159&amp;E2159,Master!D:H,5,0)</f>
        <v>#N/A</v>
      </c>
      <c r="R2159" t="e">
        <f>+VLOOKUP(D2159&amp;E2159,Master!D:I,6,0)</f>
        <v>#N/A</v>
      </c>
      <c r="S2159" t="e">
        <f>+VLOOKUP(Q2159,Notes!$A$45:$BZ$50,MATCH(P2159,Notes!$2:$2,0),0)</f>
        <v>#N/A</v>
      </c>
      <c r="T2159" s="21" t="e">
        <f t="shared" si="67"/>
        <v>#N/A</v>
      </c>
      <c r="AD2159" s="20" t="s">
        <v>662</v>
      </c>
      <c r="AE2159" s="20">
        <v>0.29440899999999998</v>
      </c>
      <c r="AF2159" s="20">
        <v>0.29440899999999998</v>
      </c>
      <c r="AG2159" s="20" t="s">
        <v>41</v>
      </c>
      <c r="AH2159" s="20" t="s">
        <v>196</v>
      </c>
    </row>
    <row r="2160" spans="1:34">
      <c r="A2160" s="20"/>
      <c r="B2160" s="20"/>
      <c r="C2160" s="20"/>
      <c r="D2160" s="20"/>
      <c r="E2160" s="20"/>
      <c r="P2160" t="e">
        <f t="shared" si="68"/>
        <v>#N/A</v>
      </c>
      <c r="Q2160" t="e">
        <f>+VLOOKUP(D2160&amp;E2160,Master!D:H,5,0)</f>
        <v>#N/A</v>
      </c>
      <c r="R2160" t="e">
        <f>+VLOOKUP(D2160&amp;E2160,Master!D:I,6,0)</f>
        <v>#N/A</v>
      </c>
      <c r="S2160" t="e">
        <f>+VLOOKUP(Q2160,Notes!$A$45:$BZ$50,MATCH(P2160,Notes!$2:$2,0),0)</f>
        <v>#N/A</v>
      </c>
      <c r="T2160" s="21" t="e">
        <f t="shared" si="67"/>
        <v>#N/A</v>
      </c>
      <c r="AD2160" s="20" t="s">
        <v>663</v>
      </c>
      <c r="AE2160" s="20">
        <v>0.29440899999999998</v>
      </c>
      <c r="AF2160" s="20">
        <v>0.29440899999999998</v>
      </c>
      <c r="AG2160" s="20" t="s">
        <v>41</v>
      </c>
      <c r="AH2160" s="20" t="s">
        <v>200</v>
      </c>
    </row>
    <row r="2161" spans="1:34">
      <c r="A2161" s="20"/>
      <c r="B2161" s="20"/>
      <c r="C2161" s="20"/>
      <c r="D2161" s="20"/>
      <c r="E2161" s="20"/>
      <c r="P2161" t="e">
        <f t="shared" si="68"/>
        <v>#N/A</v>
      </c>
      <c r="Q2161" t="e">
        <f>+VLOOKUP(D2161&amp;E2161,Master!D:H,5,0)</f>
        <v>#N/A</v>
      </c>
      <c r="R2161" t="e">
        <f>+VLOOKUP(D2161&amp;E2161,Master!D:I,6,0)</f>
        <v>#N/A</v>
      </c>
      <c r="S2161" t="e">
        <f>+VLOOKUP(Q2161,Notes!$A$45:$BZ$50,MATCH(P2161,Notes!$2:$2,0),0)</f>
        <v>#N/A</v>
      </c>
      <c r="T2161" s="21" t="e">
        <f t="shared" si="67"/>
        <v>#N/A</v>
      </c>
      <c r="AD2161" s="20" t="s">
        <v>659</v>
      </c>
      <c r="AE2161" s="20">
        <v>0.25059999999999999</v>
      </c>
      <c r="AF2161" s="20">
        <v>0.25059999999999999</v>
      </c>
      <c r="AG2161" s="20" t="s">
        <v>40</v>
      </c>
      <c r="AH2161" s="20" t="s">
        <v>203</v>
      </c>
    </row>
    <row r="2162" spans="1:34">
      <c r="A2162" s="20"/>
      <c r="B2162" s="20"/>
      <c r="C2162" s="20"/>
      <c r="D2162" s="20"/>
      <c r="E2162" s="20"/>
      <c r="P2162" t="e">
        <f t="shared" si="68"/>
        <v>#N/A</v>
      </c>
      <c r="Q2162" t="e">
        <f>+VLOOKUP(D2162&amp;E2162,Master!D:H,5,0)</f>
        <v>#N/A</v>
      </c>
      <c r="R2162" t="e">
        <f>+VLOOKUP(D2162&amp;E2162,Master!D:I,6,0)</f>
        <v>#N/A</v>
      </c>
      <c r="S2162" t="e">
        <f>+VLOOKUP(Q2162,Notes!$A$45:$BZ$50,MATCH(P2162,Notes!$2:$2,0),0)</f>
        <v>#N/A</v>
      </c>
      <c r="T2162" s="21" t="e">
        <f t="shared" si="67"/>
        <v>#N/A</v>
      </c>
      <c r="AD2162" s="20" t="s">
        <v>655</v>
      </c>
      <c r="AE2162" s="20">
        <v>0.26379999999999998</v>
      </c>
      <c r="AF2162" s="20">
        <v>0.26379999999999998</v>
      </c>
      <c r="AG2162" s="20" t="s">
        <v>40</v>
      </c>
      <c r="AH2162" s="20" t="s">
        <v>202</v>
      </c>
    </row>
    <row r="2163" spans="1:34">
      <c r="A2163" s="20"/>
      <c r="B2163" s="20"/>
      <c r="C2163" s="20"/>
      <c r="D2163" s="20"/>
      <c r="E2163" s="20"/>
      <c r="P2163" t="e">
        <f t="shared" si="68"/>
        <v>#N/A</v>
      </c>
      <c r="Q2163" t="e">
        <f>+VLOOKUP(D2163&amp;E2163,Master!D:H,5,0)</f>
        <v>#N/A</v>
      </c>
      <c r="R2163" t="e">
        <f>+VLOOKUP(D2163&amp;E2163,Master!D:I,6,0)</f>
        <v>#N/A</v>
      </c>
      <c r="S2163" t="e">
        <f>+VLOOKUP(Q2163,Notes!$A$45:$BZ$50,MATCH(P2163,Notes!$2:$2,0),0)</f>
        <v>#N/A</v>
      </c>
      <c r="T2163" s="21" t="e">
        <f t="shared" si="67"/>
        <v>#N/A</v>
      </c>
      <c r="AD2163" s="20" t="s">
        <v>626</v>
      </c>
      <c r="AE2163" s="20">
        <v>0.16719999999999999</v>
      </c>
      <c r="AF2163" s="20">
        <v>0.16719999999999999</v>
      </c>
      <c r="AG2163" s="20" t="s">
        <v>20</v>
      </c>
      <c r="AH2163" s="20" t="s">
        <v>203</v>
      </c>
    </row>
    <row r="2164" spans="1:34">
      <c r="A2164" s="20"/>
      <c r="B2164" s="20"/>
      <c r="C2164" s="20"/>
      <c r="D2164" s="20"/>
      <c r="E2164" s="20"/>
      <c r="P2164" t="e">
        <f t="shared" si="68"/>
        <v>#N/A</v>
      </c>
      <c r="Q2164" t="e">
        <f>+VLOOKUP(D2164&amp;E2164,Master!D:H,5,0)</f>
        <v>#N/A</v>
      </c>
      <c r="R2164" t="e">
        <f>+VLOOKUP(D2164&amp;E2164,Master!D:I,6,0)</f>
        <v>#N/A</v>
      </c>
      <c r="S2164" t="e">
        <f>+VLOOKUP(Q2164,Notes!$A$45:$BZ$50,MATCH(P2164,Notes!$2:$2,0),0)</f>
        <v>#N/A</v>
      </c>
      <c r="T2164" s="21" t="e">
        <f t="shared" si="67"/>
        <v>#N/A</v>
      </c>
      <c r="AD2164" s="20" t="s">
        <v>623</v>
      </c>
      <c r="AE2164" s="20">
        <v>0.17930000000000001</v>
      </c>
      <c r="AF2164" s="20">
        <v>0.17930000000000001</v>
      </c>
      <c r="AG2164" s="20" t="s">
        <v>20</v>
      </c>
      <c r="AH2164" s="20" t="s">
        <v>202</v>
      </c>
    </row>
    <row r="2165" spans="1:34">
      <c r="A2165" s="20"/>
      <c r="B2165" s="20"/>
      <c r="C2165" s="20"/>
      <c r="D2165" s="20"/>
      <c r="E2165" s="20"/>
      <c r="P2165" t="e">
        <f t="shared" si="68"/>
        <v>#N/A</v>
      </c>
      <c r="Q2165" t="e">
        <f>+VLOOKUP(D2165&amp;E2165,Master!D:H,5,0)</f>
        <v>#N/A</v>
      </c>
      <c r="R2165" t="e">
        <f>+VLOOKUP(D2165&amp;E2165,Master!D:I,6,0)</f>
        <v>#N/A</v>
      </c>
      <c r="S2165" t="e">
        <f>+VLOOKUP(Q2165,Notes!$A$45:$BZ$50,MATCH(P2165,Notes!$2:$2,0),0)</f>
        <v>#N/A</v>
      </c>
      <c r="T2165" s="21" t="e">
        <f t="shared" si="67"/>
        <v>#N/A</v>
      </c>
      <c r="AD2165" s="20" t="s">
        <v>629</v>
      </c>
      <c r="AE2165" s="20">
        <v>0.30362300000000003</v>
      </c>
      <c r="AF2165" s="20">
        <v>0.30362300000000003</v>
      </c>
      <c r="AG2165" s="20" t="s">
        <v>11</v>
      </c>
      <c r="AH2165" s="20" t="s">
        <v>203</v>
      </c>
    </row>
    <row r="2166" spans="1:34">
      <c r="A2166" s="20"/>
      <c r="B2166" s="20"/>
      <c r="C2166" s="20"/>
      <c r="D2166" s="20"/>
      <c r="E2166" s="20"/>
      <c r="P2166" t="e">
        <f t="shared" si="68"/>
        <v>#N/A</v>
      </c>
      <c r="Q2166" t="e">
        <f>+VLOOKUP(D2166&amp;E2166,Master!D:H,5,0)</f>
        <v>#N/A</v>
      </c>
      <c r="R2166" t="e">
        <f>+VLOOKUP(D2166&amp;E2166,Master!D:I,6,0)</f>
        <v>#N/A</v>
      </c>
      <c r="S2166" t="e">
        <f>+VLOOKUP(Q2166,Notes!$A$45:$BZ$50,MATCH(P2166,Notes!$2:$2,0),0)</f>
        <v>#N/A</v>
      </c>
      <c r="T2166" s="21" t="e">
        <f t="shared" si="67"/>
        <v>#N/A</v>
      </c>
      <c r="AD2166" s="20" t="s">
        <v>627</v>
      </c>
      <c r="AE2166" s="20">
        <v>0.30362300000000003</v>
      </c>
      <c r="AF2166" s="20">
        <v>0.30362300000000003</v>
      </c>
      <c r="AG2166" s="20" t="s">
        <v>11</v>
      </c>
      <c r="AH2166" s="20" t="s">
        <v>202</v>
      </c>
    </row>
    <row r="2167" spans="1:34">
      <c r="A2167" s="20"/>
      <c r="B2167" s="20"/>
      <c r="C2167" s="20"/>
      <c r="D2167" s="20"/>
      <c r="E2167" s="20"/>
      <c r="P2167" t="e">
        <f t="shared" si="68"/>
        <v>#N/A</v>
      </c>
      <c r="Q2167" t="e">
        <f>+VLOOKUP(D2167&amp;E2167,Master!D:H,5,0)</f>
        <v>#N/A</v>
      </c>
      <c r="R2167" t="e">
        <f>+VLOOKUP(D2167&amp;E2167,Master!D:I,6,0)</f>
        <v>#N/A</v>
      </c>
      <c r="S2167" t="e">
        <f>+VLOOKUP(Q2167,Notes!$A$45:$BZ$50,MATCH(P2167,Notes!$2:$2,0),0)</f>
        <v>#N/A</v>
      </c>
      <c r="T2167" s="21" t="e">
        <f t="shared" si="67"/>
        <v>#N/A</v>
      </c>
      <c r="AD2167" s="20" t="s">
        <v>633</v>
      </c>
      <c r="AE2167" s="20">
        <v>0.29120000000000001</v>
      </c>
      <c r="AF2167" s="20">
        <v>0.29120000000000001</v>
      </c>
      <c r="AG2167" s="20" t="s">
        <v>13</v>
      </c>
      <c r="AH2167" s="20" t="s">
        <v>202</v>
      </c>
    </row>
    <row r="2168" spans="1:34">
      <c r="A2168" s="20"/>
      <c r="B2168" s="20"/>
      <c r="C2168" s="20"/>
      <c r="D2168" s="20"/>
      <c r="E2168" s="20"/>
      <c r="P2168" t="e">
        <f t="shared" si="68"/>
        <v>#N/A</v>
      </c>
      <c r="Q2168" t="e">
        <f>+VLOOKUP(D2168&amp;E2168,Master!D:H,5,0)</f>
        <v>#N/A</v>
      </c>
      <c r="R2168" t="e">
        <f>+VLOOKUP(D2168&amp;E2168,Master!D:I,6,0)</f>
        <v>#N/A</v>
      </c>
      <c r="S2168" t="e">
        <f>+VLOOKUP(Q2168,Notes!$A$45:$BZ$50,MATCH(P2168,Notes!$2:$2,0),0)</f>
        <v>#N/A</v>
      </c>
      <c r="T2168" s="21" t="e">
        <f t="shared" si="67"/>
        <v>#N/A</v>
      </c>
      <c r="AD2168" s="20" t="s">
        <v>644</v>
      </c>
      <c r="AE2168" s="20">
        <v>18.727899999999998</v>
      </c>
      <c r="AF2168" s="20">
        <v>18.727899999999998</v>
      </c>
      <c r="AG2168" s="20" t="s">
        <v>15</v>
      </c>
      <c r="AH2168" s="20" t="s">
        <v>202</v>
      </c>
    </row>
    <row r="2169" spans="1:34">
      <c r="A2169" s="20"/>
      <c r="B2169" s="20"/>
      <c r="C2169" s="20"/>
      <c r="D2169" s="20"/>
      <c r="E2169" s="20"/>
      <c r="P2169" t="e">
        <f t="shared" si="68"/>
        <v>#N/A</v>
      </c>
      <c r="Q2169" t="e">
        <f>+VLOOKUP(D2169&amp;E2169,Master!D:H,5,0)</f>
        <v>#N/A</v>
      </c>
      <c r="R2169" t="e">
        <f>+VLOOKUP(D2169&amp;E2169,Master!D:I,6,0)</f>
        <v>#N/A</v>
      </c>
      <c r="S2169" t="e">
        <f>+VLOOKUP(Q2169,Notes!$A$45:$BZ$50,MATCH(P2169,Notes!$2:$2,0),0)</f>
        <v>#N/A</v>
      </c>
      <c r="T2169" s="21" t="e">
        <f t="shared" si="67"/>
        <v>#N/A</v>
      </c>
      <c r="AD2169" s="20" t="s">
        <v>648</v>
      </c>
      <c r="AE2169" s="20">
        <v>15.1645</v>
      </c>
      <c r="AF2169" s="20">
        <v>15.1645</v>
      </c>
      <c r="AG2169" s="20" t="s">
        <v>15</v>
      </c>
      <c r="AH2169" s="20" t="s">
        <v>203</v>
      </c>
    </row>
    <row r="2170" spans="1:34">
      <c r="A2170" s="20"/>
      <c r="B2170" s="20"/>
      <c r="C2170" s="20"/>
      <c r="D2170" s="20"/>
      <c r="E2170" s="20"/>
      <c r="P2170" t="e">
        <f t="shared" si="68"/>
        <v>#N/A</v>
      </c>
      <c r="Q2170" t="e">
        <f>+VLOOKUP(D2170&amp;E2170,Master!D:H,5,0)</f>
        <v>#N/A</v>
      </c>
      <c r="R2170" t="e">
        <f>+VLOOKUP(D2170&amp;E2170,Master!D:I,6,0)</f>
        <v>#N/A</v>
      </c>
      <c r="S2170" t="e">
        <f>+VLOOKUP(Q2170,Notes!$A$45:$BZ$50,MATCH(P2170,Notes!$2:$2,0),0)</f>
        <v>#N/A</v>
      </c>
      <c r="T2170" s="21" t="e">
        <f t="shared" si="67"/>
        <v>#N/A</v>
      </c>
      <c r="AD2170" s="20" t="s">
        <v>766</v>
      </c>
      <c r="AE2170" s="20">
        <v>0.24319999999999997</v>
      </c>
      <c r="AF2170" s="20">
        <v>0.24319999999999997</v>
      </c>
      <c r="AG2170" s="20" t="s">
        <v>16</v>
      </c>
      <c r="AH2170" s="20" t="s">
        <v>202</v>
      </c>
    </row>
    <row r="2171" spans="1:34">
      <c r="A2171" s="20"/>
      <c r="B2171" s="20"/>
      <c r="C2171" s="20"/>
      <c r="D2171" s="20"/>
      <c r="E2171" s="20"/>
      <c r="P2171" t="e">
        <f t="shared" si="68"/>
        <v>#N/A</v>
      </c>
      <c r="Q2171" t="e">
        <f>+VLOOKUP(D2171&amp;E2171,Master!D:H,5,0)</f>
        <v>#N/A</v>
      </c>
      <c r="R2171" t="e">
        <f>+VLOOKUP(D2171&amp;E2171,Master!D:I,6,0)</f>
        <v>#N/A</v>
      </c>
      <c r="S2171" t="e">
        <f>+VLOOKUP(Q2171,Notes!$A$45:$BZ$50,MATCH(P2171,Notes!$2:$2,0),0)</f>
        <v>#N/A</v>
      </c>
      <c r="T2171" s="21" t="e">
        <f t="shared" si="67"/>
        <v>#N/A</v>
      </c>
      <c r="AD2171" s="20" t="s">
        <v>768</v>
      </c>
      <c r="AE2171" s="20">
        <v>0.2036</v>
      </c>
      <c r="AF2171" s="20">
        <v>0.2036</v>
      </c>
      <c r="AG2171" s="20" t="s">
        <v>16</v>
      </c>
      <c r="AH2171" s="20" t="s">
        <v>203</v>
      </c>
    </row>
    <row r="2172" spans="1:34">
      <c r="A2172" s="20"/>
      <c r="B2172" s="20"/>
      <c r="C2172" s="20"/>
      <c r="D2172" s="20"/>
      <c r="E2172" s="20"/>
      <c r="P2172" t="e">
        <f t="shared" si="68"/>
        <v>#N/A</v>
      </c>
      <c r="Q2172" t="e">
        <f>+VLOOKUP(D2172&amp;E2172,Master!D:H,5,0)</f>
        <v>#N/A</v>
      </c>
      <c r="R2172" t="e">
        <f>+VLOOKUP(D2172&amp;E2172,Master!D:I,6,0)</f>
        <v>#N/A</v>
      </c>
      <c r="S2172" t="e">
        <f>+VLOOKUP(Q2172,Notes!$A$45:$BZ$50,MATCH(P2172,Notes!$2:$2,0),0)</f>
        <v>#N/A</v>
      </c>
      <c r="T2172" s="21" t="e">
        <f t="shared" si="67"/>
        <v>#N/A</v>
      </c>
      <c r="AD2172" s="20" t="s">
        <v>673</v>
      </c>
      <c r="AE2172" s="20">
        <v>0.19670000000000001</v>
      </c>
      <c r="AF2172" s="20">
        <v>0.19670000000000001</v>
      </c>
      <c r="AG2172" s="20" t="s">
        <v>47</v>
      </c>
      <c r="AH2172" s="20" t="s">
        <v>203</v>
      </c>
    </row>
    <row r="2173" spans="1:34">
      <c r="A2173" s="20"/>
      <c r="B2173" s="20"/>
      <c r="C2173" s="20"/>
      <c r="D2173" s="20"/>
      <c r="E2173" s="20"/>
      <c r="P2173" t="e">
        <f t="shared" si="68"/>
        <v>#N/A</v>
      </c>
      <c r="Q2173" t="e">
        <f>+VLOOKUP(D2173&amp;E2173,Master!D:H,5,0)</f>
        <v>#N/A</v>
      </c>
      <c r="R2173" t="e">
        <f>+VLOOKUP(D2173&amp;E2173,Master!D:I,6,0)</f>
        <v>#N/A</v>
      </c>
      <c r="S2173" t="e">
        <f>+VLOOKUP(Q2173,Notes!$A$45:$BZ$50,MATCH(P2173,Notes!$2:$2,0),0)</f>
        <v>#N/A</v>
      </c>
      <c r="T2173" s="21" t="e">
        <f t="shared" si="67"/>
        <v>#N/A</v>
      </c>
      <c r="AD2173" s="20" t="s">
        <v>669</v>
      </c>
      <c r="AE2173" s="20">
        <v>0.23169999999999999</v>
      </c>
      <c r="AF2173" s="20">
        <v>0.23169999999999999</v>
      </c>
      <c r="AG2173" s="20" t="s">
        <v>47</v>
      </c>
      <c r="AH2173" s="20" t="s">
        <v>202</v>
      </c>
    </row>
    <row r="2174" spans="1:34">
      <c r="A2174" s="20"/>
      <c r="B2174" s="20"/>
      <c r="C2174" s="20"/>
      <c r="D2174" s="20"/>
      <c r="E2174" s="20"/>
      <c r="P2174" t="e">
        <f t="shared" si="68"/>
        <v>#N/A</v>
      </c>
      <c r="Q2174" t="e">
        <f>+VLOOKUP(D2174&amp;E2174,Master!D:H,5,0)</f>
        <v>#N/A</v>
      </c>
      <c r="R2174" t="e">
        <f>+VLOOKUP(D2174&amp;E2174,Master!D:I,6,0)</f>
        <v>#N/A</v>
      </c>
      <c r="S2174" t="e">
        <f>+VLOOKUP(Q2174,Notes!$A$45:$BZ$50,MATCH(P2174,Notes!$2:$2,0),0)</f>
        <v>#N/A</v>
      </c>
      <c r="T2174" s="21" t="e">
        <f t="shared" si="67"/>
        <v>#N/A</v>
      </c>
      <c r="AD2174" s="20" t="s">
        <v>677</v>
      </c>
      <c r="AE2174" s="20">
        <v>0.2331</v>
      </c>
      <c r="AF2174" s="20">
        <v>0.2331</v>
      </c>
      <c r="AG2174" s="20" t="s">
        <v>166</v>
      </c>
      <c r="AH2174" s="20" t="s">
        <v>202</v>
      </c>
    </row>
    <row r="2175" spans="1:34">
      <c r="A2175" s="20"/>
      <c r="B2175" s="20"/>
      <c r="C2175" s="20"/>
      <c r="D2175" s="20"/>
      <c r="E2175" s="20"/>
      <c r="P2175" t="e">
        <f t="shared" si="68"/>
        <v>#N/A</v>
      </c>
      <c r="Q2175" t="e">
        <f>+VLOOKUP(D2175&amp;E2175,Master!D:H,5,0)</f>
        <v>#N/A</v>
      </c>
      <c r="R2175" t="e">
        <f>+VLOOKUP(D2175&amp;E2175,Master!D:I,6,0)</f>
        <v>#N/A</v>
      </c>
      <c r="S2175" t="e">
        <f>+VLOOKUP(Q2175,Notes!$A$45:$BZ$50,MATCH(P2175,Notes!$2:$2,0),0)</f>
        <v>#N/A</v>
      </c>
      <c r="T2175" s="21" t="e">
        <f t="shared" si="67"/>
        <v>#N/A</v>
      </c>
      <c r="AD2175" s="20" t="s">
        <v>679</v>
      </c>
      <c r="AE2175" s="20">
        <v>0.2243</v>
      </c>
      <c r="AF2175" s="20">
        <v>0.2243</v>
      </c>
      <c r="AG2175" s="20" t="s">
        <v>166</v>
      </c>
      <c r="AH2175" s="20" t="s">
        <v>203</v>
      </c>
    </row>
    <row r="2176" spans="1:34">
      <c r="A2176" s="20"/>
      <c r="B2176" s="20"/>
      <c r="C2176" s="20"/>
      <c r="D2176" s="20"/>
      <c r="E2176" s="20"/>
      <c r="P2176" t="e">
        <f t="shared" si="68"/>
        <v>#N/A</v>
      </c>
      <c r="Q2176" t="e">
        <f>+VLOOKUP(D2176&amp;E2176,Master!D:H,5,0)</f>
        <v>#N/A</v>
      </c>
      <c r="R2176" t="e">
        <f>+VLOOKUP(D2176&amp;E2176,Master!D:I,6,0)</f>
        <v>#N/A</v>
      </c>
      <c r="S2176" t="e">
        <f>+VLOOKUP(Q2176,Notes!$A$45:$BZ$50,MATCH(P2176,Notes!$2:$2,0),0)</f>
        <v>#N/A</v>
      </c>
      <c r="T2176" s="21" t="e">
        <f t="shared" si="67"/>
        <v>#N/A</v>
      </c>
      <c r="AD2176" s="20" t="s">
        <v>615</v>
      </c>
      <c r="AE2176" s="20">
        <v>0.9</v>
      </c>
      <c r="AF2176" s="20">
        <v>0.9</v>
      </c>
      <c r="AG2176" s="20" t="s">
        <v>2</v>
      </c>
      <c r="AH2176" s="20" t="s">
        <v>196</v>
      </c>
    </row>
    <row r="2177" spans="1:34">
      <c r="A2177" s="20"/>
      <c r="B2177" s="20"/>
      <c r="C2177" s="20"/>
      <c r="D2177" s="20"/>
      <c r="E2177" s="20"/>
      <c r="P2177" t="e">
        <f t="shared" si="68"/>
        <v>#N/A</v>
      </c>
      <c r="Q2177" t="e">
        <f>+VLOOKUP(D2177&amp;E2177,Master!D:H,5,0)</f>
        <v>#N/A</v>
      </c>
      <c r="R2177" t="e">
        <f>+VLOOKUP(D2177&amp;E2177,Master!D:I,6,0)</f>
        <v>#N/A</v>
      </c>
      <c r="S2177" t="e">
        <f>+VLOOKUP(Q2177,Notes!$A$45:$BZ$50,MATCH(P2177,Notes!$2:$2,0),0)</f>
        <v>#N/A</v>
      </c>
      <c r="T2177" s="21" t="e">
        <f t="shared" si="67"/>
        <v>#N/A</v>
      </c>
      <c r="AD2177" s="20" t="s">
        <v>809</v>
      </c>
      <c r="AE2177" s="20">
        <v>0.18</v>
      </c>
      <c r="AF2177" s="20">
        <v>0.18</v>
      </c>
      <c r="AG2177" s="20" t="s">
        <v>61</v>
      </c>
      <c r="AH2177" s="20" t="s">
        <v>206</v>
      </c>
    </row>
    <row r="2178" spans="1:34">
      <c r="A2178" s="20"/>
      <c r="B2178" s="20"/>
      <c r="C2178" s="20"/>
      <c r="D2178" s="20"/>
      <c r="E2178" s="20"/>
      <c r="P2178" t="e">
        <f t="shared" si="68"/>
        <v>#N/A</v>
      </c>
      <c r="Q2178" t="e">
        <f>+VLOOKUP(D2178&amp;E2178,Master!D:H,5,0)</f>
        <v>#N/A</v>
      </c>
      <c r="R2178" t="e">
        <f>+VLOOKUP(D2178&amp;E2178,Master!D:I,6,0)</f>
        <v>#N/A</v>
      </c>
      <c r="S2178" t="e">
        <f>+VLOOKUP(Q2178,Notes!$A$45:$BZ$50,MATCH(P2178,Notes!$2:$2,0),0)</f>
        <v>#N/A</v>
      </c>
      <c r="T2178" s="21" t="e">
        <f t="shared" ref="T2178:T2231" si="69">+S2178-B2178</f>
        <v>#N/A</v>
      </c>
      <c r="AD2178" s="20" t="s">
        <v>678</v>
      </c>
      <c r="AE2178" s="20">
        <v>0.21950000000000003</v>
      </c>
      <c r="AF2178" s="20">
        <v>0.21950000000000003</v>
      </c>
      <c r="AG2178" s="20" t="s">
        <v>166</v>
      </c>
      <c r="AH2178" s="20" t="s">
        <v>206</v>
      </c>
    </row>
    <row r="2179" spans="1:34">
      <c r="A2179" s="20"/>
      <c r="B2179" s="20"/>
      <c r="C2179" s="20"/>
      <c r="D2179" s="20"/>
      <c r="E2179" s="20"/>
      <c r="P2179" t="e">
        <f t="shared" si="68"/>
        <v>#N/A</v>
      </c>
      <c r="Q2179" t="e">
        <f>+VLOOKUP(D2179&amp;E2179,Master!D:H,5,0)</f>
        <v>#N/A</v>
      </c>
      <c r="R2179" t="e">
        <f>+VLOOKUP(D2179&amp;E2179,Master!D:I,6,0)</f>
        <v>#N/A</v>
      </c>
      <c r="S2179" t="e">
        <f>+VLOOKUP(Q2179,Notes!$A$45:$BZ$50,MATCH(P2179,Notes!$2:$2,0),0)</f>
        <v>#N/A</v>
      </c>
      <c r="T2179" s="21" t="e">
        <f t="shared" si="69"/>
        <v>#N/A</v>
      </c>
      <c r="AD2179" s="20" t="s">
        <v>680</v>
      </c>
      <c r="AE2179" s="20">
        <v>0.19550000000000001</v>
      </c>
      <c r="AF2179" s="20">
        <v>0.19550000000000001</v>
      </c>
      <c r="AG2179" s="20" t="s">
        <v>166</v>
      </c>
      <c r="AH2179" s="20" t="s">
        <v>207</v>
      </c>
    </row>
    <row r="2180" spans="1:34">
      <c r="A2180" s="20"/>
      <c r="B2180" s="20"/>
      <c r="C2180" s="20"/>
      <c r="D2180" s="20"/>
      <c r="E2180" s="20"/>
      <c r="P2180" t="e">
        <f t="shared" si="68"/>
        <v>#N/A</v>
      </c>
      <c r="Q2180" t="e">
        <f>+VLOOKUP(D2180&amp;E2180,Master!D:H,5,0)</f>
        <v>#N/A</v>
      </c>
      <c r="R2180" t="e">
        <f>+VLOOKUP(D2180&amp;E2180,Master!D:I,6,0)</f>
        <v>#N/A</v>
      </c>
      <c r="S2180" t="e">
        <f>+VLOOKUP(Q2180,Notes!$A$45:$BZ$50,MATCH(P2180,Notes!$2:$2,0),0)</f>
        <v>#N/A</v>
      </c>
      <c r="T2180" s="21" t="e">
        <f t="shared" si="69"/>
        <v>#N/A</v>
      </c>
      <c r="AD2180" s="20" t="s">
        <v>650</v>
      </c>
      <c r="AE2180" s="20">
        <v>15.765048999999996</v>
      </c>
      <c r="AF2180" s="20">
        <v>15.765048999999996</v>
      </c>
      <c r="AG2180" s="20" t="s">
        <v>17</v>
      </c>
      <c r="AH2180" s="20" t="s">
        <v>204</v>
      </c>
    </row>
    <row r="2181" spans="1:34">
      <c r="A2181" s="20"/>
      <c r="B2181" s="20"/>
      <c r="C2181" s="20"/>
      <c r="D2181" s="20"/>
      <c r="E2181" s="20"/>
      <c r="P2181" t="e">
        <f t="shared" si="68"/>
        <v>#N/A</v>
      </c>
      <c r="Q2181" t="e">
        <f>+VLOOKUP(D2181&amp;E2181,Master!D:H,5,0)</f>
        <v>#N/A</v>
      </c>
      <c r="R2181" t="e">
        <f>+VLOOKUP(D2181&amp;E2181,Master!D:I,6,0)</f>
        <v>#N/A</v>
      </c>
      <c r="S2181" t="e">
        <f>+VLOOKUP(Q2181,Notes!$A$45:$BZ$50,MATCH(P2181,Notes!$2:$2,0),0)</f>
        <v>#N/A</v>
      </c>
      <c r="T2181" s="21" t="e">
        <f t="shared" si="69"/>
        <v>#N/A</v>
      </c>
      <c r="AD2181" s="20" t="s">
        <v>653</v>
      </c>
      <c r="AE2181" s="20">
        <v>15.359452999999993</v>
      </c>
      <c r="AF2181" s="20">
        <v>15.359452999999993</v>
      </c>
      <c r="AG2181" s="20" t="s">
        <v>17</v>
      </c>
      <c r="AH2181" s="20" t="s">
        <v>211</v>
      </c>
    </row>
    <row r="2182" spans="1:34">
      <c r="A2182" s="20"/>
      <c r="B2182" s="20"/>
      <c r="C2182" s="20"/>
      <c r="D2182" s="20"/>
      <c r="E2182" s="20"/>
      <c r="P2182" t="e">
        <f t="shared" si="68"/>
        <v>#N/A</v>
      </c>
      <c r="Q2182" t="e">
        <f>+VLOOKUP(D2182&amp;E2182,Master!D:H,5,0)</f>
        <v>#N/A</v>
      </c>
      <c r="R2182" t="e">
        <f>+VLOOKUP(D2182&amp;E2182,Master!D:I,6,0)</f>
        <v>#N/A</v>
      </c>
      <c r="S2182" t="e">
        <f>+VLOOKUP(Q2182,Notes!$A$45:$BZ$50,MATCH(P2182,Notes!$2:$2,0),0)</f>
        <v>#N/A</v>
      </c>
      <c r="T2182" s="21" t="e">
        <f t="shared" si="69"/>
        <v>#N/A</v>
      </c>
      <c r="AD2182" s="20" t="s">
        <v>681</v>
      </c>
      <c r="AE2182" s="20">
        <v>15.026921000000005</v>
      </c>
      <c r="AF2182" s="20">
        <v>15.026921000000005</v>
      </c>
      <c r="AG2182" s="20" t="s">
        <v>190</v>
      </c>
      <c r="AH2182" s="20" t="s">
        <v>204</v>
      </c>
    </row>
    <row r="2183" spans="1:34">
      <c r="A2183" s="20"/>
      <c r="B2183" s="20"/>
      <c r="C2183" s="20"/>
      <c r="D2183" s="20"/>
      <c r="E2183" s="20"/>
      <c r="P2183" t="e">
        <f t="shared" si="68"/>
        <v>#N/A</v>
      </c>
      <c r="Q2183" t="e">
        <f>+VLOOKUP(D2183&amp;E2183,Master!D:H,5,0)</f>
        <v>#N/A</v>
      </c>
      <c r="R2183" t="e">
        <f>+VLOOKUP(D2183&amp;E2183,Master!D:I,6,0)</f>
        <v>#N/A</v>
      </c>
      <c r="S2183" t="e">
        <f>+VLOOKUP(Q2183,Notes!$A$45:$BZ$50,MATCH(P2183,Notes!$2:$2,0),0)</f>
        <v>#N/A</v>
      </c>
      <c r="T2183" s="21" t="e">
        <f t="shared" si="69"/>
        <v>#N/A</v>
      </c>
      <c r="AD2183" s="20" t="s">
        <v>683</v>
      </c>
      <c r="AE2183" s="20">
        <v>14.618611999999994</v>
      </c>
      <c r="AF2183" s="20">
        <v>14.618611999999994</v>
      </c>
      <c r="AG2183" s="20" t="s">
        <v>190</v>
      </c>
      <c r="AH2183" s="20" t="s">
        <v>205</v>
      </c>
    </row>
    <row r="2184" spans="1:34">
      <c r="A2184" s="20"/>
      <c r="B2184" s="20"/>
      <c r="C2184" s="20"/>
      <c r="D2184" s="20"/>
      <c r="E2184" s="20"/>
      <c r="P2184" t="e">
        <f t="shared" si="68"/>
        <v>#N/A</v>
      </c>
      <c r="Q2184" t="e">
        <f>+VLOOKUP(D2184&amp;E2184,Master!D:H,5,0)</f>
        <v>#N/A</v>
      </c>
      <c r="R2184" t="e">
        <f>+VLOOKUP(D2184&amp;E2184,Master!D:I,6,0)</f>
        <v>#N/A</v>
      </c>
      <c r="S2184" t="e">
        <f>+VLOOKUP(Q2184,Notes!$A$45:$BZ$50,MATCH(P2184,Notes!$2:$2,0),0)</f>
        <v>#N/A</v>
      </c>
      <c r="T2184" s="21" t="e">
        <f t="shared" si="69"/>
        <v>#N/A</v>
      </c>
      <c r="AD2184" s="20" t="s">
        <v>676</v>
      </c>
      <c r="AE2184" s="20">
        <v>12.854486999999999</v>
      </c>
      <c r="AF2184" s="20">
        <v>12.854486999999999</v>
      </c>
      <c r="AG2184" s="20" t="s">
        <v>88</v>
      </c>
      <c r="AH2184" s="20" t="s">
        <v>196</v>
      </c>
    </row>
    <row r="2185" spans="1:34">
      <c r="A2185" s="20"/>
      <c r="B2185" s="20"/>
      <c r="C2185" s="20"/>
      <c r="D2185" s="20"/>
      <c r="E2185" s="20"/>
      <c r="P2185" t="e">
        <f t="shared" si="68"/>
        <v>#N/A</v>
      </c>
      <c r="Q2185" t="e">
        <f>+VLOOKUP(D2185&amp;E2185,Master!D:H,5,0)</f>
        <v>#N/A</v>
      </c>
      <c r="R2185" t="e">
        <f>+VLOOKUP(D2185&amp;E2185,Master!D:I,6,0)</f>
        <v>#N/A</v>
      </c>
      <c r="S2185" t="e">
        <f>+VLOOKUP(Q2185,Notes!$A$45:$BZ$50,MATCH(P2185,Notes!$2:$2,0),0)</f>
        <v>#N/A</v>
      </c>
      <c r="T2185" s="21" t="e">
        <f t="shared" si="69"/>
        <v>#N/A</v>
      </c>
      <c r="AD2185" s="20" t="s">
        <v>800</v>
      </c>
      <c r="AE2185" s="20">
        <v>0.40089999999999998</v>
      </c>
      <c r="AF2185" s="20">
        <v>0.40089999999999998</v>
      </c>
      <c r="AG2185" s="20" t="s">
        <v>16</v>
      </c>
      <c r="AH2185" s="20" t="s">
        <v>200</v>
      </c>
    </row>
    <row r="2186" spans="1:34">
      <c r="A2186" s="20"/>
      <c r="B2186" s="20"/>
      <c r="C2186" s="20"/>
      <c r="D2186" s="20"/>
      <c r="E2186" s="20"/>
      <c r="P2186" t="e">
        <f t="shared" si="68"/>
        <v>#N/A</v>
      </c>
      <c r="Q2186" t="e">
        <f>+VLOOKUP(D2186&amp;E2186,Master!D:H,5,0)</f>
        <v>#N/A</v>
      </c>
      <c r="R2186" t="e">
        <f>+VLOOKUP(D2186&amp;E2186,Master!D:I,6,0)</f>
        <v>#N/A</v>
      </c>
      <c r="S2186" t="e">
        <f>+VLOOKUP(Q2186,Notes!$A$45:$BZ$50,MATCH(P2186,Notes!$2:$2,0),0)</f>
        <v>#N/A</v>
      </c>
      <c r="T2186" s="21" t="e">
        <f t="shared" si="69"/>
        <v>#N/A</v>
      </c>
      <c r="AD2186" s="20" t="s">
        <v>799</v>
      </c>
      <c r="AE2186" s="20">
        <v>0.49559999999999998</v>
      </c>
      <c r="AF2186" s="20">
        <v>0.49559999999999998</v>
      </c>
      <c r="AG2186" s="20" t="s">
        <v>16</v>
      </c>
      <c r="AH2186" s="20" t="s">
        <v>196</v>
      </c>
    </row>
    <row r="2187" spans="1:34">
      <c r="A2187" s="20"/>
      <c r="B2187" s="20"/>
      <c r="C2187" s="20"/>
      <c r="D2187" s="20"/>
      <c r="E2187" s="20"/>
      <c r="P2187" t="e">
        <f t="shared" si="68"/>
        <v>#N/A</v>
      </c>
      <c r="Q2187" t="e">
        <f>+VLOOKUP(D2187&amp;E2187,Master!D:H,5,0)</f>
        <v>#N/A</v>
      </c>
      <c r="R2187" t="e">
        <f>+VLOOKUP(D2187&amp;E2187,Master!D:I,6,0)</f>
        <v>#N/A</v>
      </c>
      <c r="S2187" t="e">
        <f>+VLOOKUP(Q2187,Notes!$A$45:$BZ$50,MATCH(P2187,Notes!$2:$2,0),0)</f>
        <v>#N/A</v>
      </c>
      <c r="T2187" s="21" t="e">
        <f t="shared" si="69"/>
        <v>#N/A</v>
      </c>
      <c r="AD2187" s="20" t="s">
        <v>797</v>
      </c>
      <c r="AE2187" s="20">
        <v>0.87749999999999995</v>
      </c>
      <c r="AF2187" s="20">
        <v>0.87749999999999995</v>
      </c>
      <c r="AG2187" s="20" t="s">
        <v>166</v>
      </c>
      <c r="AH2187" s="20" t="s">
        <v>196</v>
      </c>
    </row>
    <row r="2188" spans="1:34">
      <c r="A2188" s="20"/>
      <c r="B2188" s="20"/>
      <c r="C2188" s="20"/>
      <c r="D2188" s="20"/>
      <c r="E2188" s="20"/>
      <c r="P2188" t="e">
        <f t="shared" si="68"/>
        <v>#N/A</v>
      </c>
      <c r="Q2188" t="e">
        <f>+VLOOKUP(D2188&amp;E2188,Master!D:H,5,0)</f>
        <v>#N/A</v>
      </c>
      <c r="R2188" t="e">
        <f>+VLOOKUP(D2188&amp;E2188,Master!D:I,6,0)</f>
        <v>#N/A</v>
      </c>
      <c r="S2188" t="e">
        <f>+VLOOKUP(Q2188,Notes!$A$45:$BZ$50,MATCH(P2188,Notes!$2:$2,0),0)</f>
        <v>#N/A</v>
      </c>
      <c r="T2188" s="21" t="e">
        <f t="shared" si="69"/>
        <v>#N/A</v>
      </c>
      <c r="AD2188" s="20" t="s">
        <v>798</v>
      </c>
      <c r="AE2188" s="20">
        <v>0.84709999999999996</v>
      </c>
      <c r="AF2188" s="20">
        <v>0.84709999999999996</v>
      </c>
      <c r="AG2188" s="20" t="s">
        <v>166</v>
      </c>
      <c r="AH2188" s="20" t="s">
        <v>200</v>
      </c>
    </row>
    <row r="2189" spans="1:34">
      <c r="A2189" s="20"/>
      <c r="B2189" s="20"/>
      <c r="C2189" s="20"/>
      <c r="D2189" s="20"/>
      <c r="E2189" s="20"/>
      <c r="P2189" t="e">
        <f t="shared" si="68"/>
        <v>#N/A</v>
      </c>
      <c r="Q2189" t="e">
        <f>+VLOOKUP(D2189&amp;E2189,Master!D:H,5,0)</f>
        <v>#N/A</v>
      </c>
      <c r="R2189" t="e">
        <f>+VLOOKUP(D2189&amp;E2189,Master!D:I,6,0)</f>
        <v>#N/A</v>
      </c>
      <c r="S2189" t="e">
        <f>+VLOOKUP(Q2189,Notes!$A$45:$BZ$50,MATCH(P2189,Notes!$2:$2,0),0)</f>
        <v>#N/A</v>
      </c>
      <c r="T2189" s="21" t="e">
        <f t="shared" si="69"/>
        <v>#N/A</v>
      </c>
      <c r="AD2189" s="20" t="s">
        <v>807</v>
      </c>
      <c r="AE2189" s="20">
        <v>0.5</v>
      </c>
      <c r="AF2189" s="20">
        <v>0.5</v>
      </c>
      <c r="AG2189" s="20" t="s">
        <v>61</v>
      </c>
      <c r="AH2189" s="20" t="s">
        <v>196</v>
      </c>
    </row>
    <row r="2190" spans="1:34">
      <c r="A2190" s="20"/>
      <c r="B2190" s="20"/>
      <c r="C2190" s="20"/>
      <c r="D2190" s="20"/>
      <c r="E2190" s="20"/>
      <c r="P2190" t="e">
        <f t="shared" si="68"/>
        <v>#N/A</v>
      </c>
      <c r="Q2190" t="e">
        <f>+VLOOKUP(D2190&amp;E2190,Master!D:H,5,0)</f>
        <v>#N/A</v>
      </c>
      <c r="R2190" t="e">
        <f>+VLOOKUP(D2190&amp;E2190,Master!D:I,6,0)</f>
        <v>#N/A</v>
      </c>
      <c r="S2190" t="e">
        <f>+VLOOKUP(Q2190,Notes!$A$45:$BZ$50,MATCH(P2190,Notes!$2:$2,0),0)</f>
        <v>#N/A</v>
      </c>
      <c r="T2190" s="21" t="e">
        <f t="shared" si="69"/>
        <v>#N/A</v>
      </c>
      <c r="AD2190" s="20" t="s">
        <v>621</v>
      </c>
      <c r="AE2190" s="20">
        <v>0.18816300000000014</v>
      </c>
      <c r="AF2190" s="20">
        <v>0.18816300000000014</v>
      </c>
      <c r="AG2190" s="20" t="s">
        <v>20</v>
      </c>
      <c r="AH2190" s="20" t="s">
        <v>204</v>
      </c>
    </row>
    <row r="2191" spans="1:34">
      <c r="A2191" s="20"/>
      <c r="B2191" s="20"/>
      <c r="C2191" s="20"/>
      <c r="D2191" s="20"/>
      <c r="E2191" s="20"/>
      <c r="P2191" t="e">
        <f t="shared" si="68"/>
        <v>#N/A</v>
      </c>
      <c r="Q2191" t="e">
        <f>+VLOOKUP(D2191&amp;E2191,Master!D:H,5,0)</f>
        <v>#N/A</v>
      </c>
      <c r="R2191" t="e">
        <f>+VLOOKUP(D2191&amp;E2191,Master!D:I,6,0)</f>
        <v>#N/A</v>
      </c>
      <c r="S2191" t="e">
        <f>+VLOOKUP(Q2191,Notes!$A$45:$BZ$50,MATCH(P2191,Notes!$2:$2,0),0)</f>
        <v>#N/A</v>
      </c>
      <c r="T2191" s="21" t="e">
        <f t="shared" si="69"/>
        <v>#N/A</v>
      </c>
      <c r="AD2191" s="20" t="s">
        <v>625</v>
      </c>
      <c r="AE2191" s="20">
        <v>0.17584399999999997</v>
      </c>
      <c r="AF2191" s="20">
        <v>0.17584399999999997</v>
      </c>
      <c r="AG2191" s="20" t="s">
        <v>20</v>
      </c>
      <c r="AH2191" s="20" t="s">
        <v>205</v>
      </c>
    </row>
    <row r="2192" spans="1:34">
      <c r="A2192" s="20"/>
      <c r="B2192" s="20"/>
      <c r="C2192" s="20"/>
      <c r="D2192" s="20"/>
      <c r="E2192" s="20"/>
      <c r="P2192" t="e">
        <f t="shared" si="68"/>
        <v>#N/A</v>
      </c>
      <c r="Q2192" t="e">
        <f>+VLOOKUP(D2192&amp;E2192,Master!D:H,5,0)</f>
        <v>#N/A</v>
      </c>
      <c r="R2192" t="e">
        <f>+VLOOKUP(D2192&amp;E2192,Master!D:I,6,0)</f>
        <v>#N/A</v>
      </c>
      <c r="S2192" t="e">
        <f>+VLOOKUP(Q2192,Notes!$A$45:$BZ$50,MATCH(P2192,Notes!$2:$2,0),0)</f>
        <v>#N/A</v>
      </c>
      <c r="T2192" s="21" t="e">
        <f t="shared" si="69"/>
        <v>#N/A</v>
      </c>
      <c r="AD2192" s="20" t="s">
        <v>668</v>
      </c>
      <c r="AE2192" s="20">
        <v>0.21977199999999994</v>
      </c>
      <c r="AF2192" s="20">
        <v>0.21977199999999994</v>
      </c>
      <c r="AG2192" s="20" t="s">
        <v>47</v>
      </c>
      <c r="AH2192" s="20" t="s">
        <v>204</v>
      </c>
    </row>
    <row r="2193" spans="1:34">
      <c r="A2193" s="20"/>
      <c r="B2193" s="20"/>
      <c r="C2193" s="20"/>
      <c r="D2193" s="20"/>
      <c r="E2193" s="20"/>
      <c r="P2193" t="e">
        <f t="shared" si="68"/>
        <v>#N/A</v>
      </c>
      <c r="Q2193" t="e">
        <f>+VLOOKUP(D2193&amp;E2193,Master!D:H,5,0)</f>
        <v>#N/A</v>
      </c>
      <c r="R2193" t="e">
        <f>+VLOOKUP(D2193&amp;E2193,Master!D:I,6,0)</f>
        <v>#N/A</v>
      </c>
      <c r="S2193" t="e">
        <f>+VLOOKUP(Q2193,Notes!$A$45:$BZ$50,MATCH(P2193,Notes!$2:$2,0),0)</f>
        <v>#N/A</v>
      </c>
      <c r="T2193" s="21" t="e">
        <f t="shared" si="69"/>
        <v>#N/A</v>
      </c>
      <c r="AD2193" s="20" t="s">
        <v>672</v>
      </c>
      <c r="AE2193" s="20">
        <v>0.20745500000000008</v>
      </c>
      <c r="AF2193" s="20">
        <v>0.20745500000000008</v>
      </c>
      <c r="AG2193" s="20" t="s">
        <v>47</v>
      </c>
      <c r="AH2193" s="20" t="s">
        <v>205</v>
      </c>
    </row>
    <row r="2194" spans="1:34">
      <c r="A2194" s="20"/>
      <c r="B2194" s="20"/>
      <c r="C2194" s="20"/>
      <c r="D2194" s="20"/>
      <c r="E2194" s="20"/>
      <c r="P2194" t="e">
        <f t="shared" si="68"/>
        <v>#N/A</v>
      </c>
      <c r="Q2194" t="e">
        <f>+VLOOKUP(D2194&amp;E2194,Master!D:H,5,0)</f>
        <v>#N/A</v>
      </c>
      <c r="R2194" t="e">
        <f>+VLOOKUP(D2194&amp;E2194,Master!D:I,6,0)</f>
        <v>#N/A</v>
      </c>
      <c r="S2194" t="e">
        <f>+VLOOKUP(Q2194,Notes!$A$45:$BZ$50,MATCH(P2194,Notes!$2:$2,0),0)</f>
        <v>#N/A</v>
      </c>
      <c r="T2194" s="21" t="e">
        <f t="shared" si="69"/>
        <v>#N/A</v>
      </c>
      <c r="AD2194" s="20" t="s">
        <v>647</v>
      </c>
      <c r="AE2194" s="20">
        <v>15.734137000000006</v>
      </c>
      <c r="AF2194" s="20">
        <v>15.734137000000006</v>
      </c>
      <c r="AG2194" s="20" t="s">
        <v>15</v>
      </c>
      <c r="AH2194" s="20" t="s">
        <v>205</v>
      </c>
    </row>
    <row r="2195" spans="1:34">
      <c r="A2195" s="20"/>
      <c r="B2195" s="20"/>
      <c r="C2195" s="20"/>
      <c r="D2195" s="20"/>
      <c r="E2195" s="20"/>
      <c r="P2195" t="e">
        <f t="shared" si="68"/>
        <v>#N/A</v>
      </c>
      <c r="Q2195" t="e">
        <f>+VLOOKUP(D2195&amp;E2195,Master!D:H,5,0)</f>
        <v>#N/A</v>
      </c>
      <c r="R2195" t="e">
        <f>+VLOOKUP(D2195&amp;E2195,Master!D:I,6,0)</f>
        <v>#N/A</v>
      </c>
      <c r="S2195" t="e">
        <f>+VLOOKUP(Q2195,Notes!$A$45:$BZ$50,MATCH(P2195,Notes!$2:$2,0),0)</f>
        <v>#N/A</v>
      </c>
      <c r="T2195" s="21" t="e">
        <f t="shared" si="69"/>
        <v>#N/A</v>
      </c>
      <c r="AD2195" s="20" t="s">
        <v>642</v>
      </c>
      <c r="AE2195" s="20">
        <v>19.30333700000001</v>
      </c>
      <c r="AF2195" s="20">
        <v>19.30333700000001</v>
      </c>
      <c r="AG2195" s="20" t="s">
        <v>15</v>
      </c>
      <c r="AH2195" s="20" t="s">
        <v>204</v>
      </c>
    </row>
    <row r="2196" spans="1:34">
      <c r="A2196" s="20"/>
      <c r="B2196" s="20"/>
      <c r="C2196" s="20"/>
      <c r="D2196" s="20"/>
      <c r="E2196" s="20"/>
      <c r="P2196" t="e">
        <f t="shared" si="68"/>
        <v>#N/A</v>
      </c>
      <c r="Q2196" t="e">
        <f>+VLOOKUP(D2196&amp;E2196,Master!D:H,5,0)</f>
        <v>#N/A</v>
      </c>
      <c r="R2196" t="e">
        <f>+VLOOKUP(D2196&amp;E2196,Master!D:I,6,0)</f>
        <v>#N/A</v>
      </c>
      <c r="S2196" t="e">
        <f>+VLOOKUP(Q2196,Notes!$A$45:$BZ$50,MATCH(P2196,Notes!$2:$2,0),0)</f>
        <v>#N/A</v>
      </c>
      <c r="T2196" s="21" t="e">
        <f t="shared" si="69"/>
        <v>#N/A</v>
      </c>
      <c r="AD2196" s="20" t="s">
        <v>763</v>
      </c>
      <c r="AE2196" s="20">
        <v>0.21400499999999986</v>
      </c>
      <c r="AF2196" s="20">
        <v>0.21400499999999986</v>
      </c>
      <c r="AG2196" s="20" t="s">
        <v>16</v>
      </c>
      <c r="AH2196" s="20" t="s">
        <v>205</v>
      </c>
    </row>
    <row r="2197" spans="1:34">
      <c r="A2197" s="20"/>
      <c r="B2197" s="20"/>
      <c r="C2197" s="20"/>
      <c r="D2197" s="20"/>
      <c r="E2197" s="20"/>
      <c r="P2197" t="e">
        <f t="shared" si="68"/>
        <v>#N/A</v>
      </c>
      <c r="Q2197" t="e">
        <f>+VLOOKUP(D2197&amp;E2197,Master!D:H,5,0)</f>
        <v>#N/A</v>
      </c>
      <c r="R2197" t="e">
        <f>+VLOOKUP(D2197&amp;E2197,Master!D:I,6,0)</f>
        <v>#N/A</v>
      </c>
      <c r="S2197" t="e">
        <f>+VLOOKUP(Q2197,Notes!$A$45:$BZ$50,MATCH(P2197,Notes!$2:$2,0),0)</f>
        <v>#N/A</v>
      </c>
      <c r="T2197" s="21" t="e">
        <f t="shared" si="69"/>
        <v>#N/A</v>
      </c>
      <c r="AD2197" s="20" t="s">
        <v>761</v>
      </c>
      <c r="AE2197" s="20">
        <v>0.25396199999999997</v>
      </c>
      <c r="AF2197" s="20">
        <v>0.25396199999999997</v>
      </c>
      <c r="AG2197" s="20" t="s">
        <v>16</v>
      </c>
      <c r="AH2197" s="20" t="s">
        <v>204</v>
      </c>
    </row>
    <row r="2198" spans="1:34">
      <c r="A2198" s="20"/>
      <c r="B2198" s="20"/>
      <c r="C2198" s="20"/>
      <c r="D2198" s="20"/>
      <c r="E2198" s="20"/>
      <c r="P2198" t="e">
        <f t="shared" si="68"/>
        <v>#N/A</v>
      </c>
      <c r="Q2198" t="e">
        <f>+VLOOKUP(D2198&amp;E2198,Master!D:H,5,0)</f>
        <v>#N/A</v>
      </c>
      <c r="R2198" t="e">
        <f>+VLOOKUP(D2198&amp;E2198,Master!D:I,6,0)</f>
        <v>#N/A</v>
      </c>
      <c r="S2198" t="e">
        <f>+VLOOKUP(Q2198,Notes!$A$45:$BZ$50,MATCH(P2198,Notes!$2:$2,0),0)</f>
        <v>#N/A</v>
      </c>
      <c r="T2198" s="21" t="e">
        <f t="shared" si="69"/>
        <v>#N/A</v>
      </c>
      <c r="AD2198" s="20" t="s">
        <v>796</v>
      </c>
      <c r="AE2198" s="20">
        <v>71.92</v>
      </c>
      <c r="AF2198" s="20">
        <v>71.92</v>
      </c>
      <c r="AG2198" s="20" t="s">
        <v>14</v>
      </c>
      <c r="AH2198" s="20" t="s">
        <v>210</v>
      </c>
    </row>
    <row r="2199" spans="1:34">
      <c r="A2199" s="20"/>
      <c r="B2199" s="20"/>
      <c r="C2199" s="20"/>
      <c r="D2199" s="20"/>
      <c r="E2199" s="20"/>
      <c r="P2199" t="e">
        <f t="shared" si="68"/>
        <v>#N/A</v>
      </c>
      <c r="Q2199" t="e">
        <f>+VLOOKUP(D2199&amp;E2199,Master!D:H,5,0)</f>
        <v>#N/A</v>
      </c>
      <c r="R2199" t="e">
        <f>+VLOOKUP(D2199&amp;E2199,Master!D:I,6,0)</f>
        <v>#N/A</v>
      </c>
      <c r="S2199" t="e">
        <f>+VLOOKUP(Q2199,Notes!$A$45:$BZ$50,MATCH(P2199,Notes!$2:$2,0),0)</f>
        <v>#N/A</v>
      </c>
      <c r="T2199" s="21" t="e">
        <f t="shared" si="69"/>
        <v>#N/A</v>
      </c>
      <c r="AD2199" s="20" t="s">
        <v>674</v>
      </c>
      <c r="AE2199" s="20">
        <v>0.1701</v>
      </c>
      <c r="AF2199" s="20">
        <v>0.1701</v>
      </c>
      <c r="AG2199" s="20" t="s">
        <v>47</v>
      </c>
      <c r="AH2199" s="20" t="s">
        <v>207</v>
      </c>
    </row>
    <row r="2200" spans="1:34">
      <c r="A2200" s="20"/>
      <c r="B2200" s="20"/>
      <c r="C2200" s="20"/>
      <c r="D2200" s="20"/>
      <c r="E2200" s="20"/>
      <c r="P2200" t="e">
        <f t="shared" si="68"/>
        <v>#N/A</v>
      </c>
      <c r="Q2200" t="e">
        <f>+VLOOKUP(D2200&amp;E2200,Master!D:H,5,0)</f>
        <v>#N/A</v>
      </c>
      <c r="R2200" t="e">
        <f>+VLOOKUP(D2200&amp;E2200,Master!D:I,6,0)</f>
        <v>#N/A</v>
      </c>
      <c r="S2200" t="e">
        <f>+VLOOKUP(Q2200,Notes!$A$45:$BZ$50,MATCH(P2200,Notes!$2:$2,0),0)</f>
        <v>#N/A</v>
      </c>
      <c r="T2200" s="21" t="e">
        <f t="shared" si="69"/>
        <v>#N/A</v>
      </c>
      <c r="AD2200" s="20" t="s">
        <v>802</v>
      </c>
      <c r="AE2200" s="20">
        <v>1.1273</v>
      </c>
      <c r="AF2200" s="20">
        <v>1.1273</v>
      </c>
      <c r="AG2200" s="20" t="s">
        <v>40</v>
      </c>
      <c r="AH2200" s="20" t="s">
        <v>200</v>
      </c>
    </row>
    <row r="2201" spans="1:34">
      <c r="A2201" s="20"/>
      <c r="B2201" s="20"/>
      <c r="C2201" s="20"/>
      <c r="D2201" s="20"/>
      <c r="E2201" s="20"/>
      <c r="P2201" t="e">
        <f t="shared" si="68"/>
        <v>#N/A</v>
      </c>
      <c r="Q2201" t="e">
        <f>+VLOOKUP(D2201&amp;E2201,Master!D:H,5,0)</f>
        <v>#N/A</v>
      </c>
      <c r="R2201" t="e">
        <f>+VLOOKUP(D2201&amp;E2201,Master!D:I,6,0)</f>
        <v>#N/A</v>
      </c>
      <c r="S2201" t="e">
        <f>+VLOOKUP(Q2201,Notes!$A$45:$BZ$50,MATCH(P2201,Notes!$2:$2,0),0)</f>
        <v>#N/A</v>
      </c>
      <c r="T2201" s="21" t="e">
        <f t="shared" si="69"/>
        <v>#N/A</v>
      </c>
      <c r="AD2201" s="20" t="s">
        <v>803</v>
      </c>
      <c r="AE2201" s="20">
        <v>0.91120000000000001</v>
      </c>
      <c r="AF2201" s="20">
        <v>0.91120000000000001</v>
      </c>
      <c r="AG2201" s="20" t="s">
        <v>45</v>
      </c>
      <c r="AH2201" s="20" t="s">
        <v>196</v>
      </c>
    </row>
    <row r="2202" spans="1:34">
      <c r="A2202" s="20"/>
      <c r="B2202" s="20"/>
      <c r="C2202" s="20"/>
      <c r="D2202" s="20"/>
      <c r="E2202" s="20"/>
      <c r="P2202" t="e">
        <f t="shared" si="68"/>
        <v>#N/A</v>
      </c>
      <c r="Q2202" t="e">
        <f>+VLOOKUP(D2202&amp;E2202,Master!D:H,5,0)</f>
        <v>#N/A</v>
      </c>
      <c r="R2202" t="e">
        <f>+VLOOKUP(D2202&amp;E2202,Master!D:I,6,0)</f>
        <v>#N/A</v>
      </c>
      <c r="S2202" t="e">
        <f>+VLOOKUP(Q2202,Notes!$A$45:$BZ$50,MATCH(P2202,Notes!$2:$2,0),0)</f>
        <v>#N/A</v>
      </c>
      <c r="T2202" s="21" t="e">
        <f t="shared" si="69"/>
        <v>#N/A</v>
      </c>
      <c r="AD2202" s="20" t="s">
        <v>804</v>
      </c>
      <c r="AE2202" s="20">
        <v>0.89759999999999995</v>
      </c>
      <c r="AF2202" s="20">
        <v>0.89759999999999995</v>
      </c>
      <c r="AG2202" s="20" t="s">
        <v>45</v>
      </c>
      <c r="AH2202" s="20" t="s">
        <v>200</v>
      </c>
    </row>
    <row r="2203" spans="1:34">
      <c r="A2203" s="20"/>
      <c r="B2203" s="20"/>
      <c r="C2203" s="20"/>
      <c r="D2203" s="20"/>
      <c r="E2203" s="20"/>
      <c r="P2203" t="e">
        <f t="shared" si="68"/>
        <v>#N/A</v>
      </c>
      <c r="Q2203" t="e">
        <f>+VLOOKUP(D2203&amp;E2203,Master!D:H,5,0)</f>
        <v>#N/A</v>
      </c>
      <c r="R2203" t="e">
        <f>+VLOOKUP(D2203&amp;E2203,Master!D:I,6,0)</f>
        <v>#N/A</v>
      </c>
      <c r="S2203" t="e">
        <f>+VLOOKUP(Q2203,Notes!$A$45:$BZ$50,MATCH(P2203,Notes!$2:$2,0),0)</f>
        <v>#N/A</v>
      </c>
      <c r="T2203" s="21" t="e">
        <f t="shared" si="69"/>
        <v>#N/A</v>
      </c>
      <c r="AD2203" s="20" t="s">
        <v>670</v>
      </c>
      <c r="AE2203" s="20">
        <v>0.18279999999999999</v>
      </c>
      <c r="AF2203" s="20">
        <v>0.18279999999999999</v>
      </c>
      <c r="AG2203" s="20" t="s">
        <v>47</v>
      </c>
      <c r="AH2203" s="20" t="s">
        <v>206</v>
      </c>
    </row>
    <row r="2204" spans="1:34">
      <c r="A2204" s="20"/>
      <c r="B2204" s="20"/>
      <c r="C2204" s="20"/>
      <c r="D2204" s="20"/>
      <c r="E2204" s="20"/>
      <c r="P2204" t="e">
        <f t="shared" si="68"/>
        <v>#N/A</v>
      </c>
      <c r="Q2204" t="e">
        <f>+VLOOKUP(D2204&amp;E2204,Master!D:H,5,0)</f>
        <v>#N/A</v>
      </c>
      <c r="R2204" t="e">
        <f>+VLOOKUP(D2204&amp;E2204,Master!D:I,6,0)</f>
        <v>#N/A</v>
      </c>
      <c r="S2204" t="e">
        <f>+VLOOKUP(Q2204,Notes!$A$45:$BZ$50,MATCH(P2204,Notes!$2:$2,0),0)</f>
        <v>#N/A</v>
      </c>
      <c r="T2204" s="21" t="e">
        <f t="shared" si="69"/>
        <v>#N/A</v>
      </c>
      <c r="AD2204" s="20" t="s">
        <v>617</v>
      </c>
      <c r="AE2204" s="20">
        <v>0.18210000000000001</v>
      </c>
      <c r="AF2204" s="20">
        <v>0.18210000000000001</v>
      </c>
      <c r="AG2204" s="20" t="s">
        <v>19</v>
      </c>
      <c r="AH2204" s="20" t="s">
        <v>196</v>
      </c>
    </row>
    <row r="2205" spans="1:34">
      <c r="A2205" s="20"/>
      <c r="B2205" s="20"/>
      <c r="C2205" s="20"/>
      <c r="D2205" s="20"/>
      <c r="E2205" s="20"/>
      <c r="P2205" t="e">
        <f t="shared" ref="P2205:P2231" si="70">+D2205&amp;R2205</f>
        <v>#N/A</v>
      </c>
      <c r="Q2205" t="e">
        <f>+VLOOKUP(D2205&amp;E2205,Master!D:H,5,0)</f>
        <v>#N/A</v>
      </c>
      <c r="R2205" t="e">
        <f>+VLOOKUP(D2205&amp;E2205,Master!D:I,6,0)</f>
        <v>#N/A</v>
      </c>
      <c r="S2205" t="e">
        <f>+VLOOKUP(Q2205,Notes!$A$45:$BZ$50,MATCH(P2205,Notes!$2:$2,0),0)</f>
        <v>#N/A</v>
      </c>
      <c r="T2205" s="21" t="e">
        <f t="shared" si="69"/>
        <v>#N/A</v>
      </c>
      <c r="AD2205" s="20" t="s">
        <v>619</v>
      </c>
      <c r="AE2205" s="20">
        <v>0.15040000000000001</v>
      </c>
      <c r="AF2205" s="20">
        <v>0.15040000000000001</v>
      </c>
      <c r="AG2205" s="20" t="s">
        <v>19</v>
      </c>
      <c r="AH2205" s="20" t="s">
        <v>200</v>
      </c>
    </row>
    <row r="2206" spans="1:34">
      <c r="A2206" s="20"/>
      <c r="B2206" s="20"/>
      <c r="C2206" s="20"/>
      <c r="D2206" s="20"/>
      <c r="E2206" s="20"/>
      <c r="P2206" t="e">
        <f t="shared" si="70"/>
        <v>#N/A</v>
      </c>
      <c r="Q2206" t="e">
        <f>+VLOOKUP(D2206&amp;E2206,Master!D:H,5,0)</f>
        <v>#N/A</v>
      </c>
      <c r="R2206" t="e">
        <f>+VLOOKUP(D2206&amp;E2206,Master!D:I,6,0)</f>
        <v>#N/A</v>
      </c>
      <c r="S2206" t="e">
        <f>+VLOOKUP(Q2206,Notes!$A$45:$BZ$50,MATCH(P2206,Notes!$2:$2,0),0)</f>
        <v>#N/A</v>
      </c>
      <c r="T2206" s="21" t="e">
        <f t="shared" si="69"/>
        <v>#N/A</v>
      </c>
      <c r="AD2206" s="20" t="s">
        <v>622</v>
      </c>
      <c r="AE2206" s="20">
        <v>0.18990000000000001</v>
      </c>
      <c r="AF2206" s="20">
        <v>0.18990000000000001</v>
      </c>
      <c r="AG2206" s="20" t="s">
        <v>20</v>
      </c>
      <c r="AH2206" s="20" t="s">
        <v>196</v>
      </c>
    </row>
    <row r="2207" spans="1:34">
      <c r="A2207" s="20"/>
      <c r="B2207" s="20"/>
      <c r="C2207" s="20"/>
      <c r="D2207" s="20"/>
      <c r="E2207" s="20"/>
      <c r="P2207" t="e">
        <f t="shared" si="70"/>
        <v>#N/A</v>
      </c>
      <c r="Q2207" t="e">
        <f>+VLOOKUP(D2207&amp;E2207,Master!D:H,5,0)</f>
        <v>#N/A</v>
      </c>
      <c r="R2207" t="e">
        <f>+VLOOKUP(D2207&amp;E2207,Master!D:I,6,0)</f>
        <v>#N/A</v>
      </c>
      <c r="S2207" t="e">
        <f>+VLOOKUP(Q2207,Notes!$A$45:$BZ$50,MATCH(P2207,Notes!$2:$2,0),0)</f>
        <v>#N/A</v>
      </c>
      <c r="T2207" s="21" t="e">
        <f t="shared" si="69"/>
        <v>#N/A</v>
      </c>
      <c r="AD2207" s="20" t="s">
        <v>624</v>
      </c>
      <c r="AE2207" s="20">
        <v>0.1762</v>
      </c>
      <c r="AF2207" s="20">
        <v>0.1762</v>
      </c>
      <c r="AG2207" s="20" t="s">
        <v>20</v>
      </c>
      <c r="AH2207" s="20" t="s">
        <v>200</v>
      </c>
    </row>
    <row r="2208" spans="1:34">
      <c r="A2208" s="20"/>
      <c r="B2208" s="20"/>
      <c r="C2208" s="20"/>
      <c r="D2208" s="20"/>
      <c r="E2208" s="20"/>
      <c r="P2208" t="e">
        <f t="shared" si="70"/>
        <v>#N/A</v>
      </c>
      <c r="Q2208" t="e">
        <f>+VLOOKUP(D2208&amp;E2208,Master!D:H,5,0)</f>
        <v>#N/A</v>
      </c>
      <c r="R2208" t="e">
        <f>+VLOOKUP(D2208&amp;E2208,Master!D:I,6,0)</f>
        <v>#N/A</v>
      </c>
      <c r="S2208" t="e">
        <f>+VLOOKUP(Q2208,Notes!$A$45:$BZ$50,MATCH(P2208,Notes!$2:$2,0),0)</f>
        <v>#N/A</v>
      </c>
      <c r="T2208" s="21" t="e">
        <f t="shared" si="69"/>
        <v>#N/A</v>
      </c>
      <c r="AD2208" s="20" t="s">
        <v>628</v>
      </c>
      <c r="AE2208" s="20">
        <v>0.47029199999999999</v>
      </c>
      <c r="AF2208" s="20">
        <v>0.47029199999999999</v>
      </c>
      <c r="AG2208" s="20" t="s">
        <v>11</v>
      </c>
      <c r="AH2208" s="20" t="s">
        <v>206</v>
      </c>
    </row>
    <row r="2209" spans="1:34">
      <c r="A2209" s="20"/>
      <c r="B2209" s="20"/>
      <c r="C2209" s="20"/>
      <c r="D2209" s="20"/>
      <c r="E2209" s="20"/>
      <c r="P2209" t="e">
        <f t="shared" si="70"/>
        <v>#N/A</v>
      </c>
      <c r="Q2209" t="e">
        <f>+VLOOKUP(D2209&amp;E2209,Master!D:H,5,0)</f>
        <v>#N/A</v>
      </c>
      <c r="R2209" t="e">
        <f>+VLOOKUP(D2209&amp;E2209,Master!D:I,6,0)</f>
        <v>#N/A</v>
      </c>
      <c r="S2209" t="e">
        <f>+VLOOKUP(Q2209,Notes!$A$45:$BZ$50,MATCH(P2209,Notes!$2:$2,0),0)</f>
        <v>#N/A</v>
      </c>
      <c r="T2209" s="21" t="e">
        <f t="shared" si="69"/>
        <v>#N/A</v>
      </c>
      <c r="AD2209" s="20" t="s">
        <v>630</v>
      </c>
      <c r="AE2209" s="20">
        <v>0.47029199999999999</v>
      </c>
      <c r="AF2209" s="20">
        <v>0.47029199999999999</v>
      </c>
      <c r="AG2209" s="20" t="s">
        <v>11</v>
      </c>
      <c r="AH2209" s="20" t="s">
        <v>207</v>
      </c>
    </row>
    <row r="2210" spans="1:34">
      <c r="A2210" s="20"/>
      <c r="B2210" s="20"/>
      <c r="C2210" s="20"/>
      <c r="D2210" s="20"/>
      <c r="E2210" s="20"/>
      <c r="P2210" t="e">
        <f t="shared" si="70"/>
        <v>#N/A</v>
      </c>
      <c r="Q2210" t="e">
        <f>+VLOOKUP(D2210&amp;E2210,Master!D:H,5,0)</f>
        <v>#N/A</v>
      </c>
      <c r="R2210" t="e">
        <f>+VLOOKUP(D2210&amp;E2210,Master!D:I,6,0)</f>
        <v>#N/A</v>
      </c>
      <c r="S2210" t="e">
        <f>+VLOOKUP(Q2210,Notes!$A$45:$BZ$50,MATCH(P2210,Notes!$2:$2,0),0)</f>
        <v>#N/A</v>
      </c>
      <c r="T2210" s="21" t="e">
        <f t="shared" si="69"/>
        <v>#N/A</v>
      </c>
      <c r="AD2210" s="20" t="s">
        <v>794</v>
      </c>
      <c r="AE2210" s="20">
        <v>0.7621</v>
      </c>
      <c r="AF2210" s="20">
        <v>0.7621</v>
      </c>
      <c r="AG2210" s="20" t="s">
        <v>12</v>
      </c>
      <c r="AH2210" s="20" t="s">
        <v>196</v>
      </c>
    </row>
    <row r="2211" spans="1:34">
      <c r="A2211" s="20"/>
      <c r="B2211" s="20"/>
      <c r="C2211" s="20"/>
      <c r="D2211" s="20"/>
      <c r="E2211" s="20"/>
      <c r="P2211" t="e">
        <f t="shared" si="70"/>
        <v>#N/A</v>
      </c>
      <c r="Q2211" t="e">
        <f>+VLOOKUP(D2211&amp;E2211,Master!D:H,5,0)</f>
        <v>#N/A</v>
      </c>
      <c r="R2211" t="e">
        <f>+VLOOKUP(D2211&amp;E2211,Master!D:I,6,0)</f>
        <v>#N/A</v>
      </c>
      <c r="S2211" t="e">
        <f>+VLOOKUP(Q2211,Notes!$A$45:$BZ$50,MATCH(P2211,Notes!$2:$2,0),0)</f>
        <v>#N/A</v>
      </c>
      <c r="T2211" s="21" t="e">
        <f t="shared" si="69"/>
        <v>#N/A</v>
      </c>
      <c r="AD2211" s="20" t="s">
        <v>795</v>
      </c>
      <c r="AE2211" s="20">
        <v>0.7147</v>
      </c>
      <c r="AF2211" s="20">
        <v>0.7147</v>
      </c>
      <c r="AG2211" s="20" t="s">
        <v>12</v>
      </c>
      <c r="AH2211" s="20" t="s">
        <v>200</v>
      </c>
    </row>
    <row r="2212" spans="1:34">
      <c r="A2212" s="20"/>
      <c r="B2212" s="20"/>
      <c r="C2212" s="20"/>
      <c r="D2212" s="20"/>
      <c r="E2212" s="20"/>
      <c r="P2212" t="e">
        <f t="shared" si="70"/>
        <v>#N/A</v>
      </c>
      <c r="Q2212" t="e">
        <f>+VLOOKUP(D2212&amp;E2212,Master!D:H,5,0)</f>
        <v>#N/A</v>
      </c>
      <c r="R2212" t="e">
        <f>+VLOOKUP(D2212&amp;E2212,Master!D:I,6,0)</f>
        <v>#N/A</v>
      </c>
      <c r="S2212" t="e">
        <f>+VLOOKUP(Q2212,Notes!$A$45:$BZ$50,MATCH(P2212,Notes!$2:$2,0),0)</f>
        <v>#N/A</v>
      </c>
      <c r="T2212" s="21" t="e">
        <f t="shared" si="69"/>
        <v>#N/A</v>
      </c>
      <c r="AD2212" s="20" t="s">
        <v>792</v>
      </c>
      <c r="AE2212" s="20">
        <v>0.9163</v>
      </c>
      <c r="AF2212" s="20">
        <v>0.9163</v>
      </c>
      <c r="AG2212" s="20" t="s">
        <v>13</v>
      </c>
      <c r="AH2212" s="20" t="s">
        <v>206</v>
      </c>
    </row>
    <row r="2213" spans="1:34">
      <c r="A2213" s="20"/>
      <c r="B2213" s="20"/>
      <c r="C2213" s="20"/>
      <c r="D2213" s="20"/>
      <c r="E2213" s="20"/>
      <c r="P2213" t="e">
        <f t="shared" si="70"/>
        <v>#N/A</v>
      </c>
      <c r="Q2213" t="e">
        <f>+VLOOKUP(D2213&amp;E2213,Master!D:H,5,0)</f>
        <v>#N/A</v>
      </c>
      <c r="R2213" t="e">
        <f>+VLOOKUP(D2213&amp;E2213,Master!D:I,6,0)</f>
        <v>#N/A</v>
      </c>
      <c r="S2213" t="e">
        <f>+VLOOKUP(Q2213,Notes!$A$45:$BZ$50,MATCH(P2213,Notes!$2:$2,0),0)</f>
        <v>#N/A</v>
      </c>
      <c r="T2213" s="21" t="e">
        <f t="shared" si="69"/>
        <v>#N/A</v>
      </c>
      <c r="AD2213" s="20" t="s">
        <v>793</v>
      </c>
      <c r="AE2213" s="20">
        <v>0.84240000000000004</v>
      </c>
      <c r="AF2213" s="20">
        <v>0.84240000000000004</v>
      </c>
      <c r="AG2213" s="20" t="s">
        <v>13</v>
      </c>
      <c r="AH2213" s="20" t="s">
        <v>207</v>
      </c>
    </row>
    <row r="2214" spans="1:34">
      <c r="A2214" s="20"/>
      <c r="B2214" s="20"/>
      <c r="C2214" s="20"/>
      <c r="D2214" s="20"/>
      <c r="E2214" s="20"/>
      <c r="P2214" t="e">
        <f t="shared" si="70"/>
        <v>#N/A</v>
      </c>
      <c r="Q2214" t="e">
        <f>+VLOOKUP(D2214&amp;E2214,Master!D:H,5,0)</f>
        <v>#N/A</v>
      </c>
      <c r="R2214" t="e">
        <f>+VLOOKUP(D2214&amp;E2214,Master!D:I,6,0)</f>
        <v>#N/A</v>
      </c>
      <c r="S2214" t="e">
        <f>+VLOOKUP(Q2214,Notes!$A$45:$BZ$50,MATCH(P2214,Notes!$2:$2,0),0)</f>
        <v>#N/A</v>
      </c>
      <c r="T2214" s="21" t="e">
        <f t="shared" si="69"/>
        <v>#N/A</v>
      </c>
      <c r="AD2214" s="20" t="s">
        <v>643</v>
      </c>
      <c r="AE2214" s="20">
        <v>17.683600000000002</v>
      </c>
      <c r="AF2214" s="20">
        <v>17.683600000000002</v>
      </c>
      <c r="AG2214" s="20" t="s">
        <v>15</v>
      </c>
      <c r="AH2214" s="20" t="s">
        <v>196</v>
      </c>
    </row>
    <row r="2215" spans="1:34">
      <c r="A2215" s="20"/>
      <c r="B2215" s="20"/>
      <c r="C2215" s="20"/>
      <c r="D2215" s="20"/>
      <c r="E2215" s="20"/>
      <c r="P2215" t="e">
        <f t="shared" si="70"/>
        <v>#N/A</v>
      </c>
      <c r="Q2215" t="e">
        <f>+VLOOKUP(D2215&amp;E2215,Master!D:H,5,0)</f>
        <v>#N/A</v>
      </c>
      <c r="R2215" t="e">
        <f>+VLOOKUP(D2215&amp;E2215,Master!D:I,6,0)</f>
        <v>#N/A</v>
      </c>
      <c r="S2215" t="e">
        <f>+VLOOKUP(Q2215,Notes!$A$45:$BZ$50,MATCH(P2215,Notes!$2:$2,0),0)</f>
        <v>#N/A</v>
      </c>
      <c r="T2215" s="21" t="e">
        <f t="shared" si="69"/>
        <v>#N/A</v>
      </c>
      <c r="AD2215" s="20" t="s">
        <v>646</v>
      </c>
      <c r="AE2215" s="20">
        <v>14.088000000000001</v>
      </c>
      <c r="AF2215" s="20">
        <v>14.088000000000001</v>
      </c>
      <c r="AG2215" s="20" t="s">
        <v>15</v>
      </c>
      <c r="AH2215" s="20" t="s">
        <v>200</v>
      </c>
    </row>
    <row r="2216" spans="1:34">
      <c r="A2216" s="20"/>
      <c r="B2216" s="20"/>
      <c r="C2216" s="20"/>
      <c r="D2216" s="20"/>
      <c r="E2216" s="20"/>
      <c r="P2216" t="e">
        <f t="shared" si="70"/>
        <v>#N/A</v>
      </c>
      <c r="Q2216" t="e">
        <f>+VLOOKUP(D2216&amp;E2216,Master!D:H,5,0)</f>
        <v>#N/A</v>
      </c>
      <c r="R2216" t="e">
        <f>+VLOOKUP(D2216&amp;E2216,Master!D:I,6,0)</f>
        <v>#N/A</v>
      </c>
      <c r="S2216" t="e">
        <f>+VLOOKUP(Q2216,Notes!$A$45:$BZ$50,MATCH(P2216,Notes!$2:$2,0),0)</f>
        <v>#N/A</v>
      </c>
      <c r="T2216" s="21" t="e">
        <f t="shared" si="69"/>
        <v>#N/A</v>
      </c>
      <c r="AD2216" s="20" t="s">
        <v>765</v>
      </c>
      <c r="AE2216" s="20">
        <v>0.23630000000000001</v>
      </c>
      <c r="AF2216" s="20">
        <v>0.23630000000000001</v>
      </c>
      <c r="AG2216" s="20" t="s">
        <v>16</v>
      </c>
      <c r="AH2216" s="20" t="s">
        <v>206</v>
      </c>
    </row>
    <row r="2217" spans="1:34">
      <c r="A2217" s="20"/>
      <c r="B2217" s="20"/>
      <c r="C2217" s="20"/>
      <c r="D2217" s="20"/>
      <c r="E2217" s="20"/>
      <c r="P2217" t="e">
        <f t="shared" si="70"/>
        <v>#N/A</v>
      </c>
      <c r="Q2217" t="e">
        <f>+VLOOKUP(D2217&amp;E2217,Master!D:H,5,0)</f>
        <v>#N/A</v>
      </c>
      <c r="R2217" t="e">
        <f>+VLOOKUP(D2217&amp;E2217,Master!D:I,6,0)</f>
        <v>#N/A</v>
      </c>
      <c r="S2217" t="e">
        <f>+VLOOKUP(Q2217,Notes!$A$45:$BZ$50,MATCH(P2217,Notes!$2:$2,0),0)</f>
        <v>#N/A</v>
      </c>
      <c r="T2217" s="21" t="e">
        <f t="shared" si="69"/>
        <v>#N/A</v>
      </c>
      <c r="AD2217" s="20" t="s">
        <v>767</v>
      </c>
      <c r="AE2217" s="20">
        <v>0.1963</v>
      </c>
      <c r="AF2217" s="20">
        <v>0.1963</v>
      </c>
      <c r="AG2217" s="20" t="s">
        <v>16</v>
      </c>
      <c r="AH2217" s="20" t="s">
        <v>207</v>
      </c>
    </row>
    <row r="2218" spans="1:34">
      <c r="A2218" s="20"/>
      <c r="B2218" s="20"/>
      <c r="C2218" s="20"/>
      <c r="D2218" s="20"/>
      <c r="E2218" s="20"/>
      <c r="P2218" t="e">
        <f t="shared" si="70"/>
        <v>#N/A</v>
      </c>
      <c r="Q2218" t="e">
        <f>+VLOOKUP(D2218&amp;E2218,Master!D:H,5,0)</f>
        <v>#N/A</v>
      </c>
      <c r="R2218" t="e">
        <f>+VLOOKUP(D2218&amp;E2218,Master!D:I,6,0)</f>
        <v>#N/A</v>
      </c>
      <c r="S2218" t="e">
        <f>+VLOOKUP(Q2218,Notes!$A$45:$BZ$50,MATCH(P2218,Notes!$2:$2,0),0)</f>
        <v>#N/A</v>
      </c>
      <c r="T2218" s="21" t="e">
        <f t="shared" si="69"/>
        <v>#N/A</v>
      </c>
      <c r="AD2218" s="20" t="s">
        <v>801</v>
      </c>
      <c r="AE2218" s="20">
        <v>1.1576</v>
      </c>
      <c r="AF2218" s="20">
        <v>1.1576</v>
      </c>
      <c r="AG2218" s="20" t="s">
        <v>40</v>
      </c>
      <c r="AH2218" s="20" t="s">
        <v>196</v>
      </c>
    </row>
    <row r="2219" spans="1:34">
      <c r="A2219" s="20"/>
      <c r="B2219" s="20"/>
      <c r="C2219" s="20"/>
      <c r="D2219" s="20"/>
      <c r="E2219" s="20"/>
      <c r="P2219" t="e">
        <f t="shared" si="70"/>
        <v>#N/A</v>
      </c>
      <c r="Q2219" t="e">
        <f>+VLOOKUP(D2219&amp;E2219,Master!D:H,5,0)</f>
        <v>#N/A</v>
      </c>
      <c r="R2219" t="e">
        <f>+VLOOKUP(D2219&amp;E2219,Master!D:I,6,0)</f>
        <v>#N/A</v>
      </c>
      <c r="S2219" t="e">
        <f>+VLOOKUP(Q2219,Notes!$A$45:$BZ$50,MATCH(P2219,Notes!$2:$2,0),0)</f>
        <v>#N/A</v>
      </c>
      <c r="T2219" s="21" t="e">
        <f t="shared" si="69"/>
        <v>#N/A</v>
      </c>
      <c r="AD2219" s="20" t="s">
        <v>621</v>
      </c>
      <c r="AE2219" s="20">
        <v>0.18816300000000014</v>
      </c>
      <c r="AF2219" s="20">
        <v>0.18816300000000014</v>
      </c>
      <c r="AG2219" s="20" t="s">
        <v>20</v>
      </c>
      <c r="AH2219" s="20" t="s">
        <v>204</v>
      </c>
    </row>
    <row r="2220" spans="1:34">
      <c r="A2220" s="20"/>
      <c r="B2220" s="20"/>
      <c r="C2220" s="20"/>
      <c r="D2220" s="20"/>
      <c r="E2220" s="20"/>
      <c r="P2220" t="e">
        <f t="shared" si="70"/>
        <v>#N/A</v>
      </c>
      <c r="Q2220" t="e">
        <f>+VLOOKUP(D2220&amp;E2220,Master!D:H,5,0)</f>
        <v>#N/A</v>
      </c>
      <c r="R2220" t="e">
        <f>+VLOOKUP(D2220&amp;E2220,Master!D:I,6,0)</f>
        <v>#N/A</v>
      </c>
      <c r="S2220" t="e">
        <f>+VLOOKUP(Q2220,Notes!$A$45:$BZ$50,MATCH(P2220,Notes!$2:$2,0),0)</f>
        <v>#N/A</v>
      </c>
      <c r="T2220" s="21" t="e">
        <f t="shared" si="69"/>
        <v>#N/A</v>
      </c>
      <c r="AD2220" s="20" t="s">
        <v>625</v>
      </c>
      <c r="AE2220" s="20">
        <v>0.17584399999999997</v>
      </c>
      <c r="AF2220" s="20">
        <v>0.17584399999999997</v>
      </c>
      <c r="AG2220" s="20" t="s">
        <v>20</v>
      </c>
      <c r="AH2220" s="20" t="s">
        <v>205</v>
      </c>
    </row>
    <row r="2221" spans="1:34">
      <c r="A2221" s="20"/>
      <c r="B2221" s="20"/>
      <c r="C2221" s="20"/>
      <c r="D2221" s="20"/>
      <c r="E2221" s="20"/>
      <c r="P2221" t="e">
        <f t="shared" si="70"/>
        <v>#N/A</v>
      </c>
      <c r="Q2221" t="e">
        <f>+VLOOKUP(D2221&amp;E2221,Master!D:H,5,0)</f>
        <v>#N/A</v>
      </c>
      <c r="R2221" t="e">
        <f>+VLOOKUP(D2221&amp;E2221,Master!D:I,6,0)</f>
        <v>#N/A</v>
      </c>
      <c r="S2221" t="e">
        <f>+VLOOKUP(Q2221,Notes!$A$45:$BZ$50,MATCH(P2221,Notes!$2:$2,0),0)</f>
        <v>#N/A</v>
      </c>
      <c r="T2221" s="21" t="e">
        <f t="shared" si="69"/>
        <v>#N/A</v>
      </c>
      <c r="AD2221" s="20" t="s">
        <v>642</v>
      </c>
      <c r="AE2221" s="20">
        <v>19.30333700000001</v>
      </c>
      <c r="AF2221" s="20">
        <v>19.30333700000001</v>
      </c>
      <c r="AG2221" s="20" t="s">
        <v>15</v>
      </c>
      <c r="AH2221" s="20" t="s">
        <v>204</v>
      </c>
    </row>
    <row r="2222" spans="1:34">
      <c r="A2222" s="20"/>
      <c r="B2222" s="20"/>
      <c r="C2222" s="20"/>
      <c r="D2222" s="20"/>
      <c r="E2222" s="20"/>
      <c r="P2222" t="e">
        <f t="shared" si="70"/>
        <v>#N/A</v>
      </c>
      <c r="Q2222" t="e">
        <f>+VLOOKUP(D2222&amp;E2222,Master!D:H,5,0)</f>
        <v>#N/A</v>
      </c>
      <c r="R2222" t="e">
        <f>+VLOOKUP(D2222&amp;E2222,Master!D:I,6,0)</f>
        <v>#N/A</v>
      </c>
      <c r="S2222" t="e">
        <f>+VLOOKUP(Q2222,Notes!$A$45:$BZ$50,MATCH(P2222,Notes!$2:$2,0),0)</f>
        <v>#N/A</v>
      </c>
      <c r="T2222" s="21" t="e">
        <f t="shared" si="69"/>
        <v>#N/A</v>
      </c>
      <c r="AD2222" s="20" t="s">
        <v>647</v>
      </c>
      <c r="AE2222" s="20">
        <v>15.734137000000006</v>
      </c>
      <c r="AF2222" s="20">
        <v>15.734137000000006</v>
      </c>
      <c r="AG2222" s="20" t="s">
        <v>15</v>
      </c>
      <c r="AH2222" s="20" t="s">
        <v>205</v>
      </c>
    </row>
    <row r="2223" spans="1:34">
      <c r="A2223" s="20"/>
      <c r="B2223" s="20"/>
      <c r="C2223" s="20"/>
      <c r="D2223" s="20"/>
      <c r="E2223" s="20"/>
      <c r="P2223" t="e">
        <f t="shared" si="70"/>
        <v>#N/A</v>
      </c>
      <c r="Q2223" t="e">
        <f>+VLOOKUP(D2223&amp;E2223,Master!D:H,5,0)</f>
        <v>#N/A</v>
      </c>
      <c r="R2223" t="e">
        <f>+VLOOKUP(D2223&amp;E2223,Master!D:I,6,0)</f>
        <v>#N/A</v>
      </c>
      <c r="S2223" t="e">
        <f>+VLOOKUP(Q2223,Notes!$A$45:$BZ$50,MATCH(P2223,Notes!$2:$2,0),0)</f>
        <v>#N/A</v>
      </c>
      <c r="T2223" s="21" t="e">
        <f t="shared" si="69"/>
        <v>#N/A</v>
      </c>
      <c r="AD2223" s="20" t="s">
        <v>761</v>
      </c>
      <c r="AE2223" s="20">
        <v>0.25396199999999997</v>
      </c>
      <c r="AF2223" s="20">
        <v>0.25396199999999997</v>
      </c>
      <c r="AG2223" s="20" t="s">
        <v>16</v>
      </c>
      <c r="AH2223" s="20" t="s">
        <v>204</v>
      </c>
    </row>
    <row r="2224" spans="1:34">
      <c r="A2224" s="20"/>
      <c r="B2224" s="20"/>
      <c r="C2224" s="20"/>
      <c r="D2224" s="20"/>
      <c r="E2224" s="20"/>
      <c r="P2224" t="e">
        <f t="shared" si="70"/>
        <v>#N/A</v>
      </c>
      <c r="Q2224" t="e">
        <f>+VLOOKUP(D2224&amp;E2224,Master!D:H,5,0)</f>
        <v>#N/A</v>
      </c>
      <c r="R2224" t="e">
        <f>+VLOOKUP(D2224&amp;E2224,Master!D:I,6,0)</f>
        <v>#N/A</v>
      </c>
      <c r="S2224" t="e">
        <f>+VLOOKUP(Q2224,Notes!$A$45:$BZ$50,MATCH(P2224,Notes!$2:$2,0),0)</f>
        <v>#N/A</v>
      </c>
      <c r="T2224" s="21" t="e">
        <f t="shared" si="69"/>
        <v>#N/A</v>
      </c>
      <c r="AD2224" s="20" t="s">
        <v>763</v>
      </c>
      <c r="AE2224" s="20">
        <v>0.21400499999999986</v>
      </c>
      <c r="AF2224" s="20">
        <v>0.21400499999999986</v>
      </c>
      <c r="AG2224" s="20" t="s">
        <v>16</v>
      </c>
      <c r="AH2224" s="20" t="s">
        <v>205</v>
      </c>
    </row>
    <row r="2225" spans="1:34">
      <c r="A2225" s="20"/>
      <c r="B2225" s="20"/>
      <c r="C2225" s="20"/>
      <c r="D2225" s="20"/>
      <c r="E2225" s="20"/>
      <c r="P2225" t="e">
        <f t="shared" si="70"/>
        <v>#N/A</v>
      </c>
      <c r="Q2225" t="e">
        <f>+VLOOKUP(D2225&amp;E2225,Master!D:H,5,0)</f>
        <v>#N/A</v>
      </c>
      <c r="R2225" t="e">
        <f>+VLOOKUP(D2225&amp;E2225,Master!D:I,6,0)</f>
        <v>#N/A</v>
      </c>
      <c r="S2225" t="e">
        <f>+VLOOKUP(Q2225,Notes!$A$45:$BZ$50,MATCH(P2225,Notes!$2:$2,0),0)</f>
        <v>#N/A</v>
      </c>
      <c r="T2225" s="21" t="e">
        <f t="shared" si="69"/>
        <v>#N/A</v>
      </c>
      <c r="AD2225" s="20" t="s">
        <v>650</v>
      </c>
      <c r="AE2225" s="20">
        <v>15.765048999999996</v>
      </c>
      <c r="AF2225" s="20">
        <v>15.765048999999996</v>
      </c>
      <c r="AG2225" s="20" t="s">
        <v>17</v>
      </c>
      <c r="AH2225" s="20" t="s">
        <v>204</v>
      </c>
    </row>
    <row r="2226" spans="1:34">
      <c r="A2226" s="20"/>
      <c r="B2226" s="20"/>
      <c r="C2226" s="20"/>
      <c r="D2226" s="20"/>
      <c r="E2226" s="20"/>
      <c r="P2226" t="e">
        <f t="shared" si="70"/>
        <v>#N/A</v>
      </c>
      <c r="Q2226" t="e">
        <f>+VLOOKUP(D2226&amp;E2226,Master!D:H,5,0)</f>
        <v>#N/A</v>
      </c>
      <c r="R2226" t="e">
        <f>+VLOOKUP(D2226&amp;E2226,Master!D:I,6,0)</f>
        <v>#N/A</v>
      </c>
      <c r="S2226" t="e">
        <f>+VLOOKUP(Q2226,Notes!$A$45:$BZ$50,MATCH(P2226,Notes!$2:$2,0),0)</f>
        <v>#N/A</v>
      </c>
      <c r="T2226" s="21" t="e">
        <f t="shared" si="69"/>
        <v>#N/A</v>
      </c>
      <c r="AD2226" s="20" t="s">
        <v>653</v>
      </c>
      <c r="AE2226" s="20">
        <v>15.359452999999993</v>
      </c>
      <c r="AF2226" s="20">
        <v>15.359452999999993</v>
      </c>
      <c r="AG2226" s="20" t="s">
        <v>17</v>
      </c>
      <c r="AH2226" s="20" t="s">
        <v>211</v>
      </c>
    </row>
    <row r="2227" spans="1:34">
      <c r="A2227" s="20"/>
      <c r="B2227" s="20"/>
      <c r="C2227" s="20"/>
      <c r="D2227" s="20"/>
      <c r="E2227" s="20"/>
      <c r="P2227" t="e">
        <f t="shared" si="70"/>
        <v>#N/A</v>
      </c>
      <c r="Q2227" t="e">
        <f>+VLOOKUP(D2227&amp;E2227,Master!D:H,5,0)</f>
        <v>#N/A</v>
      </c>
      <c r="R2227" t="e">
        <f>+VLOOKUP(D2227&amp;E2227,Master!D:I,6,0)</f>
        <v>#N/A</v>
      </c>
      <c r="S2227" t="e">
        <f>+VLOOKUP(Q2227,Notes!$A$45:$BZ$50,MATCH(P2227,Notes!$2:$2,0),0)</f>
        <v>#N/A</v>
      </c>
      <c r="T2227" s="21" t="e">
        <f t="shared" si="69"/>
        <v>#N/A</v>
      </c>
      <c r="AD2227" s="20" t="s">
        <v>668</v>
      </c>
      <c r="AE2227" s="20">
        <v>0.21977199999999994</v>
      </c>
      <c r="AF2227" s="20">
        <v>0.21977199999999994</v>
      </c>
      <c r="AG2227" s="20" t="s">
        <v>47</v>
      </c>
      <c r="AH2227" s="20" t="s">
        <v>204</v>
      </c>
    </row>
    <row r="2228" spans="1:34">
      <c r="A2228" s="20"/>
      <c r="B2228" s="20"/>
      <c r="C2228" s="20"/>
      <c r="D2228" s="20"/>
      <c r="E2228" s="20"/>
      <c r="P2228" t="e">
        <f t="shared" si="70"/>
        <v>#N/A</v>
      </c>
      <c r="Q2228" t="e">
        <f>+VLOOKUP(D2228&amp;E2228,Master!D:H,5,0)</f>
        <v>#N/A</v>
      </c>
      <c r="R2228" t="e">
        <f>+VLOOKUP(D2228&amp;E2228,Master!D:I,6,0)</f>
        <v>#N/A</v>
      </c>
      <c r="S2228" t="e">
        <f>+VLOOKUP(Q2228,Notes!$A$45:$BZ$50,MATCH(P2228,Notes!$2:$2,0),0)</f>
        <v>#N/A</v>
      </c>
      <c r="T2228" s="21" t="e">
        <f t="shared" si="69"/>
        <v>#N/A</v>
      </c>
      <c r="AD2228" s="20" t="s">
        <v>672</v>
      </c>
      <c r="AE2228" s="20">
        <v>0.20745500000000008</v>
      </c>
      <c r="AF2228" s="20">
        <v>0.20745500000000008</v>
      </c>
      <c r="AG2228" s="20" t="s">
        <v>47</v>
      </c>
      <c r="AH2228" s="20" t="s">
        <v>205</v>
      </c>
    </row>
    <row r="2229" spans="1:34">
      <c r="A2229" s="20"/>
      <c r="B2229" s="20"/>
      <c r="C2229" s="20"/>
      <c r="D2229" s="20"/>
      <c r="E2229" s="20"/>
      <c r="P2229" t="e">
        <f t="shared" si="70"/>
        <v>#N/A</v>
      </c>
      <c r="Q2229" t="e">
        <f>+VLOOKUP(D2229&amp;E2229,Master!D:H,5,0)</f>
        <v>#N/A</v>
      </c>
      <c r="R2229" t="e">
        <f>+VLOOKUP(D2229&amp;E2229,Master!D:I,6,0)</f>
        <v>#N/A</v>
      </c>
      <c r="S2229" t="e">
        <f>+VLOOKUP(Q2229,Notes!$A$45:$BZ$50,MATCH(P2229,Notes!$2:$2,0),0)</f>
        <v>#N/A</v>
      </c>
      <c r="T2229" s="21" t="e">
        <f t="shared" si="69"/>
        <v>#N/A</v>
      </c>
      <c r="AD2229" s="20" t="s">
        <v>681</v>
      </c>
      <c r="AE2229" s="20">
        <v>15.026921000000005</v>
      </c>
      <c r="AF2229" s="20">
        <v>15.026921000000005</v>
      </c>
      <c r="AG2229" s="20" t="s">
        <v>190</v>
      </c>
      <c r="AH2229" s="20" t="s">
        <v>204</v>
      </c>
    </row>
    <row r="2230" spans="1:34">
      <c r="A2230" s="20"/>
      <c r="B2230" s="20"/>
      <c r="C2230" s="20"/>
      <c r="D2230" s="20"/>
      <c r="E2230" s="20"/>
      <c r="P2230" t="e">
        <f t="shared" si="70"/>
        <v>#N/A</v>
      </c>
      <c r="Q2230" t="e">
        <f>+VLOOKUP(D2230&amp;E2230,Master!D:H,5,0)</f>
        <v>#N/A</v>
      </c>
      <c r="R2230" t="e">
        <f>+VLOOKUP(D2230&amp;E2230,Master!D:I,6,0)</f>
        <v>#N/A</v>
      </c>
      <c r="S2230" t="e">
        <f>+VLOOKUP(Q2230,Notes!$A$45:$BZ$50,MATCH(P2230,Notes!$2:$2,0),0)</f>
        <v>#N/A</v>
      </c>
      <c r="T2230" s="21" t="e">
        <f t="shared" si="69"/>
        <v>#N/A</v>
      </c>
      <c r="AD2230" s="20" t="s">
        <v>683</v>
      </c>
      <c r="AE2230" s="20">
        <v>14.618611999999994</v>
      </c>
      <c r="AF2230" s="20">
        <v>14.618611999999994</v>
      </c>
      <c r="AG2230" s="20" t="s">
        <v>190</v>
      </c>
      <c r="AH2230" s="20" t="s">
        <v>205</v>
      </c>
    </row>
    <row r="2231" spans="1:34">
      <c r="A2231" s="20"/>
      <c r="B2231" s="20"/>
      <c r="C2231" s="20"/>
      <c r="D2231" s="20"/>
      <c r="E2231" s="20"/>
      <c r="P2231" t="e">
        <f t="shared" si="70"/>
        <v>#N/A</v>
      </c>
      <c r="Q2231" t="e">
        <f>+VLOOKUP(D2231&amp;E2231,Master!D:H,5,0)</f>
        <v>#N/A</v>
      </c>
      <c r="R2231" t="e">
        <f>+VLOOKUP(D2231&amp;E2231,Master!D:I,6,0)</f>
        <v>#N/A</v>
      </c>
      <c r="S2231" t="e">
        <f>+VLOOKUP(Q2231,Notes!$A$45:$BZ$50,MATCH(P2231,Notes!$2:$2,0),0)</f>
        <v>#N/A</v>
      </c>
      <c r="T2231" s="21" t="e">
        <f t="shared" si="69"/>
        <v>#N/A</v>
      </c>
      <c r="AD2231" s="20" t="s">
        <v>676</v>
      </c>
      <c r="AE2231" s="20">
        <v>12.854486999999999</v>
      </c>
      <c r="AF2231" s="20">
        <v>12.854486999999999</v>
      </c>
      <c r="AG2231" s="20" t="s">
        <v>88</v>
      </c>
      <c r="AH2231" s="20" t="s">
        <v>196</v>
      </c>
    </row>
    <row r="2232" spans="1:34">
      <c r="A2232" s="20"/>
      <c r="B2232" s="20"/>
      <c r="C2232" s="20"/>
      <c r="D2232" s="20"/>
      <c r="E2232" s="20"/>
      <c r="P2232" t="e">
        <f t="shared" ref="P2232:P2260" si="71">+D2232&amp;R2232</f>
        <v>#N/A</v>
      </c>
      <c r="Q2232" t="e">
        <f>+VLOOKUP(D2232&amp;E2232,Master!D:H,5,0)</f>
        <v>#N/A</v>
      </c>
      <c r="R2232" t="e">
        <f>+VLOOKUP(D2232&amp;E2232,Master!D:I,6,0)</f>
        <v>#N/A</v>
      </c>
      <c r="S2232" t="e">
        <f>+VLOOKUP(Q2232,Notes!$A$45:$BZ$50,MATCH(P2232,Notes!$2:$2,0),0)</f>
        <v>#N/A</v>
      </c>
      <c r="T2232" s="21" t="e">
        <f t="shared" ref="T2232:T2260" si="72">+S2232-B2232</f>
        <v>#N/A</v>
      </c>
      <c r="AD2232" s="20" t="s">
        <v>621</v>
      </c>
      <c r="AE2232" s="20">
        <v>0.18816300000000014</v>
      </c>
      <c r="AF2232" s="20">
        <v>0.18816300000000014</v>
      </c>
      <c r="AG2232" s="20" t="s">
        <v>20</v>
      </c>
      <c r="AH2232" s="20" t="s">
        <v>204</v>
      </c>
    </row>
    <row r="2233" spans="1:34">
      <c r="A2233" s="20"/>
      <c r="B2233" s="20"/>
      <c r="C2233" s="20"/>
      <c r="D2233" s="20"/>
      <c r="E2233" s="20"/>
      <c r="P2233" t="e">
        <f t="shared" si="71"/>
        <v>#N/A</v>
      </c>
      <c r="Q2233" t="e">
        <f>+VLOOKUP(D2233&amp;E2233,Master!D:H,5,0)</f>
        <v>#N/A</v>
      </c>
      <c r="R2233" t="e">
        <f>+VLOOKUP(D2233&amp;E2233,Master!D:I,6,0)</f>
        <v>#N/A</v>
      </c>
      <c r="S2233" t="e">
        <f>+VLOOKUP(Q2233,Notes!$A$45:$BZ$50,MATCH(P2233,Notes!$2:$2,0),0)</f>
        <v>#N/A</v>
      </c>
      <c r="T2233" s="21" t="e">
        <f t="shared" si="72"/>
        <v>#N/A</v>
      </c>
      <c r="AD2233" s="20" t="s">
        <v>625</v>
      </c>
      <c r="AE2233" s="20">
        <v>0.17584399999999997</v>
      </c>
      <c r="AF2233" s="20">
        <v>0.17584399999999997</v>
      </c>
      <c r="AG2233" s="20" t="s">
        <v>20</v>
      </c>
      <c r="AH2233" s="20" t="s">
        <v>205</v>
      </c>
    </row>
    <row r="2234" spans="1:34">
      <c r="A2234" s="20"/>
      <c r="B2234" s="20"/>
      <c r="C2234" s="20"/>
      <c r="D2234" s="20"/>
      <c r="E2234" s="20"/>
      <c r="P2234" t="e">
        <f t="shared" si="71"/>
        <v>#N/A</v>
      </c>
      <c r="Q2234" t="e">
        <f>+VLOOKUP(D2234&amp;E2234,Master!D:H,5,0)</f>
        <v>#N/A</v>
      </c>
      <c r="R2234" t="e">
        <f>+VLOOKUP(D2234&amp;E2234,Master!D:I,6,0)</f>
        <v>#N/A</v>
      </c>
      <c r="S2234" t="e">
        <f>+VLOOKUP(Q2234,Notes!$A$45:$BZ$50,MATCH(P2234,Notes!$2:$2,0),0)</f>
        <v>#N/A</v>
      </c>
      <c r="T2234" s="21" t="e">
        <f t="shared" si="72"/>
        <v>#N/A</v>
      </c>
      <c r="AD2234" s="20" t="s">
        <v>654</v>
      </c>
      <c r="AE2234" s="20">
        <v>0.27030399999999993</v>
      </c>
      <c r="AF2234" s="20">
        <v>0.27030399999999993</v>
      </c>
      <c r="AG2234" s="20" t="s">
        <v>40</v>
      </c>
      <c r="AH2234" s="20" t="s">
        <v>204</v>
      </c>
    </row>
    <row r="2235" spans="1:34">
      <c r="A2235" s="20"/>
      <c r="B2235" s="20"/>
      <c r="C2235" s="20"/>
      <c r="D2235" s="20"/>
      <c r="E2235" s="20"/>
      <c r="P2235" t="e">
        <f t="shared" si="71"/>
        <v>#N/A</v>
      </c>
      <c r="Q2235" t="e">
        <f>+VLOOKUP(D2235&amp;E2235,Master!D:H,5,0)</f>
        <v>#N/A</v>
      </c>
      <c r="R2235" t="e">
        <f>+VLOOKUP(D2235&amp;E2235,Master!D:I,6,0)</f>
        <v>#N/A</v>
      </c>
      <c r="S2235" t="e">
        <f>+VLOOKUP(Q2235,Notes!$A$45:$BZ$50,MATCH(P2235,Notes!$2:$2,0),0)</f>
        <v>#N/A</v>
      </c>
      <c r="T2235" s="21" t="e">
        <f t="shared" si="72"/>
        <v>#N/A</v>
      </c>
      <c r="AD2235" s="20" t="s">
        <v>658</v>
      </c>
      <c r="AE2235" s="20">
        <v>0.26180000000000003</v>
      </c>
      <c r="AF2235" s="20">
        <v>0.26180000000000003</v>
      </c>
      <c r="AG2235" s="20" t="s">
        <v>40</v>
      </c>
      <c r="AH2235" s="20" t="s">
        <v>205</v>
      </c>
    </row>
    <row r="2236" spans="1:34">
      <c r="A2236" s="20"/>
      <c r="B2236" s="20"/>
      <c r="C2236" s="20"/>
      <c r="D2236" s="20"/>
      <c r="E2236" s="20"/>
      <c r="P2236" t="e">
        <f t="shared" si="71"/>
        <v>#N/A</v>
      </c>
      <c r="Q2236" t="e">
        <f>+VLOOKUP(D2236&amp;E2236,Master!D:H,5,0)</f>
        <v>#N/A</v>
      </c>
      <c r="R2236" t="e">
        <f>+VLOOKUP(D2236&amp;E2236,Master!D:I,6,0)</f>
        <v>#N/A</v>
      </c>
      <c r="S2236" t="e">
        <f>+VLOOKUP(Q2236,Notes!$A$45:$BZ$50,MATCH(P2236,Notes!$2:$2,0),0)</f>
        <v>#N/A</v>
      </c>
      <c r="T2236" s="21" t="e">
        <f t="shared" si="72"/>
        <v>#N/A</v>
      </c>
      <c r="AD2236" s="20" t="s">
        <v>668</v>
      </c>
      <c r="AE2236" s="20">
        <v>0.21977199999999994</v>
      </c>
      <c r="AF2236" s="20">
        <v>0.21977199999999994</v>
      </c>
      <c r="AG2236" s="20" t="s">
        <v>47</v>
      </c>
      <c r="AH2236" s="20" t="s">
        <v>204</v>
      </c>
    </row>
    <row r="2237" spans="1:34">
      <c r="A2237" s="20"/>
      <c r="B2237" s="20"/>
      <c r="C2237" s="20"/>
      <c r="D2237" s="20"/>
      <c r="E2237" s="20"/>
      <c r="P2237" t="e">
        <f t="shared" si="71"/>
        <v>#N/A</v>
      </c>
      <c r="Q2237" t="e">
        <f>+VLOOKUP(D2237&amp;E2237,Master!D:H,5,0)</f>
        <v>#N/A</v>
      </c>
      <c r="R2237" t="e">
        <f>+VLOOKUP(D2237&amp;E2237,Master!D:I,6,0)</f>
        <v>#N/A</v>
      </c>
      <c r="S2237" t="e">
        <f>+VLOOKUP(Q2237,Notes!$A$45:$BZ$50,MATCH(P2237,Notes!$2:$2,0),0)</f>
        <v>#N/A</v>
      </c>
      <c r="T2237" s="21" t="e">
        <f t="shared" si="72"/>
        <v>#N/A</v>
      </c>
      <c r="AD2237" s="20" t="s">
        <v>672</v>
      </c>
      <c r="AE2237" s="20">
        <v>0.20745500000000008</v>
      </c>
      <c r="AF2237" s="20">
        <v>0.20745500000000008</v>
      </c>
      <c r="AG2237" s="20" t="s">
        <v>47</v>
      </c>
      <c r="AH2237" s="20" t="s">
        <v>205</v>
      </c>
    </row>
    <row r="2238" spans="1:34">
      <c r="A2238" s="20"/>
      <c r="B2238" s="20"/>
      <c r="C2238" s="20"/>
      <c r="D2238" s="20"/>
      <c r="E2238" s="20"/>
      <c r="P2238" t="e">
        <f t="shared" si="71"/>
        <v>#N/A</v>
      </c>
      <c r="Q2238" t="e">
        <f>+VLOOKUP(D2238&amp;E2238,Master!D:H,5,0)</f>
        <v>#N/A</v>
      </c>
      <c r="R2238" t="e">
        <f>+VLOOKUP(D2238&amp;E2238,Master!D:I,6,0)</f>
        <v>#N/A</v>
      </c>
      <c r="S2238" t="e">
        <f>+VLOOKUP(Q2238,Notes!$A$45:$BZ$50,MATCH(P2238,Notes!$2:$2,0),0)</f>
        <v>#N/A</v>
      </c>
      <c r="T2238" s="21" t="e">
        <f t="shared" si="72"/>
        <v>#N/A</v>
      </c>
      <c r="AD2238" s="20" t="s">
        <v>647</v>
      </c>
      <c r="AE2238" s="20">
        <v>15.734137000000006</v>
      </c>
      <c r="AF2238" s="20">
        <v>15.734137000000006</v>
      </c>
      <c r="AG2238" s="20" t="s">
        <v>15</v>
      </c>
      <c r="AH2238" s="20" t="s">
        <v>205</v>
      </c>
    </row>
    <row r="2239" spans="1:34">
      <c r="A2239" s="20"/>
      <c r="B2239" s="20"/>
      <c r="C2239" s="20"/>
      <c r="D2239" s="20"/>
      <c r="E2239" s="20"/>
      <c r="P2239" t="e">
        <f t="shared" si="71"/>
        <v>#N/A</v>
      </c>
      <c r="Q2239" t="e">
        <f>+VLOOKUP(D2239&amp;E2239,Master!D:H,5,0)</f>
        <v>#N/A</v>
      </c>
      <c r="R2239" t="e">
        <f>+VLOOKUP(D2239&amp;E2239,Master!D:I,6,0)</f>
        <v>#N/A</v>
      </c>
      <c r="S2239" t="e">
        <f>+VLOOKUP(Q2239,Notes!$A$45:$BZ$50,MATCH(P2239,Notes!$2:$2,0),0)</f>
        <v>#N/A</v>
      </c>
      <c r="T2239" s="21" t="e">
        <f t="shared" si="72"/>
        <v>#N/A</v>
      </c>
      <c r="AD2239" s="20" t="s">
        <v>642</v>
      </c>
      <c r="AE2239" s="20">
        <v>19.30333700000001</v>
      </c>
      <c r="AF2239" s="20">
        <v>19.30333700000001</v>
      </c>
      <c r="AG2239" s="20" t="s">
        <v>15</v>
      </c>
      <c r="AH2239" s="20" t="s">
        <v>204</v>
      </c>
    </row>
    <row r="2240" spans="1:34">
      <c r="A2240" s="20"/>
      <c r="B2240" s="20"/>
      <c r="C2240" s="20"/>
      <c r="D2240" s="20"/>
      <c r="E2240" s="20"/>
      <c r="P2240" t="e">
        <f t="shared" si="71"/>
        <v>#N/A</v>
      </c>
      <c r="Q2240" t="e">
        <f>+VLOOKUP(D2240&amp;E2240,Master!D:H,5,0)</f>
        <v>#N/A</v>
      </c>
      <c r="R2240" t="e">
        <f>+VLOOKUP(D2240&amp;E2240,Master!D:I,6,0)</f>
        <v>#N/A</v>
      </c>
      <c r="S2240" t="e">
        <f>+VLOOKUP(Q2240,Notes!$A$45:$BZ$50,MATCH(P2240,Notes!$2:$2,0),0)</f>
        <v>#N/A</v>
      </c>
      <c r="T2240" s="21" t="e">
        <f t="shared" si="72"/>
        <v>#N/A</v>
      </c>
      <c r="AD2240" s="20" t="s">
        <v>653</v>
      </c>
      <c r="AE2240" s="20">
        <v>15.359452999999993</v>
      </c>
      <c r="AF2240" s="20">
        <v>15.359452999999993</v>
      </c>
      <c r="AG2240" s="20" t="s">
        <v>17</v>
      </c>
      <c r="AH2240" s="20" t="s">
        <v>211</v>
      </c>
    </row>
    <row r="2241" spans="1:34">
      <c r="A2241" s="20"/>
      <c r="B2241" s="20"/>
      <c r="C2241" s="20"/>
      <c r="D2241" s="20"/>
      <c r="E2241" s="20"/>
      <c r="P2241" t="e">
        <f t="shared" si="71"/>
        <v>#N/A</v>
      </c>
      <c r="Q2241" t="e">
        <f>+VLOOKUP(D2241&amp;E2241,Master!D:H,5,0)</f>
        <v>#N/A</v>
      </c>
      <c r="R2241" t="e">
        <f>+VLOOKUP(D2241&amp;E2241,Master!D:I,6,0)</f>
        <v>#N/A</v>
      </c>
      <c r="S2241" t="e">
        <f>+VLOOKUP(Q2241,Notes!$A$45:$BZ$50,MATCH(P2241,Notes!$2:$2,0),0)</f>
        <v>#N/A</v>
      </c>
      <c r="T2241" s="21" t="e">
        <f t="shared" si="72"/>
        <v>#N/A</v>
      </c>
      <c r="AD2241" s="20" t="s">
        <v>650</v>
      </c>
      <c r="AE2241" s="20">
        <v>15.765048999999996</v>
      </c>
      <c r="AF2241" s="20">
        <v>15.765048999999996</v>
      </c>
      <c r="AG2241" s="20" t="s">
        <v>17</v>
      </c>
      <c r="AH2241" s="20" t="s">
        <v>204</v>
      </c>
    </row>
    <row r="2242" spans="1:34">
      <c r="A2242" s="20"/>
      <c r="B2242" s="20"/>
      <c r="C2242" s="20"/>
      <c r="D2242" s="20"/>
      <c r="E2242" s="20"/>
      <c r="P2242" t="e">
        <f t="shared" si="71"/>
        <v>#N/A</v>
      </c>
      <c r="Q2242" t="e">
        <f>+VLOOKUP(D2242&amp;E2242,Master!D:H,5,0)</f>
        <v>#N/A</v>
      </c>
      <c r="R2242" t="e">
        <f>+VLOOKUP(D2242&amp;E2242,Master!D:I,6,0)</f>
        <v>#N/A</v>
      </c>
      <c r="S2242" t="e">
        <f>+VLOOKUP(Q2242,Notes!$A$45:$BZ$50,MATCH(P2242,Notes!$2:$2,0),0)</f>
        <v>#N/A</v>
      </c>
      <c r="T2242" s="21" t="e">
        <f t="shared" si="72"/>
        <v>#N/A</v>
      </c>
      <c r="AD2242" s="20" t="s">
        <v>763</v>
      </c>
      <c r="AE2242" s="20">
        <v>0.21400499999999986</v>
      </c>
      <c r="AF2242" s="20">
        <v>0.21400499999999986</v>
      </c>
      <c r="AG2242" s="20" t="s">
        <v>16</v>
      </c>
      <c r="AH2242" s="20" t="s">
        <v>205</v>
      </c>
    </row>
    <row r="2243" spans="1:34">
      <c r="A2243" s="20"/>
      <c r="B2243" s="20"/>
      <c r="C2243" s="20"/>
      <c r="D2243" s="20"/>
      <c r="E2243" s="20"/>
      <c r="P2243" t="e">
        <f t="shared" si="71"/>
        <v>#N/A</v>
      </c>
      <c r="Q2243" t="e">
        <f>+VLOOKUP(D2243&amp;E2243,Master!D:H,5,0)</f>
        <v>#N/A</v>
      </c>
      <c r="R2243" t="e">
        <f>+VLOOKUP(D2243&amp;E2243,Master!D:I,6,0)</f>
        <v>#N/A</v>
      </c>
      <c r="S2243" t="e">
        <f>+VLOOKUP(Q2243,Notes!$A$45:$BZ$50,MATCH(P2243,Notes!$2:$2,0),0)</f>
        <v>#N/A</v>
      </c>
      <c r="T2243" s="21" t="e">
        <f t="shared" si="72"/>
        <v>#N/A</v>
      </c>
      <c r="AD2243" s="20" t="s">
        <v>761</v>
      </c>
      <c r="AE2243" s="20">
        <v>0.25396199999999997</v>
      </c>
      <c r="AF2243" s="20">
        <v>0.25396199999999997</v>
      </c>
      <c r="AG2243" s="20" t="s">
        <v>16</v>
      </c>
      <c r="AH2243" s="20" t="s">
        <v>204</v>
      </c>
    </row>
    <row r="2244" spans="1:34">
      <c r="A2244" s="20"/>
      <c r="B2244" s="20"/>
      <c r="C2244" s="20"/>
      <c r="D2244" s="20"/>
      <c r="E2244" s="20"/>
      <c r="P2244" t="e">
        <f t="shared" si="71"/>
        <v>#N/A</v>
      </c>
      <c r="Q2244" t="e">
        <f>+VLOOKUP(D2244&amp;E2244,Master!D:H,5,0)</f>
        <v>#N/A</v>
      </c>
      <c r="R2244" t="e">
        <f>+VLOOKUP(D2244&amp;E2244,Master!D:I,6,0)</f>
        <v>#N/A</v>
      </c>
      <c r="S2244" t="e">
        <f>+VLOOKUP(Q2244,Notes!$A$45:$BZ$50,MATCH(P2244,Notes!$2:$2,0),0)</f>
        <v>#N/A</v>
      </c>
      <c r="T2244" s="21" t="e">
        <f t="shared" si="72"/>
        <v>#N/A</v>
      </c>
      <c r="AD2244" s="20" t="s">
        <v>649</v>
      </c>
      <c r="AE2244" s="20">
        <v>15.443956999999999</v>
      </c>
      <c r="AF2244" s="20">
        <v>15.443956999999999</v>
      </c>
      <c r="AG2244" s="20" t="s">
        <v>15</v>
      </c>
      <c r="AH2244" s="20" t="s">
        <v>209</v>
      </c>
    </row>
    <row r="2245" spans="1:34">
      <c r="A2245" s="20"/>
      <c r="B2245" s="20"/>
      <c r="C2245" s="20"/>
      <c r="D2245" s="20"/>
      <c r="E2245" s="20"/>
      <c r="P2245" t="e">
        <f t="shared" si="71"/>
        <v>#N/A</v>
      </c>
      <c r="Q2245" t="e">
        <f>+VLOOKUP(D2245&amp;E2245,Master!D:H,5,0)</f>
        <v>#N/A</v>
      </c>
      <c r="R2245" t="e">
        <f>+VLOOKUP(D2245&amp;E2245,Master!D:I,6,0)</f>
        <v>#N/A</v>
      </c>
      <c r="S2245" t="e">
        <f>+VLOOKUP(Q2245,Notes!$A$45:$BZ$50,MATCH(P2245,Notes!$2:$2,0),0)</f>
        <v>#N/A</v>
      </c>
      <c r="T2245" s="21" t="e">
        <f t="shared" si="72"/>
        <v>#N/A</v>
      </c>
      <c r="AD2245" s="20" t="s">
        <v>645</v>
      </c>
      <c r="AE2245" s="20">
        <v>19.012426999999999</v>
      </c>
      <c r="AF2245" s="20">
        <v>19.012426999999999</v>
      </c>
      <c r="AG2245" s="20" t="s">
        <v>15</v>
      </c>
      <c r="AH2245" s="20" t="s">
        <v>208</v>
      </c>
    </row>
    <row r="2246" spans="1:34">
      <c r="A2246" s="20"/>
      <c r="B2246" s="20"/>
      <c r="C2246" s="20"/>
      <c r="D2246" s="20"/>
      <c r="E2246" s="20"/>
      <c r="P2246" t="e">
        <f t="shared" si="71"/>
        <v>#N/A</v>
      </c>
      <c r="Q2246" t="e">
        <f>+VLOOKUP(D2246&amp;E2246,Master!D:H,5,0)</f>
        <v>#N/A</v>
      </c>
      <c r="R2246" t="e">
        <f>+VLOOKUP(D2246&amp;E2246,Master!D:I,6,0)</f>
        <v>#N/A</v>
      </c>
      <c r="S2246" t="e">
        <f>+VLOOKUP(Q2246,Notes!$A$45:$BZ$50,MATCH(P2246,Notes!$2:$2,0),0)</f>
        <v>#N/A</v>
      </c>
      <c r="T2246" s="21" t="e">
        <f t="shared" si="72"/>
        <v>#N/A</v>
      </c>
      <c r="AD2246" s="20" t="s">
        <v>657</v>
      </c>
      <c r="AE2246" s="20">
        <v>0.27028100000000005</v>
      </c>
      <c r="AF2246" s="20">
        <v>0.27028100000000005</v>
      </c>
      <c r="AG2246" s="20" t="s">
        <v>40</v>
      </c>
      <c r="AH2246" s="20" t="s">
        <v>208</v>
      </c>
    </row>
    <row r="2247" spans="1:34">
      <c r="A2247" s="20"/>
      <c r="B2247" s="20"/>
      <c r="C2247" s="20"/>
      <c r="D2247" s="20"/>
      <c r="E2247" s="20"/>
      <c r="P2247" t="e">
        <f t="shared" si="71"/>
        <v>#N/A</v>
      </c>
      <c r="Q2247" t="e">
        <f>+VLOOKUP(D2247&amp;E2247,Master!D:H,5,0)</f>
        <v>#N/A</v>
      </c>
      <c r="R2247" t="e">
        <f>+VLOOKUP(D2247&amp;E2247,Master!D:I,6,0)</f>
        <v>#N/A</v>
      </c>
      <c r="S2247" t="e">
        <f>+VLOOKUP(Q2247,Notes!$A$45:$BZ$50,MATCH(P2247,Notes!$2:$2,0),0)</f>
        <v>#N/A</v>
      </c>
      <c r="T2247" s="21" t="e">
        <f t="shared" si="72"/>
        <v>#N/A</v>
      </c>
      <c r="AD2247" s="20" t="s">
        <v>661</v>
      </c>
      <c r="AE2247" s="20">
        <v>0.26152199999999998</v>
      </c>
      <c r="AF2247" s="20">
        <v>0.26152199999999998</v>
      </c>
      <c r="AG2247" s="20" t="s">
        <v>40</v>
      </c>
      <c r="AH2247" s="20" t="s">
        <v>209</v>
      </c>
    </row>
    <row r="2248" spans="1:34">
      <c r="A2248" s="20"/>
      <c r="B2248" s="20"/>
      <c r="C2248" s="20"/>
      <c r="D2248" s="20"/>
      <c r="E2248" s="20"/>
      <c r="P2248" t="e">
        <f t="shared" si="71"/>
        <v>#N/A</v>
      </c>
      <c r="Q2248" t="e">
        <f>+VLOOKUP(D2248&amp;E2248,Master!D:H,5,0)</f>
        <v>#N/A</v>
      </c>
      <c r="R2248" t="e">
        <f>+VLOOKUP(D2248&amp;E2248,Master!D:I,6,0)</f>
        <v>#N/A</v>
      </c>
      <c r="S2248" t="e">
        <f>+VLOOKUP(Q2248,Notes!$A$45:$BZ$50,MATCH(P2248,Notes!$2:$2,0),0)</f>
        <v>#N/A</v>
      </c>
      <c r="T2248" s="21" t="e">
        <f t="shared" si="72"/>
        <v>#N/A</v>
      </c>
      <c r="AD2248" s="20" t="s">
        <v>671</v>
      </c>
      <c r="AE2248" s="20">
        <v>0.21431500000000001</v>
      </c>
      <c r="AF2248" s="20">
        <v>0.21431500000000001</v>
      </c>
      <c r="AG2248" s="20" t="s">
        <v>47</v>
      </c>
      <c r="AH2248" s="20" t="s">
        <v>208</v>
      </c>
    </row>
    <row r="2249" spans="1:34">
      <c r="A2249" s="20"/>
      <c r="B2249" s="20"/>
      <c r="C2249" s="20"/>
      <c r="D2249" s="20"/>
      <c r="E2249" s="20"/>
      <c r="P2249" t="e">
        <f t="shared" si="71"/>
        <v>#N/A</v>
      </c>
      <c r="Q2249" t="e">
        <f>+VLOOKUP(D2249&amp;E2249,Master!D:H,5,0)</f>
        <v>#N/A</v>
      </c>
      <c r="R2249" t="e">
        <f>+VLOOKUP(D2249&amp;E2249,Master!D:I,6,0)</f>
        <v>#N/A</v>
      </c>
      <c r="S2249" t="e">
        <f>+VLOOKUP(Q2249,Notes!$A$45:$BZ$50,MATCH(P2249,Notes!$2:$2,0),0)</f>
        <v>#N/A</v>
      </c>
      <c r="T2249" s="21" t="e">
        <f t="shared" si="72"/>
        <v>#N/A</v>
      </c>
      <c r="AD2249" s="20" t="s">
        <v>675</v>
      </c>
      <c r="AE2249" s="20">
        <v>0.20093800000000001</v>
      </c>
      <c r="AF2249" s="20">
        <v>0.20093800000000001</v>
      </c>
      <c r="AG2249" s="20" t="s">
        <v>47</v>
      </c>
      <c r="AH2249" s="20" t="s">
        <v>209</v>
      </c>
    </row>
    <row r="2250" spans="1:34">
      <c r="A2250" s="20"/>
      <c r="B2250" s="20"/>
      <c r="C2250" s="20"/>
      <c r="D2250" s="20"/>
      <c r="E2250" s="20"/>
      <c r="P2250" t="e">
        <f t="shared" si="71"/>
        <v>#N/A</v>
      </c>
      <c r="Q2250" t="e">
        <f>+VLOOKUP(D2250&amp;E2250,Master!D:H,5,0)</f>
        <v>#N/A</v>
      </c>
      <c r="R2250" t="e">
        <f>+VLOOKUP(D2250&amp;E2250,Master!D:I,6,0)</f>
        <v>#N/A</v>
      </c>
      <c r="S2250" t="e">
        <f>+VLOOKUP(Q2250,Notes!$A$45:$BZ$50,MATCH(P2250,Notes!$2:$2,0),0)</f>
        <v>#N/A</v>
      </c>
      <c r="T2250" s="21" t="e">
        <f t="shared" si="72"/>
        <v>#N/A</v>
      </c>
      <c r="AD2250" s="20" t="s">
        <v>764</v>
      </c>
      <c r="AE2250" s="20">
        <v>0.21088700000000002</v>
      </c>
      <c r="AF2250" s="20">
        <v>0.21088700000000002</v>
      </c>
      <c r="AG2250" s="20" t="s">
        <v>16</v>
      </c>
      <c r="AH2250" s="20" t="s">
        <v>209</v>
      </c>
    </row>
    <row r="2251" spans="1:34">
      <c r="A2251" s="20"/>
      <c r="B2251" s="20"/>
      <c r="C2251" s="20"/>
      <c r="D2251" s="20"/>
      <c r="E2251" s="20"/>
      <c r="P2251" t="e">
        <f t="shared" si="71"/>
        <v>#N/A</v>
      </c>
      <c r="Q2251" t="e">
        <f>+VLOOKUP(D2251&amp;E2251,Master!D:H,5,0)</f>
        <v>#N/A</v>
      </c>
      <c r="R2251" t="e">
        <f>+VLOOKUP(D2251&amp;E2251,Master!D:I,6,0)</f>
        <v>#N/A</v>
      </c>
      <c r="S2251" t="e">
        <f>+VLOOKUP(Q2251,Notes!$A$45:$BZ$50,MATCH(P2251,Notes!$2:$2,0),0)</f>
        <v>#N/A</v>
      </c>
      <c r="T2251" s="21" t="e">
        <f t="shared" si="72"/>
        <v>#N/A</v>
      </c>
      <c r="AD2251" s="20" t="s">
        <v>762</v>
      </c>
      <c r="AE2251" s="20">
        <v>0.25118299999999999</v>
      </c>
      <c r="AF2251" s="20">
        <v>0.25118299999999999</v>
      </c>
      <c r="AG2251" s="20" t="s">
        <v>16</v>
      </c>
      <c r="AH2251" s="20" t="s">
        <v>208</v>
      </c>
    </row>
    <row r="2252" spans="1:34">
      <c r="A2252" s="20"/>
      <c r="B2252" s="20"/>
      <c r="C2252" s="20"/>
      <c r="D2252" s="20"/>
      <c r="E2252" s="20"/>
      <c r="P2252" t="e">
        <f t="shared" si="71"/>
        <v>#N/A</v>
      </c>
      <c r="Q2252" t="e">
        <f>+VLOOKUP(D2252&amp;E2252,Master!D:H,5,0)</f>
        <v>#N/A</v>
      </c>
      <c r="R2252" t="e">
        <f>+VLOOKUP(D2252&amp;E2252,Master!D:I,6,0)</f>
        <v>#N/A</v>
      </c>
      <c r="S2252" t="e">
        <f>+VLOOKUP(Q2252,Notes!$A$45:$BZ$50,MATCH(P2252,Notes!$2:$2,0),0)</f>
        <v>#N/A</v>
      </c>
      <c r="T2252" s="21" t="e">
        <f t="shared" si="72"/>
        <v>#N/A</v>
      </c>
      <c r="AD2252" s="20" t="s">
        <v>652</v>
      </c>
      <c r="AE2252" s="20">
        <v>15.424535000000001</v>
      </c>
      <c r="AF2252" s="20">
        <v>15.424535000000001</v>
      </c>
      <c r="AG2252" s="20" t="s">
        <v>17</v>
      </c>
      <c r="AH2252" s="20" t="s">
        <v>210</v>
      </c>
    </row>
    <row r="2253" spans="1:34">
      <c r="A2253" s="20"/>
      <c r="B2253" s="20"/>
      <c r="C2253" s="20"/>
      <c r="D2253" s="20"/>
      <c r="E2253" s="20"/>
      <c r="P2253" t="e">
        <f t="shared" si="71"/>
        <v>#N/A</v>
      </c>
      <c r="Q2253" t="e">
        <f>+VLOOKUP(D2253&amp;E2253,Master!D:H,5,0)</f>
        <v>#N/A</v>
      </c>
      <c r="R2253" t="e">
        <f>+VLOOKUP(D2253&amp;E2253,Master!D:I,6,0)</f>
        <v>#N/A</v>
      </c>
      <c r="S2253" t="e">
        <f>+VLOOKUP(Q2253,Notes!$A$45:$BZ$50,MATCH(P2253,Notes!$2:$2,0),0)</f>
        <v>#N/A</v>
      </c>
      <c r="T2253" s="21" t="e">
        <f t="shared" si="72"/>
        <v>#N/A</v>
      </c>
      <c r="AD2253" s="20" t="s">
        <v>651</v>
      </c>
      <c r="AE2253" s="20">
        <v>15.827437999999999</v>
      </c>
      <c r="AF2253" s="20">
        <v>15.827437999999999</v>
      </c>
      <c r="AG2253" s="20" t="s">
        <v>17</v>
      </c>
      <c r="AH2253" s="20" t="s">
        <v>196</v>
      </c>
    </row>
    <row r="2254" spans="1:34">
      <c r="A2254" s="20"/>
      <c r="B2254" s="20"/>
      <c r="C2254" s="20"/>
      <c r="D2254" s="20"/>
      <c r="E2254" s="20"/>
      <c r="P2254" t="e">
        <f t="shared" si="71"/>
        <v>#N/A</v>
      </c>
      <c r="Q2254" t="e">
        <f>+VLOOKUP(D2254&amp;E2254,Master!D:H,5,0)</f>
        <v>#N/A</v>
      </c>
      <c r="R2254" t="e">
        <f>+VLOOKUP(D2254&amp;E2254,Master!D:I,6,0)</f>
        <v>#N/A</v>
      </c>
      <c r="S2254" t="e">
        <f>+VLOOKUP(Q2254,Notes!$A$45:$BZ$50,MATCH(P2254,Notes!$2:$2,0),0)</f>
        <v>#N/A</v>
      </c>
      <c r="T2254" s="21" t="e">
        <f t="shared" si="72"/>
        <v>#N/A</v>
      </c>
      <c r="AD2254" s="20" t="s">
        <v>636</v>
      </c>
      <c r="AE2254" s="20">
        <v>0.24638599999999999</v>
      </c>
      <c r="AF2254" s="20">
        <v>0.24638599999999999</v>
      </c>
      <c r="AG2254" s="20" t="s">
        <v>13</v>
      </c>
      <c r="AH2254" s="20" t="s">
        <v>209</v>
      </c>
    </row>
    <row r="2255" spans="1:34">
      <c r="A2255" s="20"/>
      <c r="B2255" s="20"/>
      <c r="C2255" s="20"/>
      <c r="D2255" s="20"/>
      <c r="E2255" s="20"/>
      <c r="P2255" t="e">
        <f t="shared" si="71"/>
        <v>#N/A</v>
      </c>
      <c r="Q2255" t="e">
        <f>+VLOOKUP(D2255&amp;E2255,Master!D:H,5,0)</f>
        <v>#N/A</v>
      </c>
      <c r="R2255" t="e">
        <f>+VLOOKUP(D2255&amp;E2255,Master!D:I,6,0)</f>
        <v>#N/A</v>
      </c>
      <c r="S2255" t="e">
        <f>+VLOOKUP(Q2255,Notes!$A$45:$BZ$50,MATCH(P2255,Notes!$2:$2,0),0)</f>
        <v>#N/A</v>
      </c>
      <c r="T2255" s="21" t="e">
        <f t="shared" si="72"/>
        <v>#N/A</v>
      </c>
      <c r="AD2255" s="20" t="s">
        <v>634</v>
      </c>
      <c r="AE2255" s="20">
        <v>0.26860300000000004</v>
      </c>
      <c r="AF2255" s="20">
        <v>0.26860300000000004</v>
      </c>
      <c r="AG2255" s="20" t="s">
        <v>13</v>
      </c>
      <c r="AH2255" s="20" t="s">
        <v>208</v>
      </c>
    </row>
    <row r="2256" spans="1:34">
      <c r="A2256" s="20"/>
      <c r="B2256" s="20"/>
      <c r="C2256" s="20"/>
      <c r="D2256" s="20"/>
      <c r="E2256" s="20"/>
      <c r="P2256" t="e">
        <f t="shared" si="71"/>
        <v>#N/A</v>
      </c>
      <c r="Q2256" t="e">
        <f>+VLOOKUP(D2256&amp;E2256,Master!D:H,5,0)</f>
        <v>#N/A</v>
      </c>
      <c r="R2256" t="e">
        <f>+VLOOKUP(D2256&amp;E2256,Master!D:I,6,0)</f>
        <v>#N/A</v>
      </c>
      <c r="S2256" t="e">
        <f>+VLOOKUP(Q2256,Notes!$A$45:$BZ$50,MATCH(P2256,Notes!$2:$2,0),0)</f>
        <v>#N/A</v>
      </c>
      <c r="T2256" s="21" t="e">
        <f t="shared" si="72"/>
        <v>#N/A</v>
      </c>
      <c r="AD2256" s="20" t="s">
        <v>681</v>
      </c>
      <c r="AE2256" s="20">
        <v>15.026921000000005</v>
      </c>
      <c r="AF2256" s="20">
        <v>15.026921000000005</v>
      </c>
      <c r="AG2256" s="20" t="s">
        <v>190</v>
      </c>
      <c r="AH2256" s="20" t="s">
        <v>204</v>
      </c>
    </row>
    <row r="2257" spans="1:34">
      <c r="A2257" s="20"/>
      <c r="B2257" s="20"/>
      <c r="C2257" s="20"/>
      <c r="D2257" s="20"/>
      <c r="E2257" s="20"/>
      <c r="P2257" t="e">
        <f t="shared" si="71"/>
        <v>#N/A</v>
      </c>
      <c r="Q2257" t="e">
        <f>+VLOOKUP(D2257&amp;E2257,Master!D:H,5,0)</f>
        <v>#N/A</v>
      </c>
      <c r="R2257" t="e">
        <f>+VLOOKUP(D2257&amp;E2257,Master!D:I,6,0)</f>
        <v>#N/A</v>
      </c>
      <c r="S2257" t="e">
        <f>+VLOOKUP(Q2257,Notes!$A$45:$BZ$50,MATCH(P2257,Notes!$2:$2,0),0)</f>
        <v>#N/A</v>
      </c>
      <c r="T2257" s="21" t="e">
        <f t="shared" si="72"/>
        <v>#N/A</v>
      </c>
      <c r="AD2257" s="20" t="s">
        <v>682</v>
      </c>
      <c r="AE2257" s="20">
        <v>15.063449999999996</v>
      </c>
      <c r="AF2257" s="20">
        <v>15.063449999999996</v>
      </c>
      <c r="AG2257" s="20" t="s">
        <v>190</v>
      </c>
      <c r="AH2257" s="20" t="s">
        <v>208</v>
      </c>
    </row>
    <row r="2258" spans="1:34">
      <c r="A2258" s="20"/>
      <c r="B2258" s="20"/>
      <c r="C2258" s="20"/>
      <c r="D2258" s="20"/>
      <c r="E2258" s="20"/>
      <c r="P2258" t="e">
        <f t="shared" si="71"/>
        <v>#N/A</v>
      </c>
      <c r="Q2258" t="e">
        <f>+VLOOKUP(D2258&amp;E2258,Master!D:H,5,0)</f>
        <v>#N/A</v>
      </c>
      <c r="R2258" t="e">
        <f>+VLOOKUP(D2258&amp;E2258,Master!D:I,6,0)</f>
        <v>#N/A</v>
      </c>
      <c r="S2258" t="e">
        <f>+VLOOKUP(Q2258,Notes!$A$45:$BZ$50,MATCH(P2258,Notes!$2:$2,0),0)</f>
        <v>#N/A</v>
      </c>
      <c r="T2258" s="21" t="e">
        <f t="shared" si="72"/>
        <v>#N/A</v>
      </c>
      <c r="AD2258" s="20" t="s">
        <v>683</v>
      </c>
      <c r="AE2258" s="20">
        <v>14.618611999999994</v>
      </c>
      <c r="AF2258" s="20">
        <v>14.618611999999994</v>
      </c>
      <c r="AG2258" s="20" t="s">
        <v>190</v>
      </c>
      <c r="AH2258" s="20" t="s">
        <v>205</v>
      </c>
    </row>
    <row r="2259" spans="1:34">
      <c r="A2259" s="20"/>
      <c r="B2259" s="20"/>
      <c r="C2259" s="20"/>
      <c r="D2259" s="20"/>
      <c r="E2259" s="20"/>
      <c r="P2259" t="e">
        <f t="shared" si="71"/>
        <v>#N/A</v>
      </c>
      <c r="Q2259" t="e">
        <f>+VLOOKUP(D2259&amp;E2259,Master!D:H,5,0)</f>
        <v>#N/A</v>
      </c>
      <c r="R2259" t="e">
        <f>+VLOOKUP(D2259&amp;E2259,Master!D:I,6,0)</f>
        <v>#N/A</v>
      </c>
      <c r="S2259" t="e">
        <f>+VLOOKUP(Q2259,Notes!$A$45:$BZ$50,MATCH(P2259,Notes!$2:$2,0),0)</f>
        <v>#N/A</v>
      </c>
      <c r="T2259" s="21" t="e">
        <f t="shared" si="72"/>
        <v>#N/A</v>
      </c>
      <c r="AD2259" s="20" t="s">
        <v>684</v>
      </c>
      <c r="AE2259" s="20">
        <v>14.634362000000001</v>
      </c>
      <c r="AF2259" s="20">
        <v>14.634362000000001</v>
      </c>
      <c r="AG2259" s="20" t="s">
        <v>190</v>
      </c>
      <c r="AH2259" s="20" t="s">
        <v>209</v>
      </c>
    </row>
    <row r="2260" spans="1:34">
      <c r="A2260" s="20"/>
      <c r="B2260" s="20"/>
      <c r="C2260" s="20"/>
      <c r="D2260" s="20"/>
      <c r="E2260" s="20"/>
      <c r="P2260" t="e">
        <f t="shared" si="71"/>
        <v>#N/A</v>
      </c>
      <c r="Q2260" t="e">
        <f>+VLOOKUP(D2260&amp;E2260,Master!D:H,5,0)</f>
        <v>#N/A</v>
      </c>
      <c r="R2260" t="e">
        <f>+VLOOKUP(D2260&amp;E2260,Master!D:I,6,0)</f>
        <v>#N/A</v>
      </c>
      <c r="S2260" t="e">
        <f>+VLOOKUP(Q2260,Notes!$A$45:$BZ$50,MATCH(P2260,Notes!$2:$2,0),0)</f>
        <v>#N/A</v>
      </c>
      <c r="T2260" s="21" t="e">
        <f t="shared" si="72"/>
        <v>#N/A</v>
      </c>
      <c r="AD2260" s="20" t="s">
        <v>676</v>
      </c>
      <c r="AE2260" s="20">
        <v>12.854486999999999</v>
      </c>
      <c r="AF2260" s="20">
        <v>12.854486999999999</v>
      </c>
      <c r="AG2260" s="20" t="s">
        <v>88</v>
      </c>
      <c r="AH2260" s="20" t="s">
        <v>196</v>
      </c>
    </row>
  </sheetData>
  <autoFilter ref="A1:W2260" xr:uid="{00000000-0009-0000-0000-000009000000}"/>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C1:T57"/>
  <sheetViews>
    <sheetView workbookViewId="0">
      <selection activeCell="N5" sqref="N5"/>
    </sheetView>
  </sheetViews>
  <sheetFormatPr defaultRowHeight="12.5"/>
  <cols>
    <col min="3" max="3" width="6" bestFit="1" customWidth="1"/>
    <col min="4" max="4" width="35.54296875" bestFit="1" customWidth="1"/>
    <col min="5" max="6" width="16.90625" bestFit="1" customWidth="1"/>
    <col min="7" max="7" width="18.08984375" bestFit="1" customWidth="1"/>
    <col min="8" max="8" width="19.453125" bestFit="1" customWidth="1"/>
    <col min="9" max="9" width="9.36328125" bestFit="1" customWidth="1"/>
    <col min="10" max="10" width="17.453125" bestFit="1" customWidth="1"/>
    <col min="11" max="11" width="13.36328125" bestFit="1" customWidth="1"/>
    <col min="16" max="17" width="16.36328125" bestFit="1" customWidth="1"/>
    <col min="18" max="18" width="15.36328125" bestFit="1" customWidth="1"/>
    <col min="19" max="19" width="20" style="22" bestFit="1" customWidth="1"/>
    <col min="20" max="20" width="20" bestFit="1" customWidth="1"/>
  </cols>
  <sheetData>
    <row r="1" spans="3:20" ht="13">
      <c r="C1" s="13"/>
      <c r="D1" s="14" t="s">
        <v>685</v>
      </c>
      <c r="E1" s="14" t="s">
        <v>686</v>
      </c>
      <c r="F1" s="14" t="s">
        <v>687</v>
      </c>
      <c r="G1" s="14" t="s">
        <v>688</v>
      </c>
      <c r="H1" s="15" t="s">
        <v>2049</v>
      </c>
      <c r="I1" s="16" t="s">
        <v>689</v>
      </c>
      <c r="J1" s="16" t="s">
        <v>690</v>
      </c>
      <c r="K1" s="16" t="s">
        <v>691</v>
      </c>
      <c r="M1" s="1" t="s">
        <v>690</v>
      </c>
      <c r="N1" s="1" t="s">
        <v>691</v>
      </c>
      <c r="R1" t="s">
        <v>750</v>
      </c>
      <c r="S1" s="43" t="s">
        <v>2049</v>
      </c>
    </row>
    <row r="2" spans="3:20" ht="13">
      <c r="C2" s="17"/>
      <c r="D2" s="13"/>
      <c r="E2" s="13"/>
      <c r="F2" s="13"/>
      <c r="G2" s="13"/>
      <c r="M2" s="1">
        <v>2</v>
      </c>
      <c r="N2" s="1">
        <v>2</v>
      </c>
      <c r="T2" s="22"/>
    </row>
    <row r="3" spans="3:20" ht="13">
      <c r="C3" s="30" t="s">
        <v>9</v>
      </c>
      <c r="D3" s="30" t="s">
        <v>1990</v>
      </c>
      <c r="E3" s="31">
        <v>12388161417.120005</v>
      </c>
      <c r="F3" s="31">
        <v>8090116448.9399986</v>
      </c>
      <c r="G3" s="32">
        <v>8090116448.9399986</v>
      </c>
      <c r="H3" s="30">
        <v>117603556421.34177</v>
      </c>
      <c r="I3" s="47">
        <v>6.8791426850692311E-2</v>
      </c>
      <c r="J3" s="47">
        <v>0.10533832304132512</v>
      </c>
      <c r="K3" s="47">
        <v>6.8791426850692311E-2</v>
      </c>
      <c r="M3" s="18">
        <f>ROUND(J3,$M$2)</f>
        <v>0.11</v>
      </c>
      <c r="N3" s="18">
        <f>ROUND(K3,$N$2)</f>
        <v>7.0000000000000007E-2</v>
      </c>
      <c r="P3" s="22"/>
      <c r="Q3" s="22"/>
      <c r="R3" s="22"/>
      <c r="T3" s="22"/>
    </row>
    <row r="4" spans="3:20" ht="13">
      <c r="C4" s="30" t="s">
        <v>10</v>
      </c>
      <c r="D4" s="30" t="s">
        <v>2255</v>
      </c>
      <c r="E4" s="31">
        <v>4517601452.1100006</v>
      </c>
      <c r="F4" s="31">
        <v>5942228512.2299986</v>
      </c>
      <c r="G4" s="32">
        <v>4517601452.1100006</v>
      </c>
      <c r="H4" s="30">
        <v>52801655549.728683</v>
      </c>
      <c r="I4" s="47">
        <v>8.5557950883856593E-2</v>
      </c>
      <c r="J4" s="47">
        <v>8.5557950883856593E-2</v>
      </c>
      <c r="K4" s="47">
        <v>0.11253867800856354</v>
      </c>
      <c r="M4" s="18">
        <f t="shared" ref="M4:M22" si="0">ROUND(J4,$M$2)</f>
        <v>0.09</v>
      </c>
      <c r="N4" s="18">
        <f t="shared" ref="N4:N22" si="1">ROUND(K4,$N$2)</f>
        <v>0.11</v>
      </c>
      <c r="P4" s="22"/>
      <c r="Q4" s="22"/>
      <c r="R4" s="22"/>
      <c r="T4" s="22"/>
    </row>
    <row r="5" spans="3:20" ht="13">
      <c r="C5" s="30" t="s">
        <v>4</v>
      </c>
      <c r="D5" s="30" t="s">
        <v>3352</v>
      </c>
      <c r="E5" s="31">
        <v>37439255267.110016</v>
      </c>
      <c r="F5" s="31">
        <v>20263942993.069977</v>
      </c>
      <c r="G5" s="32">
        <v>20263942993.069977</v>
      </c>
      <c r="H5" s="30">
        <v>151410962306.23676</v>
      </c>
      <c r="I5" s="47">
        <v>0.13383405457845959</v>
      </c>
      <c r="J5" s="47">
        <v>0.24726911907069926</v>
      </c>
      <c r="K5" s="47">
        <v>0.13383405457845959</v>
      </c>
      <c r="M5" s="18">
        <f t="shared" si="0"/>
        <v>0.25</v>
      </c>
      <c r="N5" s="18">
        <f t="shared" si="1"/>
        <v>0.13</v>
      </c>
      <c r="P5" s="22"/>
      <c r="Q5" s="22"/>
      <c r="R5" s="22"/>
      <c r="T5" s="22"/>
    </row>
    <row r="6" spans="3:20" ht="13">
      <c r="C6" s="30" t="s">
        <v>5</v>
      </c>
      <c r="D6" s="30" t="s">
        <v>2256</v>
      </c>
      <c r="E6" s="31">
        <v>24125961716.150002</v>
      </c>
      <c r="F6" s="31">
        <v>21935511082.090012</v>
      </c>
      <c r="G6" s="32">
        <v>21935511082.090012</v>
      </c>
      <c r="H6" s="30">
        <v>187216763327.37967</v>
      </c>
      <c r="I6" s="47">
        <v>0.11716638345964843</v>
      </c>
      <c r="J6" s="47">
        <v>0.1288664609266946</v>
      </c>
      <c r="K6" s="47">
        <v>0.11716638345964843</v>
      </c>
      <c r="M6" s="18">
        <f t="shared" si="0"/>
        <v>0.13</v>
      </c>
      <c r="N6" s="18">
        <f t="shared" si="1"/>
        <v>0.12</v>
      </c>
      <c r="P6" s="22"/>
      <c r="Q6" s="22"/>
      <c r="R6" s="22"/>
      <c r="T6" s="22"/>
    </row>
    <row r="7" spans="3:20" ht="13">
      <c r="C7" s="30" t="s">
        <v>6</v>
      </c>
      <c r="D7" s="30" t="s">
        <v>3353</v>
      </c>
      <c r="E7" s="31">
        <v>17414345918.279995</v>
      </c>
      <c r="F7" s="31">
        <v>4102575199.2199998</v>
      </c>
      <c r="G7" s="32">
        <v>4102575199.2199998</v>
      </c>
      <c r="H7" s="30">
        <v>61229035000.019424</v>
      </c>
      <c r="I7" s="47">
        <v>6.7003754006880856E-2</v>
      </c>
      <c r="J7" s="47">
        <v>0.28441320230303269</v>
      </c>
      <c r="K7" s="47">
        <v>6.7003754006880856E-2</v>
      </c>
      <c r="M7" s="18">
        <f t="shared" si="0"/>
        <v>0.28000000000000003</v>
      </c>
      <c r="N7" s="18">
        <f t="shared" si="1"/>
        <v>7.0000000000000007E-2</v>
      </c>
      <c r="P7" s="22"/>
      <c r="Q7" s="22"/>
      <c r="R7" s="22"/>
      <c r="T7" s="22"/>
    </row>
    <row r="8" spans="3:20" ht="13">
      <c r="C8" s="30" t="s">
        <v>0</v>
      </c>
      <c r="D8" s="30" t="s">
        <v>2946</v>
      </c>
      <c r="E8" s="31">
        <v>25510494452.119991</v>
      </c>
      <c r="F8" s="31">
        <v>23781063587.139996</v>
      </c>
      <c r="G8" s="32">
        <v>23781063587.139996</v>
      </c>
      <c r="H8" s="30">
        <v>168338425989.2171</v>
      </c>
      <c r="I8" s="47">
        <v>0.14126937119314215</v>
      </c>
      <c r="J8" s="47">
        <v>0.15154290710639093</v>
      </c>
      <c r="K8" s="47">
        <v>0.14126937119314215</v>
      </c>
      <c r="M8" s="18">
        <f t="shared" si="0"/>
        <v>0.15</v>
      </c>
      <c r="N8" s="18">
        <f t="shared" si="1"/>
        <v>0.14000000000000001</v>
      </c>
      <c r="P8" s="22"/>
      <c r="Q8" s="22"/>
      <c r="R8" s="22"/>
      <c r="T8" s="22"/>
    </row>
    <row r="9" spans="3:20" ht="13">
      <c r="C9" s="30" t="s">
        <v>1</v>
      </c>
      <c r="D9" s="30" t="s">
        <v>180</v>
      </c>
      <c r="E9" s="31">
        <v>10861634140.620005</v>
      </c>
      <c r="F9" s="31">
        <v>12753702284.290012</v>
      </c>
      <c r="G9" s="32">
        <v>10861634140.620005</v>
      </c>
      <c r="H9" s="30">
        <v>161282571768.16727</v>
      </c>
      <c r="I9" s="47">
        <v>6.734536795601738E-2</v>
      </c>
      <c r="J9" s="47">
        <v>6.734536795601738E-2</v>
      </c>
      <c r="K9" s="47">
        <v>7.9076754198975654E-2</v>
      </c>
      <c r="M9" s="18">
        <f t="shared" si="0"/>
        <v>7.0000000000000007E-2</v>
      </c>
      <c r="N9" s="18">
        <f t="shared" si="1"/>
        <v>0.08</v>
      </c>
      <c r="P9" s="22"/>
      <c r="Q9" s="22"/>
      <c r="R9" s="22"/>
      <c r="T9" s="22"/>
    </row>
    <row r="10" spans="3:20" ht="13">
      <c r="C10" s="30" t="s">
        <v>2</v>
      </c>
      <c r="D10" s="30" t="s">
        <v>2993</v>
      </c>
      <c r="E10" s="31">
        <v>73323096710.349991</v>
      </c>
      <c r="F10" s="31">
        <v>66071423198.539986</v>
      </c>
      <c r="G10" s="32">
        <v>66071423198.539986</v>
      </c>
      <c r="H10" s="30">
        <v>112005203611.42407</v>
      </c>
      <c r="I10" s="47">
        <v>0.58989601436518413</v>
      </c>
      <c r="J10" s="47">
        <v>0.65464009122939837</v>
      </c>
      <c r="K10" s="47">
        <v>0.58989601436518413</v>
      </c>
      <c r="M10" s="18">
        <f t="shared" si="0"/>
        <v>0.65</v>
      </c>
      <c r="N10" s="18">
        <f t="shared" si="1"/>
        <v>0.59</v>
      </c>
      <c r="P10" s="22"/>
      <c r="Q10" s="22"/>
      <c r="R10" s="22"/>
      <c r="T10" s="22"/>
    </row>
    <row r="11" spans="3:20" ht="13">
      <c r="C11" s="30" t="s">
        <v>2523</v>
      </c>
      <c r="D11" s="30" t="s">
        <v>2846</v>
      </c>
      <c r="E11" s="31">
        <v>93965115.500000015</v>
      </c>
      <c r="F11" s="31">
        <v>43237586.729999982</v>
      </c>
      <c r="G11" s="32">
        <v>43237586.729999982</v>
      </c>
      <c r="H11" s="30">
        <v>381971222.11950815</v>
      </c>
      <c r="I11" s="47">
        <v>0.11319592740542152</v>
      </c>
      <c r="J11" s="47">
        <v>0.24600051013948102</v>
      </c>
      <c r="K11" s="47">
        <v>0.11319592740542152</v>
      </c>
      <c r="M11" s="18">
        <f t="shared" si="0"/>
        <v>0.25</v>
      </c>
      <c r="N11" s="18">
        <f t="shared" si="1"/>
        <v>0.11</v>
      </c>
      <c r="P11" s="22"/>
      <c r="Q11" s="22"/>
      <c r="R11" s="22"/>
      <c r="T11" s="22"/>
    </row>
    <row r="12" spans="3:20" ht="13">
      <c r="C12" s="30" t="s">
        <v>2524</v>
      </c>
      <c r="D12" s="30" t="s">
        <v>2847</v>
      </c>
      <c r="E12" s="31">
        <v>920664783.70999944</v>
      </c>
      <c r="F12" s="31">
        <v>682130028.89999807</v>
      </c>
      <c r="G12" s="32">
        <v>682130028.89999807</v>
      </c>
      <c r="H12" s="30">
        <v>3917063600.3330045</v>
      </c>
      <c r="I12" s="47">
        <v>0.17414320993971291</v>
      </c>
      <c r="J12" s="47">
        <v>0.23503952900630212</v>
      </c>
      <c r="K12" s="47">
        <v>0.17414320993971291</v>
      </c>
      <c r="M12" s="18">
        <f t="shared" si="0"/>
        <v>0.24</v>
      </c>
      <c r="N12" s="18">
        <f t="shared" si="1"/>
        <v>0.17</v>
      </c>
      <c r="P12" s="22"/>
      <c r="Q12" s="22"/>
      <c r="R12" s="22"/>
      <c r="T12" s="22"/>
    </row>
    <row r="13" spans="3:20" ht="13">
      <c r="C13" s="30" t="s">
        <v>2525</v>
      </c>
      <c r="D13" s="30" t="s">
        <v>2848</v>
      </c>
      <c r="E13" s="31">
        <v>821003477.28999901</v>
      </c>
      <c r="F13" s="31">
        <v>119285636.84999987</v>
      </c>
      <c r="G13" s="32">
        <v>119285636.84999987</v>
      </c>
      <c r="H13" s="30">
        <v>853167640.07775962</v>
      </c>
      <c r="I13" s="47">
        <v>0.13981500381229639</v>
      </c>
      <c r="J13" s="47">
        <v>0.9623003015153867</v>
      </c>
      <c r="K13" s="47">
        <v>0.13981500381229639</v>
      </c>
      <c r="M13" s="18">
        <f t="shared" si="0"/>
        <v>0.96</v>
      </c>
      <c r="N13" s="18">
        <f t="shared" si="1"/>
        <v>0.14000000000000001</v>
      </c>
      <c r="P13" s="22"/>
      <c r="Q13" s="22"/>
      <c r="R13" s="22"/>
      <c r="T13" s="22"/>
    </row>
    <row r="14" spans="3:20" ht="13">
      <c r="C14" s="30" t="s">
        <v>2526</v>
      </c>
      <c r="D14" s="30" t="s">
        <v>2948</v>
      </c>
      <c r="E14" s="31">
        <v>11876598.799999997</v>
      </c>
      <c r="F14" s="31">
        <v>11390030.960000001</v>
      </c>
      <c r="G14" s="32">
        <v>11390030.960000001</v>
      </c>
      <c r="H14" s="30">
        <v>85340625.789344221</v>
      </c>
      <c r="I14" s="47">
        <v>0.13346551955355102</v>
      </c>
      <c r="J14" s="47">
        <v>0.13916699918883099</v>
      </c>
      <c r="K14" s="47">
        <v>0.13346551955355102</v>
      </c>
      <c r="M14" s="18">
        <f t="shared" si="0"/>
        <v>0.14000000000000001</v>
      </c>
      <c r="N14" s="18">
        <f t="shared" si="1"/>
        <v>0.13</v>
      </c>
      <c r="P14" s="22"/>
      <c r="Q14" s="22"/>
      <c r="R14" s="22"/>
      <c r="T14" s="22"/>
    </row>
    <row r="15" spans="3:20" ht="13">
      <c r="C15" s="30" t="s">
        <v>2527</v>
      </c>
      <c r="D15" s="30" t="s">
        <v>2819</v>
      </c>
      <c r="E15" s="31">
        <v>25323533795.321007</v>
      </c>
      <c r="F15" s="31">
        <v>14056779318.816217</v>
      </c>
      <c r="G15" s="32">
        <v>14056779318.816217</v>
      </c>
      <c r="H15" s="30">
        <v>34405412930.669075</v>
      </c>
      <c r="I15" s="47">
        <v>0.40856301731190581</v>
      </c>
      <c r="J15" s="47">
        <v>0.73603342143722805</v>
      </c>
      <c r="K15" s="47">
        <v>0.40856301731190581</v>
      </c>
      <c r="M15" s="18">
        <f t="shared" si="0"/>
        <v>0.74</v>
      </c>
      <c r="N15" s="18">
        <f t="shared" si="1"/>
        <v>0.41</v>
      </c>
      <c r="P15" s="22"/>
      <c r="Q15" s="22"/>
      <c r="R15" s="22"/>
      <c r="T15" s="22"/>
    </row>
    <row r="16" spans="3:20" ht="13">
      <c r="C16" s="30" t="s">
        <v>2861</v>
      </c>
      <c r="D16" s="30" t="s">
        <v>2934</v>
      </c>
      <c r="E16" s="31">
        <v>6021124752.6899996</v>
      </c>
      <c r="F16" s="31">
        <v>3168966108.710001</v>
      </c>
      <c r="G16" s="32">
        <v>3168966108.710001</v>
      </c>
      <c r="H16" s="30">
        <v>13053993345.745852</v>
      </c>
      <c r="I16" s="47">
        <v>0.2427583670971252</v>
      </c>
      <c r="J16" s="47">
        <v>0.46124772651674562</v>
      </c>
      <c r="K16" s="47">
        <v>0.2427583670971252</v>
      </c>
      <c r="M16" s="18">
        <f t="shared" si="0"/>
        <v>0.46</v>
      </c>
      <c r="N16" s="18">
        <f t="shared" si="1"/>
        <v>0.24</v>
      </c>
      <c r="P16" s="22"/>
      <c r="Q16" s="22"/>
      <c r="R16" s="22"/>
      <c r="T16" s="22"/>
    </row>
    <row r="17" spans="3:20" ht="13">
      <c r="C17" s="30" t="s">
        <v>2862</v>
      </c>
      <c r="D17" s="30" t="s">
        <v>2935</v>
      </c>
      <c r="E17" s="31">
        <v>1256975621.809999</v>
      </c>
      <c r="F17" s="31">
        <v>680786781.20000005</v>
      </c>
      <c r="G17" s="32">
        <v>680786781.20000005</v>
      </c>
      <c r="H17" s="30">
        <v>2600863830.2443709</v>
      </c>
      <c r="I17" s="47">
        <v>0.26175410388018466</v>
      </c>
      <c r="J17" s="47">
        <v>0.48329159227528518</v>
      </c>
      <c r="K17" s="47">
        <v>0.26175410388018466</v>
      </c>
      <c r="M17" s="18">
        <f t="shared" si="0"/>
        <v>0.48</v>
      </c>
      <c r="N17" s="18">
        <f t="shared" si="1"/>
        <v>0.26</v>
      </c>
      <c r="P17" s="22"/>
      <c r="Q17" s="22"/>
      <c r="R17" s="22"/>
      <c r="T17" s="22"/>
    </row>
    <row r="18" spans="3:20" ht="13">
      <c r="C18" s="30" t="s">
        <v>2863</v>
      </c>
      <c r="D18" s="30" t="s">
        <v>2936</v>
      </c>
      <c r="E18" s="31">
        <v>4114637495.5099993</v>
      </c>
      <c r="F18" s="31">
        <v>1449609620.3800001</v>
      </c>
      <c r="G18" s="32">
        <v>1449609620.3800001</v>
      </c>
      <c r="H18" s="30">
        <v>23154386437.795135</v>
      </c>
      <c r="I18" s="47">
        <v>6.2606263580959665E-2</v>
      </c>
      <c r="J18" s="47">
        <v>0.17770444950308142</v>
      </c>
      <c r="K18" s="47">
        <v>6.2606263580959665E-2</v>
      </c>
      <c r="M18" s="18">
        <f t="shared" si="0"/>
        <v>0.18</v>
      </c>
      <c r="N18" s="18">
        <f t="shared" si="1"/>
        <v>0.06</v>
      </c>
      <c r="P18" s="22"/>
      <c r="Q18" s="22"/>
      <c r="R18" s="22"/>
      <c r="T18" s="22"/>
    </row>
    <row r="19" spans="3:20" ht="13">
      <c r="C19" s="30" t="s">
        <v>2864</v>
      </c>
      <c r="D19" s="30" t="s">
        <v>2937</v>
      </c>
      <c r="E19" s="31">
        <v>11132635.529999996</v>
      </c>
      <c r="F19" s="31">
        <v>5760105.8999999976</v>
      </c>
      <c r="G19" s="32">
        <v>5760105.8999999976</v>
      </c>
      <c r="H19" s="30">
        <v>103628535.93338798</v>
      </c>
      <c r="I19" s="47">
        <v>5.5584167508673205E-2</v>
      </c>
      <c r="J19" s="47">
        <v>0.10742828150304093</v>
      </c>
      <c r="K19" s="47">
        <v>5.5584167508673205E-2</v>
      </c>
      <c r="M19" s="18">
        <f t="shared" si="0"/>
        <v>0.11</v>
      </c>
      <c r="N19" s="18">
        <f t="shared" si="1"/>
        <v>0.06</v>
      </c>
      <c r="P19" s="22"/>
      <c r="Q19" s="22"/>
      <c r="R19" s="22"/>
      <c r="T19" s="22"/>
    </row>
    <row r="20" spans="3:20" ht="13">
      <c r="C20" s="30" t="s">
        <v>2941</v>
      </c>
      <c r="D20" s="30" t="s">
        <v>2944</v>
      </c>
      <c r="E20" s="31">
        <v>80498110.479999945</v>
      </c>
      <c r="F20" s="31">
        <v>64889545.700000025</v>
      </c>
      <c r="G20" s="32">
        <v>64889545.700000025</v>
      </c>
      <c r="H20" s="30">
        <v>515076375.93879765</v>
      </c>
      <c r="I20" s="47">
        <v>0.12598043461366265</v>
      </c>
      <c r="J20" s="47">
        <v>0.15628383331167353</v>
      </c>
      <c r="K20" s="47">
        <v>0.12598043461366265</v>
      </c>
      <c r="M20" s="18">
        <f t="shared" si="0"/>
        <v>0.16</v>
      </c>
      <c r="N20" s="18">
        <f t="shared" si="1"/>
        <v>0.13</v>
      </c>
      <c r="P20" s="22"/>
      <c r="Q20" s="22"/>
      <c r="R20" s="22"/>
      <c r="T20" s="22"/>
    </row>
    <row r="21" spans="3:20" ht="13">
      <c r="C21" s="30" t="s">
        <v>2942</v>
      </c>
      <c r="D21" s="30" t="s">
        <v>2950</v>
      </c>
      <c r="E21" s="31">
        <v>3063870111.4200025</v>
      </c>
      <c r="F21" s="31">
        <v>4195578509.5</v>
      </c>
      <c r="G21" s="32">
        <v>3063870111.4200025</v>
      </c>
      <c r="H21" s="30">
        <v>15982965637.327656</v>
      </c>
      <c r="I21" s="47">
        <v>0.19169597063166058</v>
      </c>
      <c r="J21" s="47">
        <v>0.19169597063166058</v>
      </c>
      <c r="K21" s="47">
        <v>0.26250313018889143</v>
      </c>
      <c r="M21" s="18">
        <f t="shared" si="0"/>
        <v>0.19</v>
      </c>
      <c r="N21" s="18">
        <f t="shared" si="1"/>
        <v>0.26</v>
      </c>
      <c r="P21" s="22"/>
      <c r="Q21" s="22"/>
      <c r="R21" s="22"/>
      <c r="T21" s="22"/>
    </row>
    <row r="22" spans="3:20" ht="13">
      <c r="C22" s="30" t="s">
        <v>2943</v>
      </c>
      <c r="D22" s="30" t="s">
        <v>2951</v>
      </c>
      <c r="E22" s="31">
        <v>2723555527.3000026</v>
      </c>
      <c r="F22" s="31">
        <v>1201120421.5400004</v>
      </c>
      <c r="G22" s="32">
        <v>1201120421.5400004</v>
      </c>
      <c r="H22" s="30">
        <v>7150597366.3818016</v>
      </c>
      <c r="I22" s="47">
        <v>0.16797483622655246</v>
      </c>
      <c r="J22" s="47">
        <v>0.38088503487899783</v>
      </c>
      <c r="K22" s="47">
        <v>0.16797483622655246</v>
      </c>
      <c r="M22" s="18">
        <f t="shared" si="0"/>
        <v>0.38</v>
      </c>
      <c r="N22" s="18">
        <f t="shared" si="1"/>
        <v>0.17</v>
      </c>
      <c r="P22" s="22"/>
      <c r="Q22" s="22"/>
      <c r="R22" s="22"/>
      <c r="T22" s="22"/>
    </row>
    <row r="23" spans="3:20" ht="13">
      <c r="C23" s="30" t="s">
        <v>2977</v>
      </c>
      <c r="D23" s="30" t="s">
        <v>2994</v>
      </c>
      <c r="E23" s="31">
        <v>2408245235.8199992</v>
      </c>
      <c r="F23" s="31">
        <v>741720642.53000009</v>
      </c>
      <c r="G23" s="32">
        <v>741720642.53000009</v>
      </c>
      <c r="H23" s="30">
        <v>11008222021.577652</v>
      </c>
      <c r="I23" s="47">
        <v>6.7378786608420879E-2</v>
      </c>
      <c r="J23" s="47">
        <v>0.21876786560985984</v>
      </c>
      <c r="K23" s="47">
        <v>6.7378786608420879E-2</v>
      </c>
      <c r="M23" s="18">
        <f t="shared" ref="M23:M24" si="2">ROUND(J23,$M$2)</f>
        <v>0.22</v>
      </c>
      <c r="N23" s="18">
        <f t="shared" ref="N23:N24" si="3">ROUND(K23,$N$2)</f>
        <v>7.0000000000000007E-2</v>
      </c>
      <c r="P23" s="22"/>
      <c r="Q23" s="22"/>
      <c r="R23" s="22"/>
      <c r="T23" s="22"/>
    </row>
    <row r="24" spans="3:20" ht="13">
      <c r="C24" s="30" t="s">
        <v>2978</v>
      </c>
      <c r="D24" s="30" t="s">
        <v>2995</v>
      </c>
      <c r="E24" s="31">
        <v>74155287.459999949</v>
      </c>
      <c r="F24" s="31">
        <v>42567047.300000019</v>
      </c>
      <c r="G24" s="32">
        <v>42567047.300000019</v>
      </c>
      <c r="H24" s="30">
        <v>106388526.93005466</v>
      </c>
      <c r="I24" s="47">
        <v>0.40010937765860605</v>
      </c>
      <c r="J24" s="47">
        <v>0.69702335016588279</v>
      </c>
      <c r="K24" s="47">
        <v>0.40010937765860605</v>
      </c>
      <c r="M24" s="18">
        <f t="shared" si="2"/>
        <v>0.7</v>
      </c>
      <c r="N24" s="18">
        <f t="shared" si="3"/>
        <v>0.4</v>
      </c>
      <c r="P24" s="22"/>
      <c r="Q24" s="22"/>
      <c r="R24" s="22"/>
      <c r="T24" s="22"/>
    </row>
    <row r="25" spans="3:20" ht="13">
      <c r="C25" s="30" t="s">
        <v>2979</v>
      </c>
      <c r="D25" s="30" t="s">
        <v>2996</v>
      </c>
      <c r="E25" s="31">
        <v>202585891.45000035</v>
      </c>
      <c r="F25" s="31">
        <v>56735500.599999994</v>
      </c>
      <c r="G25" s="32">
        <v>56735500.599999994</v>
      </c>
      <c r="H25" s="30">
        <v>257733516.58366126</v>
      </c>
      <c r="I25" s="47">
        <v>0.22013241177184434</v>
      </c>
      <c r="J25" s="47">
        <v>0.78602850779883027</v>
      </c>
      <c r="K25" s="47">
        <v>0.22013241177184434</v>
      </c>
      <c r="M25" s="18">
        <f t="shared" ref="M25" si="4">ROUND(J25,$M$2)</f>
        <v>0.79</v>
      </c>
      <c r="N25" s="18">
        <f t="shared" ref="N25" si="5">ROUND(K25,$N$2)</f>
        <v>0.22</v>
      </c>
      <c r="P25" s="22"/>
      <c r="Q25" s="22"/>
      <c r="R25" s="22"/>
      <c r="T25" s="22"/>
    </row>
    <row r="26" spans="3:20" ht="13">
      <c r="C26" s="30" t="s">
        <v>2980</v>
      </c>
      <c r="D26" s="30" t="s">
        <v>2997</v>
      </c>
      <c r="E26" s="31">
        <v>306925140.88000005</v>
      </c>
      <c r="F26" s="31">
        <v>21758923.629999999</v>
      </c>
      <c r="G26" s="32">
        <v>21758923.629999999</v>
      </c>
      <c r="H26" s="30">
        <v>219297080.81114754</v>
      </c>
      <c r="I26" s="47">
        <v>9.9221218766419289E-2</v>
      </c>
      <c r="J26" s="47">
        <v>1.3995860763158783</v>
      </c>
      <c r="K26" s="47">
        <v>9.9221218766419289E-2</v>
      </c>
      <c r="M26" s="18">
        <f t="shared" ref="M26" si="6">ROUND(J26,$M$2)</f>
        <v>1.4</v>
      </c>
      <c r="N26" s="18">
        <f t="shared" ref="N26" si="7">ROUND(K26,$N$2)</f>
        <v>0.1</v>
      </c>
      <c r="P26" s="22"/>
      <c r="Q26" s="22"/>
      <c r="R26" s="22"/>
      <c r="T26" s="22"/>
    </row>
    <row r="27" spans="3:20" ht="13">
      <c r="C27" s="30" t="s">
        <v>3</v>
      </c>
      <c r="D27" s="30" t="s">
        <v>2225</v>
      </c>
      <c r="E27" s="31">
        <v>2231249793.2999997</v>
      </c>
      <c r="F27" s="31">
        <v>1539186032.76</v>
      </c>
      <c r="G27" s="32">
        <v>1539186032.76</v>
      </c>
      <c r="H27" s="30">
        <v>12927194246.176939</v>
      </c>
      <c r="I27" s="47">
        <v>0.11906574647589871</v>
      </c>
      <c r="J27" s="47">
        <v>0.17260124283812511</v>
      </c>
      <c r="K27" s="47">
        <v>0.11906574647589871</v>
      </c>
      <c r="M27" s="18">
        <f t="shared" ref="M27:M31" si="8">ROUND(J27,$M$2)</f>
        <v>0.17</v>
      </c>
      <c r="N27" s="18">
        <f t="shared" ref="N27:N31" si="9">ROUND(K27,$N$2)</f>
        <v>0.12</v>
      </c>
      <c r="P27" s="22"/>
      <c r="Q27" s="22"/>
      <c r="R27" s="22"/>
      <c r="T27" s="22"/>
    </row>
    <row r="28" spans="3:20" ht="13">
      <c r="C28" s="30" t="s">
        <v>7</v>
      </c>
      <c r="D28" s="30" t="s">
        <v>3354</v>
      </c>
      <c r="E28" s="31">
        <v>4358530405.4499998</v>
      </c>
      <c r="F28" s="31">
        <v>3624280598.2700005</v>
      </c>
      <c r="G28" s="32">
        <v>3624280598.2700005</v>
      </c>
      <c r="H28" s="30">
        <v>25501569293.171314</v>
      </c>
      <c r="I28" s="47">
        <v>0.14211990472447092</v>
      </c>
      <c r="J28" s="47">
        <v>0.17091224290330659</v>
      </c>
      <c r="K28" s="47">
        <v>0.14211990472447092</v>
      </c>
      <c r="M28" s="18">
        <f t="shared" si="8"/>
        <v>0.17</v>
      </c>
      <c r="N28" s="18">
        <f t="shared" si="9"/>
        <v>0.14000000000000001</v>
      </c>
      <c r="P28" s="22"/>
      <c r="Q28" s="22"/>
      <c r="R28" s="22"/>
      <c r="T28" s="22"/>
    </row>
    <row r="29" spans="3:20" ht="13">
      <c r="C29" s="30" t="s">
        <v>41</v>
      </c>
      <c r="D29" s="30" t="s">
        <v>174</v>
      </c>
      <c r="E29" s="31">
        <v>78695326771.629959</v>
      </c>
      <c r="F29" s="31">
        <v>76965756981.440018</v>
      </c>
      <c r="G29" s="32">
        <v>76965756981.440018</v>
      </c>
      <c r="H29" s="30">
        <v>34282776640.115887</v>
      </c>
      <c r="I29" s="47">
        <v>2.2450269355189501</v>
      </c>
      <c r="J29" s="47">
        <v>2.2954770436985217</v>
      </c>
      <c r="K29" s="47">
        <v>2.2450269355189501</v>
      </c>
      <c r="M29" s="18">
        <f t="shared" si="8"/>
        <v>2.2999999999999998</v>
      </c>
      <c r="N29" s="18">
        <f t="shared" si="9"/>
        <v>2.25</v>
      </c>
      <c r="P29" s="22"/>
      <c r="Q29" s="22"/>
      <c r="R29" s="22"/>
      <c r="T29" s="22"/>
    </row>
    <row r="30" spans="3:20" ht="13">
      <c r="C30" s="30" t="s">
        <v>61</v>
      </c>
      <c r="D30" s="30" t="s">
        <v>175</v>
      </c>
      <c r="E30" s="31">
        <v>91169183560.610001</v>
      </c>
      <c r="F30" s="31">
        <v>84910712569.02005</v>
      </c>
      <c r="G30" s="32">
        <v>84910712569.02005</v>
      </c>
      <c r="H30" s="30">
        <v>31904918072.004486</v>
      </c>
      <c r="I30" s="47">
        <v>2.6613675163618864</v>
      </c>
      <c r="J30" s="47">
        <v>2.8575275872783998</v>
      </c>
      <c r="K30" s="47">
        <v>2.6613675163618864</v>
      </c>
      <c r="M30" s="18">
        <f t="shared" si="8"/>
        <v>2.86</v>
      </c>
      <c r="N30" s="18">
        <f t="shared" si="9"/>
        <v>2.66</v>
      </c>
      <c r="P30" s="22"/>
      <c r="Q30" s="22"/>
      <c r="R30" s="22"/>
      <c r="T30" s="22"/>
    </row>
    <row r="31" spans="3:20" ht="13">
      <c r="C31" s="30" t="s">
        <v>79</v>
      </c>
      <c r="D31" s="30" t="s">
        <v>2258</v>
      </c>
      <c r="E31" s="31">
        <v>4239677398.0300021</v>
      </c>
      <c r="F31" s="31">
        <v>2812777418.0299978</v>
      </c>
      <c r="G31" s="32">
        <v>2812777418.0299978</v>
      </c>
      <c r="H31" s="30">
        <v>21745372917.50449</v>
      </c>
      <c r="I31" s="47">
        <v>0.12935061765557404</v>
      </c>
      <c r="J31" s="47">
        <v>0.19496917409115419</v>
      </c>
      <c r="K31" s="47">
        <v>0.12935061765557404</v>
      </c>
      <c r="M31" s="18">
        <f t="shared" si="8"/>
        <v>0.19</v>
      </c>
      <c r="N31" s="18">
        <f t="shared" si="9"/>
        <v>0.13</v>
      </c>
      <c r="P31" s="22"/>
      <c r="Q31" s="22"/>
      <c r="R31" s="22"/>
      <c r="T31" s="22"/>
    </row>
    <row r="32" spans="3:20" ht="13">
      <c r="C32" s="30" t="s">
        <v>83</v>
      </c>
      <c r="D32" s="30" t="s">
        <v>187</v>
      </c>
      <c r="E32" s="31">
        <v>328475026233.86078</v>
      </c>
      <c r="F32" s="31">
        <v>329766692860.01031</v>
      </c>
      <c r="G32" s="32">
        <v>328475026233.86078</v>
      </c>
      <c r="H32" s="30">
        <v>62016257092.129181</v>
      </c>
      <c r="I32" s="47">
        <v>5.2965954676350391</v>
      </c>
      <c r="J32" s="47">
        <v>5.2965954676350391</v>
      </c>
      <c r="K32" s="47">
        <v>5.3174233390144856</v>
      </c>
      <c r="M32" s="18">
        <f t="shared" ref="M32:M35" si="10">ROUND(J32,$M$2)</f>
        <v>5.3</v>
      </c>
      <c r="N32" s="18">
        <f t="shared" ref="N32:N35" si="11">ROUND(K32,$N$2)</f>
        <v>5.32</v>
      </c>
      <c r="P32" s="22"/>
      <c r="Q32" s="22"/>
      <c r="R32" s="22"/>
      <c r="T32" s="22"/>
    </row>
    <row r="33" spans="3:20" ht="13">
      <c r="C33" s="30" t="s">
        <v>189</v>
      </c>
      <c r="D33" s="30" t="s">
        <v>692</v>
      </c>
      <c r="E33" s="31">
        <v>530514921.05000007</v>
      </c>
      <c r="F33" s="31">
        <v>1328003608.9200001</v>
      </c>
      <c r="G33" s="32">
        <v>530514921.05000007</v>
      </c>
      <c r="H33" s="30">
        <v>30399449237.500599</v>
      </c>
      <c r="I33" s="47">
        <v>1.7451464890211224E-2</v>
      </c>
      <c r="J33" s="47">
        <v>1.7451464890211224E-2</v>
      </c>
      <c r="K33" s="47">
        <v>4.3685120692311161E-2</v>
      </c>
      <c r="M33" s="18">
        <f t="shared" si="10"/>
        <v>0.02</v>
      </c>
      <c r="N33" s="18">
        <f t="shared" si="11"/>
        <v>0.04</v>
      </c>
      <c r="P33" s="22"/>
      <c r="Q33" s="22"/>
      <c r="R33" s="22"/>
      <c r="T33" s="22"/>
    </row>
    <row r="34" spans="3:20" ht="13">
      <c r="C34" s="30" t="s">
        <v>191</v>
      </c>
      <c r="D34" s="30" t="s">
        <v>693</v>
      </c>
      <c r="E34" s="31">
        <v>1563954166.9000008</v>
      </c>
      <c r="F34" s="31">
        <v>325392531.37000012</v>
      </c>
      <c r="G34" s="32">
        <v>325392531.37000012</v>
      </c>
      <c r="H34" s="30">
        <v>7807100286.0748644</v>
      </c>
      <c r="I34" s="47">
        <v>4.1679051049259168E-2</v>
      </c>
      <c r="J34" s="47">
        <v>0.20032459038467174</v>
      </c>
      <c r="K34" s="47">
        <v>4.1679051049259168E-2</v>
      </c>
      <c r="M34" s="18">
        <f t="shared" si="10"/>
        <v>0.2</v>
      </c>
      <c r="N34" s="18">
        <f t="shared" si="11"/>
        <v>0.04</v>
      </c>
      <c r="P34" s="22"/>
      <c r="Q34" s="22"/>
      <c r="R34" s="22"/>
      <c r="T34" s="22"/>
    </row>
    <row r="35" spans="3:20" ht="13">
      <c r="C35" s="30" t="s">
        <v>192</v>
      </c>
      <c r="D35" s="30" t="s">
        <v>694</v>
      </c>
      <c r="E35" s="31">
        <v>2867568043.839994</v>
      </c>
      <c r="F35" s="31">
        <v>1161827985.5600002</v>
      </c>
      <c r="G35" s="32">
        <v>1161827985.5600002</v>
      </c>
      <c r="H35" s="30">
        <v>10236624285.604698</v>
      </c>
      <c r="I35" s="47">
        <v>0.11349717965070051</v>
      </c>
      <c r="J35" s="47">
        <v>0.28012828876336948</v>
      </c>
      <c r="K35" s="47">
        <v>0.11349717965070051</v>
      </c>
      <c r="M35" s="18">
        <f t="shared" si="10"/>
        <v>0.28000000000000003</v>
      </c>
      <c r="N35" s="18">
        <f t="shared" si="11"/>
        <v>0.11</v>
      </c>
      <c r="P35" s="22"/>
      <c r="Q35" s="22"/>
      <c r="R35" s="22"/>
      <c r="T35" s="22"/>
    </row>
    <row r="36" spans="3:20" ht="13">
      <c r="C36" s="30" t="s">
        <v>711</v>
      </c>
      <c r="D36" s="30" t="s">
        <v>756</v>
      </c>
      <c r="E36" s="31">
        <v>4689911767.6200018</v>
      </c>
      <c r="F36" s="31">
        <v>6076922781.8999977</v>
      </c>
      <c r="G36" s="32">
        <v>4689911767.6200018</v>
      </c>
      <c r="H36" s="30">
        <v>9252051588.2220764</v>
      </c>
      <c r="I36" s="47">
        <v>0.50690506023445558</v>
      </c>
      <c r="J36" s="47">
        <v>0.50690506023445558</v>
      </c>
      <c r="K36" s="47">
        <v>0.65681894701451526</v>
      </c>
      <c r="M36" s="18">
        <f t="shared" ref="M36:M38" si="12">ROUND(J36,$M$2)</f>
        <v>0.51</v>
      </c>
      <c r="N36" s="18">
        <f t="shared" ref="N36:N38" si="13">ROUND(K36,$N$2)</f>
        <v>0.66</v>
      </c>
      <c r="T36" s="22"/>
    </row>
    <row r="37" spans="3:20" ht="13">
      <c r="C37" s="30" t="s">
        <v>1052</v>
      </c>
      <c r="D37" s="30" t="s">
        <v>1051</v>
      </c>
      <c r="E37" s="31">
        <v>8169508034.2412424</v>
      </c>
      <c r="F37" s="31">
        <v>7432473775.4916344</v>
      </c>
      <c r="G37" s="32">
        <v>7432473775.4916344</v>
      </c>
      <c r="H37" s="30">
        <v>10213720817.76656</v>
      </c>
      <c r="I37" s="47">
        <v>0.72769502007172526</v>
      </c>
      <c r="J37" s="47">
        <v>0.79985621107153715</v>
      </c>
      <c r="K37" s="47">
        <v>0.72769502007172526</v>
      </c>
      <c r="M37" s="18">
        <f t="shared" si="12"/>
        <v>0.8</v>
      </c>
      <c r="N37" s="18">
        <f t="shared" si="13"/>
        <v>0.73</v>
      </c>
      <c r="T37" s="22"/>
    </row>
    <row r="38" spans="3:20" ht="13">
      <c r="C38" s="30" t="s">
        <v>1999</v>
      </c>
      <c r="D38" s="30" t="s">
        <v>2000</v>
      </c>
      <c r="E38" s="31">
        <v>1415721242.0000026</v>
      </c>
      <c r="F38" s="31">
        <v>749291908.10999942</v>
      </c>
      <c r="G38" s="32">
        <v>749291908.10999942</v>
      </c>
      <c r="H38" s="30">
        <v>5662673815.8892899</v>
      </c>
      <c r="I38" s="47">
        <v>0.13232122005818334</v>
      </c>
      <c r="J38" s="47">
        <v>0.25000932210284338</v>
      </c>
      <c r="K38" s="47">
        <v>0.13232122005818334</v>
      </c>
      <c r="M38" s="18">
        <f t="shared" si="12"/>
        <v>0.25</v>
      </c>
      <c r="N38" s="18">
        <f t="shared" si="13"/>
        <v>0.13</v>
      </c>
      <c r="T38" s="22"/>
    </row>
    <row r="39" spans="3:20" ht="13">
      <c r="C39" s="30" t="s">
        <v>2001</v>
      </c>
      <c r="D39" s="30" t="s">
        <v>2002</v>
      </c>
      <c r="E39" s="31">
        <v>156728369.76999995</v>
      </c>
      <c r="F39" s="31">
        <v>2210466753.5899992</v>
      </c>
      <c r="G39" s="32">
        <v>156728369.76999995</v>
      </c>
      <c r="H39" s="30">
        <v>2393790124.1506562</v>
      </c>
      <c r="I39" s="47">
        <v>6.5472895133448242E-2</v>
      </c>
      <c r="J39" s="47">
        <v>6.5472895133448242E-2</v>
      </c>
      <c r="K39" s="47">
        <v>0.92341710799491994</v>
      </c>
      <c r="M39" s="18">
        <f t="shared" ref="M39:M42" si="14">ROUND(J39,$M$2)</f>
        <v>7.0000000000000007E-2</v>
      </c>
      <c r="N39" s="18">
        <f t="shared" ref="N39:N42" si="15">ROUND(K39,$N$2)</f>
        <v>0.92</v>
      </c>
      <c r="T39" s="22"/>
    </row>
    <row r="40" spans="3:20" ht="13">
      <c r="C40" s="30" t="s">
        <v>2003</v>
      </c>
      <c r="D40" s="30" t="s">
        <v>2004</v>
      </c>
      <c r="E40" s="31">
        <v>166450447.59999996</v>
      </c>
      <c r="F40" s="31">
        <v>136063794.73999998</v>
      </c>
      <c r="G40" s="32">
        <v>136063794.73999998</v>
      </c>
      <c r="H40" s="30">
        <v>1012122088.8709286</v>
      </c>
      <c r="I40" s="47">
        <v>0.134434171762604</v>
      </c>
      <c r="J40" s="47">
        <v>0.16445688660513627</v>
      </c>
      <c r="K40" s="47">
        <v>0.134434171762604</v>
      </c>
      <c r="M40" s="18">
        <f t="shared" si="14"/>
        <v>0.16</v>
      </c>
      <c r="N40" s="18">
        <f t="shared" si="15"/>
        <v>0.13</v>
      </c>
      <c r="T40" s="22"/>
    </row>
    <row r="41" spans="3:20" ht="13">
      <c r="C41" s="30" t="s">
        <v>2064</v>
      </c>
      <c r="D41" s="30" t="s">
        <v>2259</v>
      </c>
      <c r="E41" s="31">
        <v>1148021723.239996</v>
      </c>
      <c r="F41" s="31">
        <v>656172116.92000031</v>
      </c>
      <c r="G41" s="32">
        <v>656172116.92000031</v>
      </c>
      <c r="H41" s="30">
        <v>4450663775.5156288</v>
      </c>
      <c r="I41" s="47">
        <v>0.1474324168295503</v>
      </c>
      <c r="J41" s="47">
        <v>0.25794393401622268</v>
      </c>
      <c r="K41" s="47">
        <v>0.1474324168295503</v>
      </c>
      <c r="M41" s="18">
        <f t="shared" si="14"/>
        <v>0.26</v>
      </c>
      <c r="N41" s="18">
        <f t="shared" si="15"/>
        <v>0.15</v>
      </c>
      <c r="T41" s="22"/>
    </row>
    <row r="42" spans="3:20" ht="13">
      <c r="C42" s="30" t="s">
        <v>2343</v>
      </c>
      <c r="D42" s="30" t="s">
        <v>2359</v>
      </c>
      <c r="E42" s="31">
        <v>1882356463.3000004</v>
      </c>
      <c r="F42" s="31">
        <v>1034060281.1399997</v>
      </c>
      <c r="G42" s="32">
        <v>1034060281.1399997</v>
      </c>
      <c r="H42" s="30">
        <v>6627619319.0495081</v>
      </c>
      <c r="I42" s="47">
        <v>0.15602288413998683</v>
      </c>
      <c r="J42" s="47">
        <v>0.28401698599218222</v>
      </c>
      <c r="K42" s="47">
        <v>0.15602288413998683</v>
      </c>
      <c r="M42" s="18">
        <f t="shared" si="14"/>
        <v>0.28000000000000003</v>
      </c>
      <c r="N42" s="18">
        <f t="shared" si="15"/>
        <v>0.16</v>
      </c>
      <c r="T42" s="22"/>
    </row>
    <row r="43" spans="3:20">
      <c r="C43" t="s">
        <v>3003</v>
      </c>
      <c r="D43" t="s">
        <v>3007</v>
      </c>
      <c r="E43">
        <v>163710441.05000004</v>
      </c>
      <c r="F43">
        <v>6255153.1000000006</v>
      </c>
      <c r="G43">
        <v>6255153.1000000006</v>
      </c>
      <c r="H43">
        <v>92174430.008543655</v>
      </c>
      <c r="I43">
        <v>6.7862129436766894E-2</v>
      </c>
      <c r="J43">
        <v>1.7760938802097903</v>
      </c>
      <c r="K43">
        <v>6.7862129436766894E-2</v>
      </c>
      <c r="M43" s="18">
        <f t="shared" ref="M43:M45" si="16">ROUND(J43,$M$2)</f>
        <v>1.78</v>
      </c>
      <c r="N43" s="18">
        <f t="shared" ref="N43:N45" si="17">ROUND(K43,$N$2)</f>
        <v>7.0000000000000007E-2</v>
      </c>
      <c r="T43" s="22"/>
    </row>
    <row r="44" spans="3:20">
      <c r="C44" t="s">
        <v>3004</v>
      </c>
      <c r="D44" t="s">
        <v>3008</v>
      </c>
      <c r="E44">
        <v>133767230.03999983</v>
      </c>
      <c r="F44">
        <v>3419805.3599999994</v>
      </c>
      <c r="G44">
        <v>3419805.3599999994</v>
      </c>
      <c r="H44">
        <v>110931387.89116508</v>
      </c>
      <c r="I44">
        <v>3.0828112989582126E-2</v>
      </c>
      <c r="J44">
        <v>1.2058555525442358</v>
      </c>
      <c r="K44">
        <v>3.0828112989582126E-2</v>
      </c>
      <c r="M44" s="18">
        <f t="shared" si="16"/>
        <v>1.21</v>
      </c>
      <c r="N44" s="18">
        <f t="shared" si="17"/>
        <v>0.03</v>
      </c>
      <c r="T44" s="22"/>
    </row>
    <row r="45" spans="3:20">
      <c r="C45" t="s">
        <v>3005</v>
      </c>
      <c r="D45" t="s">
        <v>3009</v>
      </c>
      <c r="E45">
        <v>663459616.1400007</v>
      </c>
      <c r="F45">
        <v>32314440.989999998</v>
      </c>
      <c r="G45">
        <v>32314440.989999998</v>
      </c>
      <c r="H45">
        <v>523702779.26696974</v>
      </c>
      <c r="I45">
        <v>6.1703779833345046E-2</v>
      </c>
      <c r="J45">
        <v>1.2668628894210749</v>
      </c>
      <c r="K45">
        <v>6.1703779833345046E-2</v>
      </c>
      <c r="M45" s="18">
        <f t="shared" si="16"/>
        <v>1.27</v>
      </c>
      <c r="N45" s="18">
        <f t="shared" si="17"/>
        <v>0.06</v>
      </c>
      <c r="T45" s="22"/>
    </row>
    <row r="46" spans="3:20">
      <c r="T46" s="22"/>
    </row>
    <row r="47" spans="3:20">
      <c r="T47" s="22"/>
    </row>
    <row r="48" spans="3:20">
      <c r="T48" s="22"/>
    </row>
    <row r="49" spans="20:20">
      <c r="T49" s="22"/>
    </row>
    <row r="50" spans="20:20">
      <c r="T50" s="22"/>
    </row>
    <row r="51" spans="20:20">
      <c r="T51" s="22"/>
    </row>
    <row r="52" spans="20:20">
      <c r="T52" s="22"/>
    </row>
    <row r="53" spans="20:20">
      <c r="T53" s="22"/>
    </row>
    <row r="54" spans="20:20">
      <c r="T54" s="22"/>
    </row>
    <row r="55" spans="20:20">
      <c r="T55" s="22"/>
    </row>
    <row r="56" spans="20:20">
      <c r="T56" s="22"/>
    </row>
    <row r="57" spans="20:20">
      <c r="T57" s="22"/>
    </row>
  </sheetData>
  <autoFilter ref="C1:K22" xr:uid="{00000000-0009-0000-0000-00000A000000}"/>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M499"/>
  <sheetViews>
    <sheetView topLeftCell="A456" workbookViewId="0">
      <selection activeCell="C8" sqref="C8:D8"/>
    </sheetView>
  </sheetViews>
  <sheetFormatPr defaultRowHeight="12.5"/>
  <cols>
    <col min="5" max="5" width="7" customWidth="1"/>
  </cols>
  <sheetData>
    <row r="1" spans="1:13">
      <c r="A1" t="s">
        <v>194</v>
      </c>
      <c r="B1" t="s">
        <v>195</v>
      </c>
      <c r="E1" s="5" t="s">
        <v>216</v>
      </c>
      <c r="F1" s="5" t="s">
        <v>217</v>
      </c>
      <c r="G1" s="5" t="s">
        <v>218</v>
      </c>
    </row>
    <row r="2" spans="1:13">
      <c r="A2" t="s">
        <v>196</v>
      </c>
      <c r="B2" t="s">
        <v>39</v>
      </c>
      <c r="C2" t="s">
        <v>197</v>
      </c>
      <c r="D2" t="str">
        <f>+F2&amp;G2</f>
        <v>YD01DDV</v>
      </c>
      <c r="E2">
        <v>119077</v>
      </c>
      <c r="F2" t="s">
        <v>9</v>
      </c>
      <c r="G2" t="s">
        <v>196</v>
      </c>
      <c r="H2" t="s">
        <v>197</v>
      </c>
      <c r="I2" t="s">
        <v>39</v>
      </c>
      <c r="J2" t="str">
        <f>+F2&amp;I2&amp;H2</f>
        <v>YD01DirectD</v>
      </c>
      <c r="L2" t="str">
        <f t="shared" ref="L2:L65" si="0">+F2&amp;I2&amp;H2</f>
        <v>YD01DirectD</v>
      </c>
      <c r="M2" t="b">
        <f t="shared" ref="M2:M65" si="1">+L2=J2</f>
        <v>1</v>
      </c>
    </row>
    <row r="3" spans="1:13">
      <c r="A3" t="s">
        <v>198</v>
      </c>
      <c r="B3" t="s">
        <v>39</v>
      </c>
      <c r="C3" t="s">
        <v>199</v>
      </c>
      <c r="D3" t="str">
        <f t="shared" ref="D3:D66" si="2">+F3&amp;G3</f>
        <v>YD01DGR</v>
      </c>
      <c r="E3">
        <v>119076</v>
      </c>
      <c r="F3" t="s">
        <v>9</v>
      </c>
      <c r="G3" t="s">
        <v>198</v>
      </c>
      <c r="H3" t="s">
        <v>199</v>
      </c>
      <c r="I3" t="s">
        <v>39</v>
      </c>
      <c r="J3" t="str">
        <f t="shared" ref="J3:J66" si="3">+F3&amp;I3&amp;H3</f>
        <v>YD01DirectG</v>
      </c>
      <c r="L3" t="str">
        <f t="shared" si="0"/>
        <v>YD01DirectG</v>
      </c>
      <c r="M3" t="b">
        <f t="shared" si="1"/>
        <v>1</v>
      </c>
    </row>
    <row r="4" spans="1:13">
      <c r="A4" t="s">
        <v>200</v>
      </c>
      <c r="B4" t="s">
        <v>37</v>
      </c>
      <c r="C4" t="s">
        <v>197</v>
      </c>
      <c r="D4" t="str">
        <f t="shared" si="2"/>
        <v>YD01RD</v>
      </c>
      <c r="E4">
        <v>100080</v>
      </c>
      <c r="F4" t="s">
        <v>9</v>
      </c>
      <c r="G4" t="s">
        <v>200</v>
      </c>
      <c r="H4" t="s">
        <v>197</v>
      </c>
      <c r="I4" t="s">
        <v>37</v>
      </c>
      <c r="J4" t="str">
        <f t="shared" si="3"/>
        <v>YD01RegularD</v>
      </c>
      <c r="L4" t="str">
        <f t="shared" si="0"/>
        <v>YD01RegularD</v>
      </c>
      <c r="M4" t="b">
        <f t="shared" si="1"/>
        <v>1</v>
      </c>
    </row>
    <row r="5" spans="1:13">
      <c r="A5" t="s">
        <v>201</v>
      </c>
      <c r="B5" t="s">
        <v>37</v>
      </c>
      <c r="C5" t="s">
        <v>199</v>
      </c>
      <c r="D5" t="str">
        <f t="shared" si="2"/>
        <v>YD01RG</v>
      </c>
      <c r="E5">
        <v>105875</v>
      </c>
      <c r="F5" t="s">
        <v>9</v>
      </c>
      <c r="G5" t="s">
        <v>201</v>
      </c>
      <c r="H5" t="s">
        <v>199</v>
      </c>
      <c r="I5" t="s">
        <v>37</v>
      </c>
      <c r="J5" t="str">
        <f t="shared" si="3"/>
        <v>YD01RegularG</v>
      </c>
      <c r="L5" t="str">
        <f t="shared" si="0"/>
        <v>YD01RegularG</v>
      </c>
      <c r="M5" t="b">
        <f t="shared" si="1"/>
        <v>1</v>
      </c>
    </row>
    <row r="6" spans="1:13">
      <c r="A6" t="s">
        <v>202</v>
      </c>
      <c r="B6" t="s">
        <v>39</v>
      </c>
      <c r="C6" t="s">
        <v>58</v>
      </c>
      <c r="D6" t="str">
        <f t="shared" si="2"/>
        <v>YD02DDV</v>
      </c>
      <c r="E6">
        <v>119248</v>
      </c>
      <c r="F6" t="s">
        <v>10</v>
      </c>
      <c r="G6" t="s">
        <v>196</v>
      </c>
      <c r="H6" t="s">
        <v>197</v>
      </c>
      <c r="I6" t="s">
        <v>39</v>
      </c>
      <c r="J6" t="str">
        <f t="shared" si="3"/>
        <v>YD02DirectD</v>
      </c>
      <c r="L6" t="str">
        <f t="shared" si="0"/>
        <v>YD02DirectD</v>
      </c>
      <c r="M6" t="b">
        <f t="shared" si="1"/>
        <v>1</v>
      </c>
    </row>
    <row r="7" spans="1:13">
      <c r="A7" t="s">
        <v>203</v>
      </c>
      <c r="B7" t="s">
        <v>37</v>
      </c>
      <c r="C7" t="s">
        <v>58</v>
      </c>
      <c r="D7" t="str">
        <f t="shared" si="2"/>
        <v>YD02DGR</v>
      </c>
      <c r="E7">
        <v>119247</v>
      </c>
      <c r="F7" t="s">
        <v>10</v>
      </c>
      <c r="G7" t="s">
        <v>198</v>
      </c>
      <c r="H7" t="s">
        <v>199</v>
      </c>
      <c r="I7" t="s">
        <v>39</v>
      </c>
      <c r="J7" t="str">
        <f t="shared" si="3"/>
        <v>YD02DirectG</v>
      </c>
      <c r="L7" t="str">
        <f t="shared" si="0"/>
        <v>YD02DirectG</v>
      </c>
      <c r="M7" t="b">
        <f t="shared" si="1"/>
        <v>1</v>
      </c>
    </row>
    <row r="8" spans="1:13">
      <c r="A8" t="s">
        <v>204</v>
      </c>
      <c r="B8" t="s">
        <v>39</v>
      </c>
      <c r="C8" t="s">
        <v>33</v>
      </c>
      <c r="D8" t="str">
        <f t="shared" si="2"/>
        <v>YD02RD</v>
      </c>
      <c r="E8">
        <v>102435</v>
      </c>
      <c r="F8" t="s">
        <v>10</v>
      </c>
      <c r="G8" t="s">
        <v>200</v>
      </c>
      <c r="H8" t="s">
        <v>197</v>
      </c>
      <c r="I8" t="s">
        <v>37</v>
      </c>
      <c r="J8" t="str">
        <f t="shared" si="3"/>
        <v>YD02RegularD</v>
      </c>
      <c r="L8" t="str">
        <f t="shared" si="0"/>
        <v>YD02RegularD</v>
      </c>
      <c r="M8" t="b">
        <f t="shared" si="1"/>
        <v>1</v>
      </c>
    </row>
    <row r="9" spans="1:13">
      <c r="A9" t="s">
        <v>205</v>
      </c>
      <c r="B9" t="s">
        <v>37</v>
      </c>
      <c r="C9" t="s">
        <v>33</v>
      </c>
      <c r="D9" t="str">
        <f t="shared" si="2"/>
        <v>YD02RG</v>
      </c>
      <c r="E9">
        <v>102434</v>
      </c>
      <c r="F9" t="s">
        <v>10</v>
      </c>
      <c r="G9" t="s">
        <v>201</v>
      </c>
      <c r="H9" t="s">
        <v>199</v>
      </c>
      <c r="I9" t="s">
        <v>37</v>
      </c>
      <c r="J9" t="str">
        <f t="shared" si="3"/>
        <v>YD02RegularG</v>
      </c>
      <c r="L9" t="str">
        <f t="shared" si="0"/>
        <v>YD02RegularG</v>
      </c>
      <c r="M9" t="b">
        <f t="shared" si="1"/>
        <v>1</v>
      </c>
    </row>
    <row r="10" spans="1:13">
      <c r="A10" t="s">
        <v>69</v>
      </c>
      <c r="B10" t="s">
        <v>68</v>
      </c>
      <c r="C10" t="s">
        <v>69</v>
      </c>
      <c r="D10" t="str">
        <f t="shared" si="2"/>
        <v>YD03DDV</v>
      </c>
      <c r="E10">
        <v>119219</v>
      </c>
      <c r="F10" t="s">
        <v>4</v>
      </c>
      <c r="G10" t="s">
        <v>196</v>
      </c>
      <c r="H10" t="s">
        <v>197</v>
      </c>
      <c r="I10" t="s">
        <v>39</v>
      </c>
      <c r="J10" t="str">
        <f t="shared" si="3"/>
        <v>YD03DirectD</v>
      </c>
      <c r="L10" t="str">
        <f t="shared" si="0"/>
        <v>YD03DirectD</v>
      </c>
      <c r="M10" t="b">
        <f t="shared" si="1"/>
        <v>1</v>
      </c>
    </row>
    <row r="11" spans="1:13">
      <c r="A11" t="s">
        <v>70</v>
      </c>
      <c r="B11" t="s">
        <v>68</v>
      </c>
      <c r="C11" t="s">
        <v>70</v>
      </c>
      <c r="D11" t="str">
        <f t="shared" si="2"/>
        <v>YD03DGR</v>
      </c>
      <c r="E11">
        <v>119218</v>
      </c>
      <c r="F11" t="s">
        <v>4</v>
      </c>
      <c r="G11" t="s">
        <v>198</v>
      </c>
      <c r="H11" t="s">
        <v>199</v>
      </c>
      <c r="I11" t="s">
        <v>39</v>
      </c>
      <c r="J11" t="str">
        <f t="shared" si="3"/>
        <v>YD03DirectG</v>
      </c>
      <c r="L11" t="str">
        <f t="shared" si="0"/>
        <v>YD03DirectG</v>
      </c>
      <c r="M11" t="b">
        <f t="shared" si="1"/>
        <v>1</v>
      </c>
    </row>
    <row r="12" spans="1:13">
      <c r="A12" t="s">
        <v>71</v>
      </c>
      <c r="B12" t="s">
        <v>68</v>
      </c>
      <c r="C12" t="s">
        <v>71</v>
      </c>
      <c r="D12" t="str">
        <f t="shared" si="2"/>
        <v>YD03RD</v>
      </c>
      <c r="E12">
        <v>103820</v>
      </c>
      <c r="F12" t="s">
        <v>4</v>
      </c>
      <c r="G12" t="s">
        <v>200</v>
      </c>
      <c r="H12" t="s">
        <v>197</v>
      </c>
      <c r="I12" t="s">
        <v>37</v>
      </c>
      <c r="J12" t="str">
        <f t="shared" si="3"/>
        <v>YD03RegularD</v>
      </c>
      <c r="L12" t="str">
        <f t="shared" si="0"/>
        <v>YD03RegularD</v>
      </c>
      <c r="M12" t="b">
        <f t="shared" si="1"/>
        <v>1</v>
      </c>
    </row>
    <row r="13" spans="1:13">
      <c r="A13" t="s">
        <v>72</v>
      </c>
      <c r="B13" t="s">
        <v>68</v>
      </c>
      <c r="C13" t="s">
        <v>72</v>
      </c>
      <c r="D13" t="str">
        <f t="shared" si="2"/>
        <v>YD03RG</v>
      </c>
      <c r="E13">
        <v>103819</v>
      </c>
      <c r="F13" t="s">
        <v>4</v>
      </c>
      <c r="G13" t="s">
        <v>201</v>
      </c>
      <c r="H13" t="s">
        <v>199</v>
      </c>
      <c r="I13" t="s">
        <v>37</v>
      </c>
      <c r="J13" t="str">
        <f t="shared" si="3"/>
        <v>YD03RegularG</v>
      </c>
      <c r="L13" t="str">
        <f t="shared" si="0"/>
        <v>YD03RegularG</v>
      </c>
      <c r="M13" t="b">
        <f t="shared" si="1"/>
        <v>1</v>
      </c>
    </row>
    <row r="14" spans="1:13">
      <c r="A14" t="s">
        <v>206</v>
      </c>
      <c r="B14" t="s">
        <v>39</v>
      </c>
      <c r="C14" t="s">
        <v>35</v>
      </c>
      <c r="D14" t="str">
        <f t="shared" si="2"/>
        <v>YD04DDV</v>
      </c>
      <c r="E14">
        <v>119070</v>
      </c>
      <c r="F14" t="s">
        <v>5</v>
      </c>
      <c r="G14" t="s">
        <v>196</v>
      </c>
      <c r="H14" t="s">
        <v>197</v>
      </c>
      <c r="I14" t="s">
        <v>39</v>
      </c>
      <c r="J14" t="str">
        <f t="shared" si="3"/>
        <v>YD04DirectD</v>
      </c>
      <c r="L14" t="str">
        <f t="shared" si="0"/>
        <v>YD04DirectD</v>
      </c>
      <c r="M14" t="b">
        <f t="shared" si="1"/>
        <v>1</v>
      </c>
    </row>
    <row r="15" spans="1:13">
      <c r="A15" t="s">
        <v>207</v>
      </c>
      <c r="B15" t="s">
        <v>37</v>
      </c>
      <c r="C15" t="s">
        <v>35</v>
      </c>
      <c r="D15" t="str">
        <f t="shared" si="2"/>
        <v>YD04DGR</v>
      </c>
      <c r="E15">
        <v>119071</v>
      </c>
      <c r="F15" t="s">
        <v>5</v>
      </c>
      <c r="G15" t="s">
        <v>198</v>
      </c>
      <c r="H15" t="s">
        <v>199</v>
      </c>
      <c r="I15" t="s">
        <v>39</v>
      </c>
      <c r="J15" t="str">
        <f t="shared" si="3"/>
        <v>YD04DirectG</v>
      </c>
      <c r="L15" t="str">
        <f t="shared" si="0"/>
        <v>YD04DirectG</v>
      </c>
      <c r="M15" t="b">
        <f t="shared" si="1"/>
        <v>1</v>
      </c>
    </row>
    <row r="16" spans="1:13">
      <c r="A16" t="s">
        <v>208</v>
      </c>
      <c r="B16" t="s">
        <v>39</v>
      </c>
      <c r="C16" t="s">
        <v>34</v>
      </c>
      <c r="D16" t="str">
        <f t="shared" si="2"/>
        <v>YD04RD</v>
      </c>
      <c r="E16">
        <v>104482</v>
      </c>
      <c r="F16" t="s">
        <v>5</v>
      </c>
      <c r="G16" t="s">
        <v>200</v>
      </c>
      <c r="H16" t="s">
        <v>197</v>
      </c>
      <c r="I16" t="s">
        <v>37</v>
      </c>
      <c r="J16" t="str">
        <f t="shared" si="3"/>
        <v>YD04RegularD</v>
      </c>
      <c r="L16" t="str">
        <f t="shared" si="0"/>
        <v>YD04RegularD</v>
      </c>
      <c r="M16" t="b">
        <f t="shared" si="1"/>
        <v>1</v>
      </c>
    </row>
    <row r="17" spans="1:13">
      <c r="A17" t="s">
        <v>209</v>
      </c>
      <c r="B17" t="s">
        <v>37</v>
      </c>
      <c r="C17" t="s">
        <v>34</v>
      </c>
      <c r="D17" t="str">
        <f t="shared" si="2"/>
        <v>YD04RG</v>
      </c>
      <c r="E17">
        <v>104481</v>
      </c>
      <c r="F17" t="s">
        <v>5</v>
      </c>
      <c r="G17" t="s">
        <v>201</v>
      </c>
      <c r="H17" t="s">
        <v>199</v>
      </c>
      <c r="I17" t="s">
        <v>37</v>
      </c>
      <c r="J17" t="str">
        <f t="shared" si="3"/>
        <v>YD04RegularG</v>
      </c>
      <c r="L17" t="str">
        <f t="shared" si="0"/>
        <v>YD04RegularG</v>
      </c>
      <c r="M17" t="b">
        <f t="shared" si="1"/>
        <v>1</v>
      </c>
    </row>
    <row r="18" spans="1:13">
      <c r="A18" t="s">
        <v>210</v>
      </c>
      <c r="B18" t="s">
        <v>37</v>
      </c>
      <c r="C18" t="s">
        <v>197</v>
      </c>
      <c r="D18" t="str">
        <f t="shared" si="2"/>
        <v>YD06DDV</v>
      </c>
      <c r="E18">
        <v>119249</v>
      </c>
      <c r="F18" t="s">
        <v>6</v>
      </c>
      <c r="G18" t="s">
        <v>196</v>
      </c>
      <c r="H18" t="s">
        <v>197</v>
      </c>
      <c r="I18" t="s">
        <v>39</v>
      </c>
      <c r="J18" t="str">
        <f t="shared" si="3"/>
        <v>YD06DirectD</v>
      </c>
      <c r="L18" t="str">
        <f t="shared" si="0"/>
        <v>YD06DirectD</v>
      </c>
      <c r="M18" t="b">
        <f t="shared" si="1"/>
        <v>1</v>
      </c>
    </row>
    <row r="19" spans="1:13">
      <c r="A19" t="s">
        <v>211</v>
      </c>
      <c r="B19" t="s">
        <v>37</v>
      </c>
      <c r="C19" t="s">
        <v>33</v>
      </c>
      <c r="D19" t="str">
        <f t="shared" si="2"/>
        <v>YD06DGR</v>
      </c>
      <c r="E19">
        <v>119250</v>
      </c>
      <c r="F19" t="s">
        <v>6</v>
      </c>
      <c r="G19" t="s">
        <v>198</v>
      </c>
      <c r="H19" t="s">
        <v>199</v>
      </c>
      <c r="I19" t="s">
        <v>39</v>
      </c>
      <c r="J19" t="str">
        <f t="shared" si="3"/>
        <v>YD06DirectG</v>
      </c>
      <c r="L19" t="str">
        <f t="shared" si="0"/>
        <v>YD06DirectG</v>
      </c>
      <c r="M19" t="b">
        <f t="shared" si="1"/>
        <v>1</v>
      </c>
    </row>
    <row r="20" spans="1:13">
      <c r="A20" t="s">
        <v>212</v>
      </c>
      <c r="B20" t="s">
        <v>37</v>
      </c>
      <c r="C20" t="s">
        <v>199</v>
      </c>
      <c r="D20" t="str">
        <f t="shared" si="2"/>
        <v>YD06RD</v>
      </c>
      <c r="E20">
        <v>101636</v>
      </c>
      <c r="F20" t="s">
        <v>6</v>
      </c>
      <c r="G20" t="s">
        <v>200</v>
      </c>
      <c r="H20" t="s">
        <v>197</v>
      </c>
      <c r="I20" t="s">
        <v>37</v>
      </c>
      <c r="J20" t="str">
        <f t="shared" si="3"/>
        <v>YD06RegularD</v>
      </c>
      <c r="L20" t="str">
        <f t="shared" si="0"/>
        <v>YD06RegularD</v>
      </c>
      <c r="M20" t="b">
        <f t="shared" si="1"/>
        <v>1</v>
      </c>
    </row>
    <row r="21" spans="1:13">
      <c r="A21" t="s">
        <v>213</v>
      </c>
      <c r="B21" t="s">
        <v>37</v>
      </c>
      <c r="C21" t="s">
        <v>58</v>
      </c>
      <c r="D21" t="str">
        <f t="shared" si="2"/>
        <v>YD06RG</v>
      </c>
      <c r="E21">
        <v>101635</v>
      </c>
      <c r="F21" t="s">
        <v>6</v>
      </c>
      <c r="G21" t="s">
        <v>201</v>
      </c>
      <c r="H21" t="s">
        <v>199</v>
      </c>
      <c r="I21" t="s">
        <v>37</v>
      </c>
      <c r="J21" t="str">
        <f t="shared" si="3"/>
        <v>YD06RegularG</v>
      </c>
      <c r="L21" t="str">
        <f t="shared" si="0"/>
        <v>YD06RegularG</v>
      </c>
      <c r="M21" t="b">
        <f t="shared" si="1"/>
        <v>1</v>
      </c>
    </row>
    <row r="22" spans="1:13">
      <c r="A22" t="s">
        <v>214</v>
      </c>
      <c r="B22" t="s">
        <v>37</v>
      </c>
      <c r="C22" t="s">
        <v>34</v>
      </c>
      <c r="D22" t="str">
        <f t="shared" si="2"/>
        <v>YD07DDV</v>
      </c>
      <c r="E22">
        <v>119241</v>
      </c>
      <c r="F22" t="s">
        <v>0</v>
      </c>
      <c r="G22" t="s">
        <v>196</v>
      </c>
      <c r="H22" t="s">
        <v>197</v>
      </c>
      <c r="I22" t="s">
        <v>39</v>
      </c>
      <c r="J22" t="str">
        <f t="shared" si="3"/>
        <v>YD07DirectD</v>
      </c>
      <c r="L22" t="str">
        <f t="shared" si="0"/>
        <v>YD07DirectD</v>
      </c>
      <c r="M22" t="b">
        <f t="shared" si="1"/>
        <v>1</v>
      </c>
    </row>
    <row r="23" spans="1:13">
      <c r="D23" t="str">
        <f t="shared" si="2"/>
        <v>YD07DGR</v>
      </c>
      <c r="E23">
        <v>119242</v>
      </c>
      <c r="F23" t="s">
        <v>0</v>
      </c>
      <c r="G23" t="s">
        <v>198</v>
      </c>
      <c r="H23" t="s">
        <v>199</v>
      </c>
      <c r="I23" t="s">
        <v>39</v>
      </c>
      <c r="J23" t="str">
        <f t="shared" si="3"/>
        <v>YD07DirectG</v>
      </c>
      <c r="L23" t="str">
        <f t="shared" si="0"/>
        <v>YD07DirectG</v>
      </c>
      <c r="M23" t="b">
        <f t="shared" si="1"/>
        <v>1</v>
      </c>
    </row>
    <row r="24" spans="1:13">
      <c r="D24" t="str">
        <f t="shared" si="2"/>
        <v>YD07RD</v>
      </c>
      <c r="E24">
        <v>104773</v>
      </c>
      <c r="F24" t="s">
        <v>0</v>
      </c>
      <c r="G24" t="s">
        <v>200</v>
      </c>
      <c r="H24" t="s">
        <v>197</v>
      </c>
      <c r="I24" t="s">
        <v>37</v>
      </c>
      <c r="J24" t="str">
        <f t="shared" si="3"/>
        <v>YD07RegularD</v>
      </c>
      <c r="L24" t="str">
        <f t="shared" si="0"/>
        <v>YD07RegularD</v>
      </c>
      <c r="M24" t="b">
        <f t="shared" si="1"/>
        <v>1</v>
      </c>
    </row>
    <row r="25" spans="1:13">
      <c r="D25" t="str">
        <f t="shared" si="2"/>
        <v>YD07RG</v>
      </c>
      <c r="E25">
        <v>104772</v>
      </c>
      <c r="F25" t="s">
        <v>0</v>
      </c>
      <c r="G25" t="s">
        <v>201</v>
      </c>
      <c r="H25" t="s">
        <v>199</v>
      </c>
      <c r="I25" t="s">
        <v>37</v>
      </c>
      <c r="J25" t="str">
        <f t="shared" si="3"/>
        <v>YD07RegularG</v>
      </c>
      <c r="L25" t="str">
        <f t="shared" si="0"/>
        <v>YD07RegularG</v>
      </c>
      <c r="M25" t="b">
        <f t="shared" si="1"/>
        <v>1</v>
      </c>
    </row>
    <row r="26" spans="1:13">
      <c r="D26" t="str">
        <f t="shared" si="2"/>
        <v>YD0ZDDV</v>
      </c>
      <c r="E26">
        <v>119272</v>
      </c>
      <c r="F26" t="s">
        <v>23</v>
      </c>
      <c r="G26" t="s">
        <v>196</v>
      </c>
      <c r="H26" t="s">
        <v>197</v>
      </c>
      <c r="I26" t="s">
        <v>39</v>
      </c>
      <c r="J26" t="str">
        <f t="shared" si="3"/>
        <v>YD0ZDirectD</v>
      </c>
      <c r="L26" t="str">
        <f t="shared" si="0"/>
        <v>YD0ZDirectD</v>
      </c>
      <c r="M26" t="b">
        <f t="shared" si="1"/>
        <v>1</v>
      </c>
    </row>
    <row r="27" spans="1:13">
      <c r="D27" t="str">
        <f t="shared" si="2"/>
        <v>YD0ZDGR</v>
      </c>
      <c r="E27">
        <v>119271</v>
      </c>
      <c r="F27" t="s">
        <v>23</v>
      </c>
      <c r="G27" t="s">
        <v>198</v>
      </c>
      <c r="H27" t="s">
        <v>199</v>
      </c>
      <c r="I27" t="s">
        <v>39</v>
      </c>
      <c r="J27" t="str">
        <f t="shared" si="3"/>
        <v>YD0ZDirectG</v>
      </c>
      <c r="L27" t="str">
        <f t="shared" si="0"/>
        <v>YD0ZDirectG</v>
      </c>
      <c r="M27" t="b">
        <f t="shared" si="1"/>
        <v>1</v>
      </c>
    </row>
    <row r="28" spans="1:13">
      <c r="D28" t="str">
        <f t="shared" si="2"/>
        <v>YD0ZRD</v>
      </c>
      <c r="E28">
        <v>115881</v>
      </c>
      <c r="F28" t="s">
        <v>23</v>
      </c>
      <c r="G28" t="s">
        <v>200</v>
      </c>
      <c r="H28" t="s">
        <v>197</v>
      </c>
      <c r="I28" t="s">
        <v>37</v>
      </c>
      <c r="J28" t="str">
        <f t="shared" si="3"/>
        <v>YD0ZRegularD</v>
      </c>
      <c r="L28" t="str">
        <f t="shared" si="0"/>
        <v>YD0ZRegularD</v>
      </c>
      <c r="M28" t="b">
        <f t="shared" si="1"/>
        <v>1</v>
      </c>
    </row>
    <row r="29" spans="1:13">
      <c r="D29" t="str">
        <f t="shared" si="2"/>
        <v>YD0ZRG</v>
      </c>
      <c r="E29">
        <v>115882</v>
      </c>
      <c r="F29" t="s">
        <v>23</v>
      </c>
      <c r="G29" t="s">
        <v>201</v>
      </c>
      <c r="H29" t="s">
        <v>199</v>
      </c>
      <c r="I29" t="s">
        <v>37</v>
      </c>
      <c r="J29" t="str">
        <f t="shared" si="3"/>
        <v>YD0ZRegularG</v>
      </c>
      <c r="L29" t="str">
        <f t="shared" si="0"/>
        <v>YD0ZRegularG</v>
      </c>
      <c r="M29" t="b">
        <f t="shared" si="1"/>
        <v>1</v>
      </c>
    </row>
    <row r="30" spans="1:13">
      <c r="D30" t="str">
        <f t="shared" si="2"/>
        <v>YD12DDV</v>
      </c>
      <c r="E30">
        <v>119213</v>
      </c>
      <c r="F30" t="s">
        <v>1</v>
      </c>
      <c r="G30" t="s">
        <v>196</v>
      </c>
      <c r="H30" t="s">
        <v>197</v>
      </c>
      <c r="I30" t="s">
        <v>39</v>
      </c>
      <c r="J30" t="str">
        <f t="shared" si="3"/>
        <v>YD12DirectD</v>
      </c>
      <c r="L30" t="str">
        <f t="shared" si="0"/>
        <v>YD12DirectD</v>
      </c>
      <c r="M30" t="b">
        <f t="shared" si="1"/>
        <v>1</v>
      </c>
    </row>
    <row r="31" spans="1:13">
      <c r="D31" t="str">
        <f t="shared" si="2"/>
        <v>YD12DGR</v>
      </c>
      <c r="E31">
        <v>119212</v>
      </c>
      <c r="F31" t="s">
        <v>1</v>
      </c>
      <c r="G31" t="s">
        <v>198</v>
      </c>
      <c r="H31" t="s">
        <v>199</v>
      </c>
      <c r="I31" t="s">
        <v>39</v>
      </c>
      <c r="J31" t="str">
        <f t="shared" si="3"/>
        <v>YD12DirectG</v>
      </c>
      <c r="L31" t="str">
        <f t="shared" si="0"/>
        <v>YD12DirectG</v>
      </c>
      <c r="M31" t="b">
        <f t="shared" si="1"/>
        <v>1</v>
      </c>
    </row>
    <row r="32" spans="1:13">
      <c r="D32" t="str">
        <f t="shared" si="2"/>
        <v>YD12RD</v>
      </c>
      <c r="E32">
        <v>113153</v>
      </c>
      <c r="F32" t="s">
        <v>1</v>
      </c>
      <c r="G32" t="s">
        <v>200</v>
      </c>
      <c r="H32" t="s">
        <v>197</v>
      </c>
      <c r="I32" t="s">
        <v>37</v>
      </c>
      <c r="J32" t="str">
        <f t="shared" si="3"/>
        <v>YD12RegularD</v>
      </c>
      <c r="L32" t="str">
        <f t="shared" si="0"/>
        <v>YD12RegularD</v>
      </c>
      <c r="M32" t="b">
        <f t="shared" si="1"/>
        <v>1</v>
      </c>
    </row>
    <row r="33" spans="4:13">
      <c r="D33" t="str">
        <f t="shared" si="2"/>
        <v>YD12RG</v>
      </c>
      <c r="E33">
        <v>105989</v>
      </c>
      <c r="F33" t="s">
        <v>1</v>
      </c>
      <c r="G33" t="s">
        <v>201</v>
      </c>
      <c r="H33" t="s">
        <v>199</v>
      </c>
      <c r="I33" t="s">
        <v>37</v>
      </c>
      <c r="J33" t="str">
        <f t="shared" si="3"/>
        <v>YD12RegularG</v>
      </c>
      <c r="L33" t="str">
        <f t="shared" si="0"/>
        <v>YD12RegularG</v>
      </c>
      <c r="M33" t="b">
        <f t="shared" si="1"/>
        <v>1</v>
      </c>
    </row>
    <row r="34" spans="4:13">
      <c r="D34" t="str">
        <f t="shared" si="2"/>
        <v>YD14DDV</v>
      </c>
      <c r="E34">
        <v>119020</v>
      </c>
      <c r="F34" t="s">
        <v>2</v>
      </c>
      <c r="G34" t="s">
        <v>196</v>
      </c>
      <c r="H34" t="s">
        <v>197</v>
      </c>
      <c r="I34" t="s">
        <v>39</v>
      </c>
      <c r="J34" t="str">
        <f t="shared" si="3"/>
        <v>YD14DirectD</v>
      </c>
      <c r="L34" t="str">
        <f t="shared" si="0"/>
        <v>YD14DirectD</v>
      </c>
      <c r="M34" t="b">
        <f t="shared" si="1"/>
        <v>1</v>
      </c>
    </row>
    <row r="35" spans="4:13">
      <c r="D35" t="str">
        <f t="shared" si="2"/>
        <v>YD14DGR</v>
      </c>
      <c r="E35">
        <v>119019</v>
      </c>
      <c r="F35" t="s">
        <v>2</v>
      </c>
      <c r="G35" t="s">
        <v>198</v>
      </c>
      <c r="H35" t="s">
        <v>199</v>
      </c>
      <c r="I35" t="s">
        <v>39</v>
      </c>
      <c r="J35" t="str">
        <f t="shared" si="3"/>
        <v>YD14DirectG</v>
      </c>
      <c r="L35" t="str">
        <f t="shared" si="0"/>
        <v>YD14DirectG</v>
      </c>
      <c r="M35" t="b">
        <f t="shared" si="1"/>
        <v>1</v>
      </c>
    </row>
    <row r="36" spans="4:13">
      <c r="D36" t="str">
        <f t="shared" si="2"/>
        <v>YD14RD</v>
      </c>
      <c r="E36">
        <v>100082</v>
      </c>
      <c r="F36" t="s">
        <v>2</v>
      </c>
      <c r="G36" t="s">
        <v>200</v>
      </c>
      <c r="H36" t="s">
        <v>197</v>
      </c>
      <c r="I36" t="s">
        <v>37</v>
      </c>
      <c r="J36" t="str">
        <f t="shared" si="3"/>
        <v>YD14RegularD</v>
      </c>
      <c r="L36" t="str">
        <f t="shared" si="0"/>
        <v>YD14RegularD</v>
      </c>
      <c r="M36" t="b">
        <f t="shared" si="1"/>
        <v>1</v>
      </c>
    </row>
    <row r="37" spans="4:13">
      <c r="D37" t="str">
        <f t="shared" si="2"/>
        <v>YD14RG</v>
      </c>
      <c r="E37">
        <v>100081</v>
      </c>
      <c r="F37" t="s">
        <v>2</v>
      </c>
      <c r="G37" t="s">
        <v>201</v>
      </c>
      <c r="H37" t="s">
        <v>199</v>
      </c>
      <c r="I37" t="s">
        <v>37</v>
      </c>
      <c r="J37" t="str">
        <f t="shared" si="3"/>
        <v>YD14RegularG</v>
      </c>
      <c r="L37" t="str">
        <f t="shared" si="0"/>
        <v>YD14RegularG</v>
      </c>
      <c r="M37" t="b">
        <f t="shared" si="1"/>
        <v>1</v>
      </c>
    </row>
    <row r="38" spans="4:13">
      <c r="D38" t="str">
        <f t="shared" si="2"/>
        <v>YD15DDV</v>
      </c>
      <c r="E38">
        <v>119101</v>
      </c>
      <c r="F38" t="s">
        <v>19</v>
      </c>
      <c r="G38" t="s">
        <v>196</v>
      </c>
      <c r="H38" t="s">
        <v>197</v>
      </c>
      <c r="I38" t="s">
        <v>39</v>
      </c>
      <c r="J38" t="str">
        <f t="shared" si="3"/>
        <v>YD15DirectD</v>
      </c>
      <c r="L38" t="str">
        <f t="shared" si="0"/>
        <v>YD15DirectD</v>
      </c>
      <c r="M38" t="b">
        <f t="shared" si="1"/>
        <v>1</v>
      </c>
    </row>
    <row r="39" spans="4:13">
      <c r="D39" t="str">
        <f t="shared" si="2"/>
        <v>YD15DGR</v>
      </c>
      <c r="E39">
        <v>119099</v>
      </c>
      <c r="F39" t="s">
        <v>19</v>
      </c>
      <c r="G39" t="s">
        <v>198</v>
      </c>
      <c r="H39" t="s">
        <v>199</v>
      </c>
      <c r="I39" t="s">
        <v>39</v>
      </c>
      <c r="J39" t="str">
        <f t="shared" si="3"/>
        <v>YD15DirectG</v>
      </c>
      <c r="L39" t="str">
        <f t="shared" si="0"/>
        <v>YD15DirectG</v>
      </c>
      <c r="M39" t="b">
        <f t="shared" si="1"/>
        <v>1</v>
      </c>
    </row>
    <row r="40" spans="4:13">
      <c r="D40" t="str">
        <f t="shared" si="2"/>
        <v>YD15DMD</v>
      </c>
      <c r="E40">
        <v>119100</v>
      </c>
      <c r="F40" t="s">
        <v>19</v>
      </c>
      <c r="G40" t="s">
        <v>202</v>
      </c>
      <c r="H40" t="s">
        <v>58</v>
      </c>
      <c r="I40" t="s">
        <v>39</v>
      </c>
      <c r="J40" t="str">
        <f t="shared" si="3"/>
        <v>YD15DirectMD</v>
      </c>
      <c r="L40" t="str">
        <f t="shared" si="0"/>
        <v>YD15DirectMD</v>
      </c>
      <c r="M40" t="b">
        <f t="shared" si="1"/>
        <v>1</v>
      </c>
    </row>
    <row r="41" spans="4:13">
      <c r="D41" t="str">
        <f t="shared" si="2"/>
        <v>YD15RD</v>
      </c>
      <c r="E41">
        <v>100085</v>
      </c>
      <c r="F41" t="s">
        <v>19</v>
      </c>
      <c r="G41" t="s">
        <v>200</v>
      </c>
      <c r="H41" t="s">
        <v>197</v>
      </c>
      <c r="I41" t="s">
        <v>37</v>
      </c>
      <c r="J41" t="str">
        <f t="shared" si="3"/>
        <v>YD15RegularD</v>
      </c>
      <c r="L41" t="str">
        <f t="shared" si="0"/>
        <v>YD15RegularD</v>
      </c>
      <c r="M41" t="b">
        <f t="shared" si="1"/>
        <v>1</v>
      </c>
    </row>
    <row r="42" spans="4:13">
      <c r="D42" t="str">
        <f t="shared" si="2"/>
        <v>YD15RG</v>
      </c>
      <c r="E42">
        <v>100084</v>
      </c>
      <c r="F42" t="s">
        <v>19</v>
      </c>
      <c r="G42" t="s">
        <v>201</v>
      </c>
      <c r="H42" t="s">
        <v>199</v>
      </c>
      <c r="I42" t="s">
        <v>37</v>
      </c>
      <c r="J42" t="str">
        <f t="shared" si="3"/>
        <v>YD15RegularG</v>
      </c>
      <c r="L42" t="str">
        <f t="shared" si="0"/>
        <v>YD15RegularG</v>
      </c>
      <c r="M42" t="b">
        <f t="shared" si="1"/>
        <v>1</v>
      </c>
    </row>
    <row r="43" spans="4:13">
      <c r="D43" t="str">
        <f t="shared" si="2"/>
        <v>YD15RMD</v>
      </c>
      <c r="E43">
        <v>100086</v>
      </c>
      <c r="F43" t="s">
        <v>19</v>
      </c>
      <c r="G43" t="s">
        <v>203</v>
      </c>
      <c r="H43" t="s">
        <v>58</v>
      </c>
      <c r="I43" t="s">
        <v>37</v>
      </c>
      <c r="J43" t="str">
        <f t="shared" si="3"/>
        <v>YD15RegularMD</v>
      </c>
      <c r="L43" t="str">
        <f t="shared" si="0"/>
        <v>YD15RegularMD</v>
      </c>
      <c r="M43" t="b">
        <f t="shared" si="1"/>
        <v>1</v>
      </c>
    </row>
    <row r="44" spans="4:13">
      <c r="D44" t="str">
        <f t="shared" si="2"/>
        <v>YD16DDD</v>
      </c>
      <c r="E44">
        <v>123288</v>
      </c>
      <c r="F44" t="s">
        <v>20</v>
      </c>
      <c r="G44" t="s">
        <v>204</v>
      </c>
      <c r="H44" t="s">
        <v>33</v>
      </c>
      <c r="I44" t="s">
        <v>39</v>
      </c>
      <c r="J44" t="str">
        <f t="shared" si="3"/>
        <v>YD16DirectDD</v>
      </c>
      <c r="L44" t="str">
        <f t="shared" si="0"/>
        <v>YD16DirectDD</v>
      </c>
      <c r="M44" t="b">
        <f t="shared" si="1"/>
        <v>1</v>
      </c>
    </row>
    <row r="45" spans="4:13">
      <c r="D45" t="str">
        <f t="shared" si="2"/>
        <v>YD16DDV</v>
      </c>
      <c r="E45">
        <v>119108</v>
      </c>
      <c r="F45" t="s">
        <v>20</v>
      </c>
      <c r="G45" t="s">
        <v>196</v>
      </c>
      <c r="H45" t="s">
        <v>197</v>
      </c>
      <c r="I45" t="s">
        <v>39</v>
      </c>
      <c r="J45" t="str">
        <f t="shared" si="3"/>
        <v>YD16DirectD</v>
      </c>
      <c r="L45" t="str">
        <f t="shared" si="0"/>
        <v>YD16DirectD</v>
      </c>
      <c r="M45" t="b">
        <f t="shared" si="1"/>
        <v>1</v>
      </c>
    </row>
    <row r="46" spans="4:13">
      <c r="D46" t="str">
        <f t="shared" si="2"/>
        <v>YD16DGR</v>
      </c>
      <c r="E46">
        <v>119106</v>
      </c>
      <c r="F46" t="s">
        <v>20</v>
      </c>
      <c r="G46" t="s">
        <v>198</v>
      </c>
      <c r="H46" t="s">
        <v>199</v>
      </c>
      <c r="I46" t="s">
        <v>39</v>
      </c>
      <c r="J46" t="str">
        <f t="shared" si="3"/>
        <v>YD16DirectG</v>
      </c>
      <c r="L46" t="str">
        <f t="shared" si="0"/>
        <v>YD16DirectG</v>
      </c>
      <c r="M46" t="b">
        <f t="shared" si="1"/>
        <v>1</v>
      </c>
    </row>
    <row r="47" spans="4:13">
      <c r="D47" t="str">
        <f t="shared" si="2"/>
        <v>YD16DMD</v>
      </c>
      <c r="E47">
        <v>119107</v>
      </c>
      <c r="F47" t="s">
        <v>20</v>
      </c>
      <c r="G47" t="s">
        <v>202</v>
      </c>
      <c r="H47" t="s">
        <v>58</v>
      </c>
      <c r="I47" t="s">
        <v>39</v>
      </c>
      <c r="J47" t="str">
        <f t="shared" si="3"/>
        <v>YD16DirectMD</v>
      </c>
      <c r="L47" t="str">
        <f t="shared" si="0"/>
        <v>YD16DirectMD</v>
      </c>
      <c r="M47" t="b">
        <f t="shared" si="1"/>
        <v>1</v>
      </c>
    </row>
    <row r="48" spans="4:13">
      <c r="D48" t="str">
        <f t="shared" si="2"/>
        <v>YD16RD</v>
      </c>
      <c r="E48">
        <v>100088</v>
      </c>
      <c r="F48" t="s">
        <v>20</v>
      </c>
      <c r="G48" t="s">
        <v>200</v>
      </c>
      <c r="H48" t="s">
        <v>197</v>
      </c>
      <c r="I48" t="s">
        <v>37</v>
      </c>
      <c r="J48" t="str">
        <f t="shared" si="3"/>
        <v>YD16RegularD</v>
      </c>
      <c r="L48" t="str">
        <f t="shared" si="0"/>
        <v>YD16RegularD</v>
      </c>
      <c r="M48" t="b">
        <f t="shared" si="1"/>
        <v>1</v>
      </c>
    </row>
    <row r="49" spans="4:13">
      <c r="D49" t="str">
        <f t="shared" si="2"/>
        <v>YD16RDD</v>
      </c>
      <c r="E49">
        <v>123287</v>
      </c>
      <c r="F49" t="s">
        <v>20</v>
      </c>
      <c r="G49" t="s">
        <v>205</v>
      </c>
      <c r="H49" t="s">
        <v>33</v>
      </c>
      <c r="I49" t="s">
        <v>37</v>
      </c>
      <c r="J49" t="str">
        <f t="shared" si="3"/>
        <v>YD16RegularDD</v>
      </c>
      <c r="L49" t="str">
        <f t="shared" si="0"/>
        <v>YD16RegularDD</v>
      </c>
      <c r="M49" t="b">
        <f t="shared" si="1"/>
        <v>1</v>
      </c>
    </row>
    <row r="50" spans="4:13">
      <c r="D50" t="str">
        <f t="shared" si="2"/>
        <v>YD16RG</v>
      </c>
      <c r="E50">
        <v>100087</v>
      </c>
      <c r="F50" t="s">
        <v>20</v>
      </c>
      <c r="G50" t="s">
        <v>201</v>
      </c>
      <c r="H50" t="s">
        <v>199</v>
      </c>
      <c r="I50" t="s">
        <v>37</v>
      </c>
      <c r="J50" t="str">
        <f t="shared" si="3"/>
        <v>YD16RegularG</v>
      </c>
      <c r="L50" t="str">
        <f t="shared" si="0"/>
        <v>YD16RegularG</v>
      </c>
      <c r="M50" t="b">
        <f t="shared" si="1"/>
        <v>1</v>
      </c>
    </row>
    <row r="51" spans="4:13">
      <c r="D51" t="str">
        <f t="shared" si="2"/>
        <v>YD16RMD</v>
      </c>
      <c r="E51">
        <v>100089</v>
      </c>
      <c r="F51" t="s">
        <v>20</v>
      </c>
      <c r="G51" t="s">
        <v>203</v>
      </c>
      <c r="H51" t="s">
        <v>58</v>
      </c>
      <c r="I51" t="s">
        <v>37</v>
      </c>
      <c r="J51" t="str">
        <f t="shared" si="3"/>
        <v>YD16RegularMD</v>
      </c>
      <c r="L51" t="str">
        <f t="shared" si="0"/>
        <v>YD16RegularMD</v>
      </c>
      <c r="M51" t="b">
        <f t="shared" si="1"/>
        <v>1</v>
      </c>
    </row>
    <row r="52" spans="4:13">
      <c r="D52" t="str">
        <f t="shared" si="2"/>
        <v>YD16UD</v>
      </c>
      <c r="E52">
        <v>139305</v>
      </c>
      <c r="F52" t="s">
        <v>20</v>
      </c>
      <c r="G52" t="s">
        <v>69</v>
      </c>
      <c r="H52" t="s">
        <v>69</v>
      </c>
      <c r="I52" t="s">
        <v>68</v>
      </c>
      <c r="J52" t="str">
        <f t="shared" si="3"/>
        <v>YD16UnclaimedUD</v>
      </c>
      <c r="L52" t="str">
        <f t="shared" si="0"/>
        <v>YD16UnclaimedUD</v>
      </c>
      <c r="M52" t="b">
        <f t="shared" si="1"/>
        <v>1</v>
      </c>
    </row>
    <row r="53" spans="4:13">
      <c r="D53" t="str">
        <f t="shared" si="2"/>
        <v>YD16UD3</v>
      </c>
      <c r="E53">
        <v>139306</v>
      </c>
      <c r="F53" t="s">
        <v>20</v>
      </c>
      <c r="G53" t="s">
        <v>70</v>
      </c>
      <c r="H53" t="s">
        <v>70</v>
      </c>
      <c r="I53" t="s">
        <v>68</v>
      </c>
      <c r="J53" t="str">
        <f t="shared" si="3"/>
        <v>YD16UnclaimedUD3</v>
      </c>
      <c r="L53" t="str">
        <f t="shared" si="0"/>
        <v>YD16UnclaimedUD3</v>
      </c>
      <c r="M53" t="b">
        <f t="shared" si="1"/>
        <v>1</v>
      </c>
    </row>
    <row r="54" spans="4:13">
      <c r="D54" t="str">
        <f t="shared" si="2"/>
        <v>YD16UR</v>
      </c>
      <c r="E54">
        <v>139303</v>
      </c>
      <c r="F54" t="s">
        <v>20</v>
      </c>
      <c r="G54" t="s">
        <v>71</v>
      </c>
      <c r="H54" t="s">
        <v>71</v>
      </c>
      <c r="I54" t="s">
        <v>68</v>
      </c>
      <c r="J54" t="str">
        <f t="shared" si="3"/>
        <v>YD16UnclaimedUR</v>
      </c>
      <c r="L54" t="str">
        <f t="shared" si="0"/>
        <v>YD16UnclaimedUR</v>
      </c>
      <c r="M54" t="b">
        <f t="shared" si="1"/>
        <v>1</v>
      </c>
    </row>
    <row r="55" spans="4:13">
      <c r="D55" t="str">
        <f t="shared" si="2"/>
        <v>YD16UR3</v>
      </c>
      <c r="E55">
        <v>139304</v>
      </c>
      <c r="F55" t="s">
        <v>20</v>
      </c>
      <c r="G55" t="s">
        <v>72</v>
      </c>
      <c r="H55" t="s">
        <v>72</v>
      </c>
      <c r="I55" t="s">
        <v>68</v>
      </c>
      <c r="J55" t="str">
        <f t="shared" si="3"/>
        <v>YD16UnclaimedUR3</v>
      </c>
      <c r="L55" t="str">
        <f t="shared" si="0"/>
        <v>YD16UnclaimedUR3</v>
      </c>
      <c r="M55" t="b">
        <f t="shared" si="1"/>
        <v>1</v>
      </c>
    </row>
    <row r="56" spans="4:13">
      <c r="D56" t="str">
        <f t="shared" si="2"/>
        <v>YD21DGR</v>
      </c>
      <c r="E56">
        <v>118994</v>
      </c>
      <c r="F56" t="s">
        <v>11</v>
      </c>
      <c r="G56" t="s">
        <v>198</v>
      </c>
      <c r="H56" t="s">
        <v>199</v>
      </c>
      <c r="I56" t="s">
        <v>39</v>
      </c>
      <c r="J56" t="str">
        <f t="shared" si="3"/>
        <v>YD21DirectG</v>
      </c>
      <c r="L56" t="str">
        <f t="shared" si="0"/>
        <v>YD21DirectG</v>
      </c>
      <c r="M56" t="b">
        <f t="shared" si="1"/>
        <v>1</v>
      </c>
    </row>
    <row r="57" spans="4:13">
      <c r="D57" t="str">
        <f t="shared" si="2"/>
        <v>YD21DMD</v>
      </c>
      <c r="E57">
        <v>118992</v>
      </c>
      <c r="F57" t="s">
        <v>11</v>
      </c>
      <c r="G57" t="s">
        <v>202</v>
      </c>
      <c r="H57" t="s">
        <v>58</v>
      </c>
      <c r="I57" t="s">
        <v>39</v>
      </c>
      <c r="J57" t="str">
        <f t="shared" si="3"/>
        <v>YD21DirectMD</v>
      </c>
      <c r="L57" t="str">
        <f t="shared" si="0"/>
        <v>YD21DirectMD</v>
      </c>
      <c r="M57" t="b">
        <f t="shared" si="1"/>
        <v>1</v>
      </c>
    </row>
    <row r="58" spans="4:13">
      <c r="D58" t="str">
        <f t="shared" si="2"/>
        <v>YD21DQD</v>
      </c>
      <c r="E58">
        <v>118993</v>
      </c>
      <c r="F58" t="s">
        <v>11</v>
      </c>
      <c r="G58" t="s">
        <v>206</v>
      </c>
      <c r="H58" t="s">
        <v>35</v>
      </c>
      <c r="I58" t="s">
        <v>39</v>
      </c>
      <c r="J58" t="str">
        <f t="shared" si="3"/>
        <v>YD21DirectQD</v>
      </c>
      <c r="L58" t="str">
        <f t="shared" si="0"/>
        <v>YD21DirectQD</v>
      </c>
      <c r="M58" t="b">
        <f t="shared" si="1"/>
        <v>1</v>
      </c>
    </row>
    <row r="59" spans="4:13">
      <c r="D59" t="str">
        <f t="shared" si="2"/>
        <v>YD21RG</v>
      </c>
      <c r="E59">
        <v>102448</v>
      </c>
      <c r="F59" t="s">
        <v>11</v>
      </c>
      <c r="G59" t="s">
        <v>201</v>
      </c>
      <c r="H59" t="s">
        <v>199</v>
      </c>
      <c r="I59" t="s">
        <v>37</v>
      </c>
      <c r="J59" t="str">
        <f t="shared" si="3"/>
        <v>YD21RegularG</v>
      </c>
      <c r="L59" t="str">
        <f t="shared" si="0"/>
        <v>YD21RegularG</v>
      </c>
      <c r="M59" t="b">
        <f t="shared" si="1"/>
        <v>1</v>
      </c>
    </row>
    <row r="60" spans="4:13">
      <c r="D60" t="str">
        <f t="shared" si="2"/>
        <v>YD21RMD</v>
      </c>
      <c r="E60">
        <v>102450</v>
      </c>
      <c r="F60" t="s">
        <v>11</v>
      </c>
      <c r="G60" t="s">
        <v>203</v>
      </c>
      <c r="H60" t="s">
        <v>58</v>
      </c>
      <c r="I60" t="s">
        <v>37</v>
      </c>
      <c r="J60" t="str">
        <f t="shared" si="3"/>
        <v>YD21RegularMD</v>
      </c>
      <c r="L60" t="str">
        <f t="shared" si="0"/>
        <v>YD21RegularMD</v>
      </c>
      <c r="M60" t="b">
        <f t="shared" si="1"/>
        <v>1</v>
      </c>
    </row>
    <row r="61" spans="4:13">
      <c r="D61" t="str">
        <f t="shared" si="2"/>
        <v>YD21RQD</v>
      </c>
      <c r="E61">
        <v>102451</v>
      </c>
      <c r="F61" t="s">
        <v>11</v>
      </c>
      <c r="G61" t="s">
        <v>207</v>
      </c>
      <c r="H61" t="s">
        <v>35</v>
      </c>
      <c r="I61" t="s">
        <v>37</v>
      </c>
      <c r="J61" t="str">
        <f t="shared" si="3"/>
        <v>YD21RegularQD</v>
      </c>
      <c r="L61" t="str">
        <f t="shared" si="0"/>
        <v>YD21RegularQD</v>
      </c>
      <c r="M61" t="b">
        <f t="shared" si="1"/>
        <v>1</v>
      </c>
    </row>
    <row r="62" spans="4:13">
      <c r="D62" t="str">
        <f t="shared" si="2"/>
        <v>YD25DDV</v>
      </c>
      <c r="E62">
        <v>119029</v>
      </c>
      <c r="F62" t="s">
        <v>3</v>
      </c>
      <c r="G62" t="s">
        <v>196</v>
      </c>
      <c r="H62" t="s">
        <v>197</v>
      </c>
      <c r="I62" t="s">
        <v>39</v>
      </c>
      <c r="J62" t="str">
        <f t="shared" si="3"/>
        <v>YD25DirectD</v>
      </c>
      <c r="L62" t="str">
        <f t="shared" si="0"/>
        <v>YD25DirectD</v>
      </c>
      <c r="M62" t="b">
        <f t="shared" si="1"/>
        <v>1</v>
      </c>
    </row>
    <row r="63" spans="4:13">
      <c r="D63" t="str">
        <f t="shared" si="2"/>
        <v>YD25DGR</v>
      </c>
      <c r="E63">
        <v>119028</v>
      </c>
      <c r="F63" t="s">
        <v>3</v>
      </c>
      <c r="G63" t="s">
        <v>198</v>
      </c>
      <c r="H63" t="s">
        <v>199</v>
      </c>
      <c r="I63" t="s">
        <v>39</v>
      </c>
      <c r="J63" t="str">
        <f t="shared" si="3"/>
        <v>YD25DirectG</v>
      </c>
      <c r="L63" t="str">
        <f t="shared" si="0"/>
        <v>YD25DirectG</v>
      </c>
      <c r="M63" t="b">
        <f t="shared" si="1"/>
        <v>1</v>
      </c>
    </row>
    <row r="64" spans="4:13">
      <c r="D64" t="str">
        <f t="shared" si="2"/>
        <v>YD25RD</v>
      </c>
      <c r="E64">
        <v>108203</v>
      </c>
      <c r="F64" t="s">
        <v>3</v>
      </c>
      <c r="G64" t="s">
        <v>200</v>
      </c>
      <c r="H64" t="s">
        <v>197</v>
      </c>
      <c r="I64" t="s">
        <v>37</v>
      </c>
      <c r="J64" t="str">
        <f t="shared" si="3"/>
        <v>YD25RegularD</v>
      </c>
      <c r="L64" t="str">
        <f t="shared" si="0"/>
        <v>YD25RegularD</v>
      </c>
      <c r="M64" t="b">
        <f t="shared" si="1"/>
        <v>1</v>
      </c>
    </row>
    <row r="65" spans="4:13">
      <c r="D65" t="str">
        <f t="shared" si="2"/>
        <v>YD25RG</v>
      </c>
      <c r="E65">
        <v>108202</v>
      </c>
      <c r="F65" t="s">
        <v>3</v>
      </c>
      <c r="G65" t="s">
        <v>201</v>
      </c>
      <c r="H65" t="s">
        <v>199</v>
      </c>
      <c r="I65" t="s">
        <v>37</v>
      </c>
      <c r="J65" t="str">
        <f t="shared" si="3"/>
        <v>YD25RegularG</v>
      </c>
      <c r="L65" t="str">
        <f t="shared" si="0"/>
        <v>YD25RegularG</v>
      </c>
      <c r="M65" t="b">
        <f t="shared" si="1"/>
        <v>1</v>
      </c>
    </row>
    <row r="66" spans="4:13">
      <c r="D66" t="str">
        <f t="shared" si="2"/>
        <v>YD26DDV</v>
      </c>
      <c r="E66">
        <v>118922</v>
      </c>
      <c r="F66" t="s">
        <v>12</v>
      </c>
      <c r="G66" t="s">
        <v>196</v>
      </c>
      <c r="H66" t="s">
        <v>197</v>
      </c>
      <c r="I66" t="s">
        <v>39</v>
      </c>
      <c r="J66" t="str">
        <f t="shared" si="3"/>
        <v>YD26DirectD</v>
      </c>
      <c r="L66" t="str">
        <f t="shared" ref="L66:L129" si="4">+F66&amp;I66&amp;H66</f>
        <v>YD26DirectD</v>
      </c>
      <c r="M66" t="b">
        <f t="shared" ref="M66:M129" si="5">+L66=J66</f>
        <v>1</v>
      </c>
    </row>
    <row r="67" spans="4:13">
      <c r="D67" t="str">
        <f t="shared" ref="D67:D130" si="6">+F67&amp;G67</f>
        <v>YD26DGR</v>
      </c>
      <c r="E67">
        <v>118924</v>
      </c>
      <c r="F67" t="s">
        <v>12</v>
      </c>
      <c r="G67" t="s">
        <v>198</v>
      </c>
      <c r="H67" t="s">
        <v>199</v>
      </c>
      <c r="I67" t="s">
        <v>39</v>
      </c>
      <c r="J67" t="str">
        <f t="shared" ref="J67:J130" si="7">+F67&amp;I67&amp;H67</f>
        <v>YD26DirectG</v>
      </c>
      <c r="L67" t="str">
        <f t="shared" si="4"/>
        <v>YD26DirectG</v>
      </c>
      <c r="M67" t="b">
        <f t="shared" si="5"/>
        <v>1</v>
      </c>
    </row>
    <row r="68" spans="4:13">
      <c r="D68" t="str">
        <f t="shared" si="6"/>
        <v>YD26DMD</v>
      </c>
      <c r="E68">
        <v>118921</v>
      </c>
      <c r="F68" t="s">
        <v>12</v>
      </c>
      <c r="G68" t="s">
        <v>202</v>
      </c>
      <c r="H68" t="s">
        <v>58</v>
      </c>
      <c r="I68" t="s">
        <v>39</v>
      </c>
      <c r="J68" t="str">
        <f t="shared" si="7"/>
        <v>YD26DirectMD</v>
      </c>
      <c r="L68" t="str">
        <f t="shared" si="4"/>
        <v>YD26DirectMD</v>
      </c>
      <c r="M68" t="b">
        <f t="shared" si="5"/>
        <v>1</v>
      </c>
    </row>
    <row r="69" spans="4:13">
      <c r="D69" t="str">
        <f t="shared" si="6"/>
        <v>YD26RD</v>
      </c>
      <c r="E69">
        <v>100077</v>
      </c>
      <c r="F69" t="s">
        <v>12</v>
      </c>
      <c r="G69" t="s">
        <v>200</v>
      </c>
      <c r="H69" t="s">
        <v>197</v>
      </c>
      <c r="I69" t="s">
        <v>37</v>
      </c>
      <c r="J69" t="str">
        <f t="shared" si="7"/>
        <v>YD26RegularD</v>
      </c>
      <c r="L69" t="str">
        <f t="shared" si="4"/>
        <v>YD26RegularD</v>
      </c>
      <c r="M69" t="b">
        <f t="shared" si="5"/>
        <v>1</v>
      </c>
    </row>
    <row r="70" spans="4:13">
      <c r="D70" t="str">
        <f t="shared" si="6"/>
        <v>YD26RG</v>
      </c>
      <c r="E70">
        <v>100078</v>
      </c>
      <c r="F70" t="s">
        <v>12</v>
      </c>
      <c r="G70" t="s">
        <v>201</v>
      </c>
      <c r="H70" t="s">
        <v>199</v>
      </c>
      <c r="I70" t="s">
        <v>37</v>
      </c>
      <c r="J70" t="str">
        <f t="shared" si="7"/>
        <v>YD26RegularG</v>
      </c>
      <c r="L70" t="str">
        <f t="shared" si="4"/>
        <v>YD26RegularG</v>
      </c>
      <c r="M70" t="b">
        <f t="shared" si="5"/>
        <v>1</v>
      </c>
    </row>
    <row r="71" spans="4:13">
      <c r="D71" t="str">
        <f t="shared" si="6"/>
        <v>YD26RMD</v>
      </c>
      <c r="E71">
        <v>100079</v>
      </c>
      <c r="F71" t="s">
        <v>12</v>
      </c>
      <c r="G71" t="s">
        <v>203</v>
      </c>
      <c r="H71" t="s">
        <v>58</v>
      </c>
      <c r="I71" t="s">
        <v>37</v>
      </c>
      <c r="J71" t="str">
        <f t="shared" si="7"/>
        <v>YD26RegularMD</v>
      </c>
      <c r="L71" t="str">
        <f t="shared" si="4"/>
        <v>YD26RegularMD</v>
      </c>
      <c r="M71" t="b">
        <f t="shared" si="5"/>
        <v>1</v>
      </c>
    </row>
    <row r="72" spans="4:13">
      <c r="D72" t="str">
        <f t="shared" si="6"/>
        <v>YD27DGR</v>
      </c>
      <c r="E72">
        <v>119226</v>
      </c>
      <c r="F72" t="s">
        <v>13</v>
      </c>
      <c r="G72" t="s">
        <v>198</v>
      </c>
      <c r="H72" t="s">
        <v>199</v>
      </c>
      <c r="I72" t="s">
        <v>39</v>
      </c>
      <c r="J72" t="str">
        <f t="shared" si="7"/>
        <v>YD27DirectG</v>
      </c>
      <c r="L72" t="str">
        <f t="shared" si="4"/>
        <v>YD27DirectG</v>
      </c>
      <c r="M72" t="b">
        <f t="shared" si="5"/>
        <v>1</v>
      </c>
    </row>
    <row r="73" spans="4:13">
      <c r="D73" t="str">
        <f t="shared" si="6"/>
        <v>YD27DMD</v>
      </c>
      <c r="E73">
        <v>119224</v>
      </c>
      <c r="F73" t="s">
        <v>13</v>
      </c>
      <c r="G73" t="s">
        <v>202</v>
      </c>
      <c r="H73" t="s">
        <v>58</v>
      </c>
      <c r="I73" t="s">
        <v>39</v>
      </c>
      <c r="J73" t="str">
        <f t="shared" si="7"/>
        <v>YD27DirectMD</v>
      </c>
      <c r="L73" t="str">
        <f t="shared" si="4"/>
        <v>YD27DirectMD</v>
      </c>
      <c r="M73" t="b">
        <f t="shared" si="5"/>
        <v>1</v>
      </c>
    </row>
    <row r="74" spans="4:13">
      <c r="D74" t="str">
        <f t="shared" si="6"/>
        <v>YD27DQD</v>
      </c>
      <c r="E74">
        <v>119222</v>
      </c>
      <c r="F74" t="s">
        <v>13</v>
      </c>
      <c r="G74" t="s">
        <v>206</v>
      </c>
      <c r="H74" s="6" t="s">
        <v>197</v>
      </c>
      <c r="I74" t="s">
        <v>39</v>
      </c>
      <c r="J74" t="str">
        <f t="shared" si="7"/>
        <v>YD27DirectD</v>
      </c>
      <c r="L74" t="str">
        <f t="shared" si="4"/>
        <v>YD27DirectD</v>
      </c>
      <c r="M74" t="b">
        <f t="shared" si="5"/>
        <v>1</v>
      </c>
    </row>
    <row r="75" spans="4:13">
      <c r="D75" t="str">
        <f t="shared" si="6"/>
        <v>YD27DWD</v>
      </c>
      <c r="E75">
        <v>119223</v>
      </c>
      <c r="F75" t="s">
        <v>13</v>
      </c>
      <c r="G75" t="s">
        <v>208</v>
      </c>
      <c r="H75" t="s">
        <v>34</v>
      </c>
      <c r="I75" t="s">
        <v>39</v>
      </c>
      <c r="J75" t="str">
        <f t="shared" si="7"/>
        <v>YD27DirectWD</v>
      </c>
      <c r="L75" t="str">
        <f t="shared" si="4"/>
        <v>YD27DirectWD</v>
      </c>
      <c r="M75" t="b">
        <f t="shared" si="5"/>
        <v>1</v>
      </c>
    </row>
    <row r="76" spans="4:13">
      <c r="D76" t="str">
        <f t="shared" si="6"/>
        <v>YD27RG</v>
      </c>
      <c r="E76">
        <v>101304</v>
      </c>
      <c r="F76" t="s">
        <v>13</v>
      </c>
      <c r="G76" t="s">
        <v>201</v>
      </c>
      <c r="H76" t="s">
        <v>199</v>
      </c>
      <c r="I76" t="s">
        <v>37</v>
      </c>
      <c r="J76" t="str">
        <f t="shared" si="7"/>
        <v>YD27RegularG</v>
      </c>
      <c r="L76" t="str">
        <f t="shared" si="4"/>
        <v>YD27RegularG</v>
      </c>
      <c r="M76" t="b">
        <f t="shared" si="5"/>
        <v>1</v>
      </c>
    </row>
    <row r="77" spans="4:13">
      <c r="D77" t="str">
        <f t="shared" si="6"/>
        <v>YD27RMD</v>
      </c>
      <c r="E77">
        <v>101306</v>
      </c>
      <c r="F77" t="s">
        <v>13</v>
      </c>
      <c r="G77" t="s">
        <v>203</v>
      </c>
      <c r="H77" t="s">
        <v>58</v>
      </c>
      <c r="I77" t="s">
        <v>37</v>
      </c>
      <c r="J77" t="str">
        <f t="shared" si="7"/>
        <v>YD27RegularMD</v>
      </c>
      <c r="L77" t="str">
        <f t="shared" si="4"/>
        <v>YD27RegularMD</v>
      </c>
      <c r="M77" t="b">
        <f t="shared" si="5"/>
        <v>1</v>
      </c>
    </row>
    <row r="78" spans="4:13">
      <c r="D78" t="str">
        <f t="shared" si="6"/>
        <v>YD27RQD</v>
      </c>
      <c r="E78">
        <v>101305</v>
      </c>
      <c r="F78" t="s">
        <v>13</v>
      </c>
      <c r="G78" t="s">
        <v>207</v>
      </c>
      <c r="H78" s="6" t="s">
        <v>197</v>
      </c>
      <c r="I78" t="s">
        <v>37</v>
      </c>
      <c r="J78" t="str">
        <f t="shared" si="7"/>
        <v>YD27RegularD</v>
      </c>
      <c r="L78" t="str">
        <f t="shared" si="4"/>
        <v>YD27RegularD</v>
      </c>
      <c r="M78" t="b">
        <f t="shared" si="5"/>
        <v>1</v>
      </c>
    </row>
    <row r="79" spans="4:13">
      <c r="D79" t="str">
        <f t="shared" si="6"/>
        <v>YD27RWD</v>
      </c>
      <c r="E79">
        <v>101303</v>
      </c>
      <c r="F79" t="s">
        <v>13</v>
      </c>
      <c r="G79" t="s">
        <v>209</v>
      </c>
      <c r="H79" t="s">
        <v>34</v>
      </c>
      <c r="I79" t="s">
        <v>37</v>
      </c>
      <c r="J79" t="str">
        <f t="shared" si="7"/>
        <v>YD27RegularWD</v>
      </c>
      <c r="L79" t="str">
        <f t="shared" si="4"/>
        <v>YD27RegularWD</v>
      </c>
      <c r="M79" t="b">
        <f t="shared" si="5"/>
        <v>1</v>
      </c>
    </row>
    <row r="80" spans="4:13">
      <c r="D80" t="str">
        <f t="shared" si="6"/>
        <v>YD28DDD</v>
      </c>
      <c r="E80">
        <v>119240</v>
      </c>
      <c r="F80" t="s">
        <v>14</v>
      </c>
      <c r="G80" t="s">
        <v>204</v>
      </c>
      <c r="H80" t="s">
        <v>33</v>
      </c>
      <c r="I80" t="s">
        <v>39</v>
      </c>
      <c r="J80" t="str">
        <f t="shared" si="7"/>
        <v>YD28DirectDD</v>
      </c>
      <c r="L80" t="str">
        <f t="shared" si="4"/>
        <v>YD28DirectDD</v>
      </c>
      <c r="M80" t="b">
        <f t="shared" si="5"/>
        <v>1</v>
      </c>
    </row>
    <row r="81" spans="4:13">
      <c r="D81" t="str">
        <f t="shared" si="6"/>
        <v>YD28DDV</v>
      </c>
      <c r="E81">
        <v>119238</v>
      </c>
      <c r="F81" t="s">
        <v>14</v>
      </c>
      <c r="G81" t="s">
        <v>196</v>
      </c>
      <c r="H81" t="s">
        <v>197</v>
      </c>
      <c r="I81" t="s">
        <v>39</v>
      </c>
      <c r="J81" t="str">
        <f t="shared" si="7"/>
        <v>YD28DirectD</v>
      </c>
      <c r="L81" t="str">
        <f t="shared" si="4"/>
        <v>YD28DirectD</v>
      </c>
      <c r="M81" t="b">
        <f t="shared" si="5"/>
        <v>1</v>
      </c>
    </row>
    <row r="82" spans="4:13">
      <c r="D82" t="str">
        <f t="shared" si="6"/>
        <v>YD28DGR</v>
      </c>
      <c r="E82">
        <v>119239</v>
      </c>
      <c r="F82" t="s">
        <v>14</v>
      </c>
      <c r="G82" t="s">
        <v>198</v>
      </c>
      <c r="H82" t="s">
        <v>199</v>
      </c>
      <c r="I82" t="s">
        <v>39</v>
      </c>
      <c r="J82" t="str">
        <f t="shared" si="7"/>
        <v>YD28DirectG</v>
      </c>
      <c r="L82" t="str">
        <f t="shared" si="4"/>
        <v>YD28DirectG</v>
      </c>
      <c r="M82" t="b">
        <f t="shared" si="5"/>
        <v>1</v>
      </c>
    </row>
    <row r="83" spans="4:13">
      <c r="D83" t="str">
        <f t="shared" si="6"/>
        <v>YD28DMD</v>
      </c>
      <c r="E83">
        <v>119236</v>
      </c>
      <c r="F83" t="s">
        <v>14</v>
      </c>
      <c r="G83" t="s">
        <v>202</v>
      </c>
      <c r="H83" t="s">
        <v>58</v>
      </c>
      <c r="I83" t="s">
        <v>39</v>
      </c>
      <c r="J83" t="str">
        <f t="shared" si="7"/>
        <v>YD28DirectMD</v>
      </c>
      <c r="L83" t="str">
        <f t="shared" si="4"/>
        <v>YD28DirectMD</v>
      </c>
      <c r="M83" t="b">
        <f t="shared" si="5"/>
        <v>1</v>
      </c>
    </row>
    <row r="84" spans="4:13">
      <c r="D84" t="str">
        <f t="shared" si="6"/>
        <v>YD28DWD</v>
      </c>
      <c r="E84">
        <v>119237</v>
      </c>
      <c r="F84" t="s">
        <v>14</v>
      </c>
      <c r="G84" t="s">
        <v>208</v>
      </c>
      <c r="H84" t="s">
        <v>34</v>
      </c>
      <c r="I84" t="s">
        <v>39</v>
      </c>
      <c r="J84" t="str">
        <f t="shared" si="7"/>
        <v>YD28DirectWD</v>
      </c>
      <c r="L84" t="str">
        <f t="shared" si="4"/>
        <v>YD28DirectWD</v>
      </c>
      <c r="M84" t="b">
        <f t="shared" si="5"/>
        <v>1</v>
      </c>
    </row>
    <row r="85" spans="4:13">
      <c r="D85" t="str">
        <f t="shared" si="6"/>
        <v>YD28ID</v>
      </c>
      <c r="E85">
        <v>105668</v>
      </c>
      <c r="F85" t="s">
        <v>14</v>
      </c>
      <c r="G85" t="s">
        <v>210</v>
      </c>
      <c r="H85" t="s">
        <v>197</v>
      </c>
      <c r="I85" s="5" t="s">
        <v>37</v>
      </c>
      <c r="J85" t="str">
        <f t="shared" si="7"/>
        <v>YD28RegularD</v>
      </c>
      <c r="L85" t="str">
        <f t="shared" si="4"/>
        <v>YD28RegularD</v>
      </c>
      <c r="M85" t="b">
        <f t="shared" si="5"/>
        <v>1</v>
      </c>
    </row>
    <row r="86" spans="4:13">
      <c r="D86" t="str">
        <f t="shared" si="6"/>
        <v>YD28IDD</v>
      </c>
      <c r="E86">
        <v>111786</v>
      </c>
      <c r="F86" t="s">
        <v>14</v>
      </c>
      <c r="G86" t="s">
        <v>211</v>
      </c>
      <c r="H86" t="s">
        <v>33</v>
      </c>
      <c r="I86" s="5" t="s">
        <v>37</v>
      </c>
      <c r="J86" t="str">
        <f t="shared" si="7"/>
        <v>YD28RegularDD</v>
      </c>
      <c r="L86" t="str">
        <f t="shared" si="4"/>
        <v>YD28RegularDD</v>
      </c>
      <c r="M86" t="b">
        <f t="shared" si="5"/>
        <v>1</v>
      </c>
    </row>
    <row r="87" spans="4:13">
      <c r="D87" t="str">
        <f t="shared" si="6"/>
        <v>YD28IG</v>
      </c>
      <c r="E87">
        <v>105669</v>
      </c>
      <c r="F87" t="s">
        <v>14</v>
      </c>
      <c r="G87" t="s">
        <v>212</v>
      </c>
      <c r="H87" t="s">
        <v>199</v>
      </c>
      <c r="I87" s="5" t="s">
        <v>37</v>
      </c>
      <c r="J87" t="str">
        <f t="shared" si="7"/>
        <v>YD28RegularG</v>
      </c>
      <c r="L87" t="str">
        <f t="shared" si="4"/>
        <v>YD28RegularG</v>
      </c>
      <c r="M87" t="b">
        <f t="shared" si="5"/>
        <v>1</v>
      </c>
    </row>
    <row r="88" spans="4:13">
      <c r="D88" t="str">
        <f t="shared" si="6"/>
        <v>YD28IMD</v>
      </c>
      <c r="E88">
        <v>105667</v>
      </c>
      <c r="F88" t="s">
        <v>14</v>
      </c>
      <c r="G88" t="s">
        <v>213</v>
      </c>
      <c r="H88" t="s">
        <v>58</v>
      </c>
      <c r="I88" t="s">
        <v>37</v>
      </c>
      <c r="J88" t="str">
        <f t="shared" si="7"/>
        <v>YD28RegularMD</v>
      </c>
      <c r="L88" t="str">
        <f t="shared" si="4"/>
        <v>YD28RegularMD</v>
      </c>
      <c r="M88" t="b">
        <f t="shared" si="5"/>
        <v>1</v>
      </c>
    </row>
    <row r="89" spans="4:13">
      <c r="D89" t="str">
        <f t="shared" si="6"/>
        <v>YD28IWD</v>
      </c>
      <c r="E89">
        <v>105878</v>
      </c>
      <c r="F89" t="s">
        <v>14</v>
      </c>
      <c r="G89" t="s">
        <v>214</v>
      </c>
      <c r="H89" t="s">
        <v>34</v>
      </c>
      <c r="I89" s="5" t="s">
        <v>37</v>
      </c>
      <c r="J89" t="str">
        <f t="shared" si="7"/>
        <v>YD28RegularWD</v>
      </c>
      <c r="L89" t="str">
        <f t="shared" si="4"/>
        <v>YD28RegularWD</v>
      </c>
      <c r="M89" t="b">
        <f t="shared" si="5"/>
        <v>1</v>
      </c>
    </row>
    <row r="90" spans="4:13">
      <c r="D90" t="str">
        <f t="shared" si="6"/>
        <v>YD29DDD</v>
      </c>
      <c r="E90">
        <v>119203</v>
      </c>
      <c r="F90" t="s">
        <v>15</v>
      </c>
      <c r="G90" t="s">
        <v>204</v>
      </c>
      <c r="H90" t="s">
        <v>33</v>
      </c>
      <c r="I90" t="s">
        <v>39</v>
      </c>
      <c r="J90" t="str">
        <f t="shared" si="7"/>
        <v>YD29DirectDD</v>
      </c>
      <c r="L90" t="str">
        <f t="shared" si="4"/>
        <v>YD29DirectDD</v>
      </c>
      <c r="M90" t="b">
        <f t="shared" si="5"/>
        <v>1</v>
      </c>
    </row>
    <row r="91" spans="4:13">
      <c r="D91" t="str">
        <f t="shared" si="6"/>
        <v>YD29DDV</v>
      </c>
      <c r="E91">
        <v>119206</v>
      </c>
      <c r="F91" t="s">
        <v>15</v>
      </c>
      <c r="G91" t="s">
        <v>196</v>
      </c>
      <c r="H91" t="s">
        <v>197</v>
      </c>
      <c r="I91" t="s">
        <v>39</v>
      </c>
      <c r="J91" t="str">
        <f t="shared" si="7"/>
        <v>YD29DirectD</v>
      </c>
      <c r="L91" t="str">
        <f t="shared" si="4"/>
        <v>YD29DirectD</v>
      </c>
      <c r="M91" t="b">
        <f t="shared" si="5"/>
        <v>1</v>
      </c>
    </row>
    <row r="92" spans="4:13">
      <c r="D92" t="str">
        <f t="shared" si="6"/>
        <v>YD29DGR</v>
      </c>
      <c r="E92">
        <v>119205</v>
      </c>
      <c r="F92" t="s">
        <v>15</v>
      </c>
      <c r="G92" t="s">
        <v>198</v>
      </c>
      <c r="H92" t="s">
        <v>199</v>
      </c>
      <c r="I92" t="s">
        <v>39</v>
      </c>
      <c r="J92" t="str">
        <f t="shared" si="7"/>
        <v>YD29DirectG</v>
      </c>
      <c r="L92" t="str">
        <f t="shared" si="4"/>
        <v>YD29DirectG</v>
      </c>
      <c r="M92" t="b">
        <f t="shared" si="5"/>
        <v>1</v>
      </c>
    </row>
    <row r="93" spans="4:13">
      <c r="D93" t="str">
        <f t="shared" si="6"/>
        <v>YD29DMD</v>
      </c>
      <c r="E93">
        <v>119204</v>
      </c>
      <c r="F93" t="s">
        <v>15</v>
      </c>
      <c r="G93" t="s">
        <v>202</v>
      </c>
      <c r="H93" t="s">
        <v>58</v>
      </c>
      <c r="I93" t="s">
        <v>39</v>
      </c>
      <c r="J93" t="str">
        <f t="shared" si="7"/>
        <v>YD29DirectMD</v>
      </c>
      <c r="L93" t="str">
        <f t="shared" si="4"/>
        <v>YD29DirectMD</v>
      </c>
      <c r="M93" t="b">
        <f t="shared" si="5"/>
        <v>1</v>
      </c>
    </row>
    <row r="94" spans="4:13">
      <c r="D94" t="str">
        <f t="shared" si="6"/>
        <v>YD29DWD</v>
      </c>
      <c r="E94">
        <v>119207</v>
      </c>
      <c r="F94" t="s">
        <v>15</v>
      </c>
      <c r="G94" t="s">
        <v>208</v>
      </c>
      <c r="H94" t="s">
        <v>34</v>
      </c>
      <c r="I94" t="s">
        <v>39</v>
      </c>
      <c r="J94" t="str">
        <f t="shared" si="7"/>
        <v>YD29DirectWD</v>
      </c>
      <c r="L94" t="str">
        <f t="shared" si="4"/>
        <v>YD29DirectWD</v>
      </c>
      <c r="M94" t="b">
        <f t="shared" si="5"/>
        <v>1</v>
      </c>
    </row>
    <row r="95" spans="4:13">
      <c r="D95" t="str">
        <f t="shared" si="6"/>
        <v>YD29RD</v>
      </c>
      <c r="E95">
        <v>117995</v>
      </c>
      <c r="F95" t="s">
        <v>15</v>
      </c>
      <c r="G95" t="s">
        <v>200</v>
      </c>
      <c r="H95" t="s">
        <v>197</v>
      </c>
      <c r="I95" t="s">
        <v>37</v>
      </c>
      <c r="J95" t="str">
        <f t="shared" si="7"/>
        <v>YD29RegularD</v>
      </c>
      <c r="L95" t="str">
        <f t="shared" si="4"/>
        <v>YD29RegularD</v>
      </c>
      <c r="M95" t="b">
        <f t="shared" si="5"/>
        <v>1</v>
      </c>
    </row>
    <row r="96" spans="4:13">
      <c r="D96" t="str">
        <f t="shared" si="6"/>
        <v>YD29RDD</v>
      </c>
      <c r="E96">
        <v>104140</v>
      </c>
      <c r="F96" t="s">
        <v>15</v>
      </c>
      <c r="G96" t="s">
        <v>205</v>
      </c>
      <c r="H96" t="s">
        <v>33</v>
      </c>
      <c r="I96" t="s">
        <v>37</v>
      </c>
      <c r="J96" t="str">
        <f t="shared" si="7"/>
        <v>YD29RegularDD</v>
      </c>
      <c r="L96" t="str">
        <f t="shared" si="4"/>
        <v>YD29RegularDD</v>
      </c>
      <c r="M96" t="b">
        <f t="shared" si="5"/>
        <v>1</v>
      </c>
    </row>
    <row r="97" spans="4:13">
      <c r="D97" t="str">
        <f t="shared" si="6"/>
        <v>YD29RG</v>
      </c>
      <c r="E97">
        <v>104138</v>
      </c>
      <c r="F97" t="s">
        <v>15</v>
      </c>
      <c r="G97" t="s">
        <v>201</v>
      </c>
      <c r="H97" t="s">
        <v>199</v>
      </c>
      <c r="I97" t="s">
        <v>37</v>
      </c>
      <c r="J97" t="str">
        <f t="shared" si="7"/>
        <v>YD29RegularG</v>
      </c>
      <c r="L97" t="str">
        <f t="shared" si="4"/>
        <v>YD29RegularG</v>
      </c>
      <c r="M97" t="b">
        <f t="shared" si="5"/>
        <v>1</v>
      </c>
    </row>
    <row r="98" spans="4:13">
      <c r="D98" t="str">
        <f t="shared" si="6"/>
        <v>YD29RMD</v>
      </c>
      <c r="E98">
        <v>117063</v>
      </c>
      <c r="F98" t="s">
        <v>15</v>
      </c>
      <c r="G98" t="s">
        <v>203</v>
      </c>
      <c r="H98" t="s">
        <v>58</v>
      </c>
      <c r="I98" t="s">
        <v>37</v>
      </c>
      <c r="J98" t="str">
        <f t="shared" si="7"/>
        <v>YD29RegularMD</v>
      </c>
      <c r="L98" t="str">
        <f t="shared" si="4"/>
        <v>YD29RegularMD</v>
      </c>
      <c r="M98" t="b">
        <f t="shared" si="5"/>
        <v>1</v>
      </c>
    </row>
    <row r="99" spans="4:13">
      <c r="D99" t="str">
        <f t="shared" si="6"/>
        <v>YD29RWD</v>
      </c>
      <c r="E99">
        <v>104139</v>
      </c>
      <c r="F99" t="s">
        <v>15</v>
      </c>
      <c r="G99" t="s">
        <v>209</v>
      </c>
      <c r="H99" t="s">
        <v>34</v>
      </c>
      <c r="I99" t="s">
        <v>37</v>
      </c>
      <c r="J99" t="str">
        <f t="shared" si="7"/>
        <v>YD29RegularWD</v>
      </c>
      <c r="L99" t="str">
        <f t="shared" si="4"/>
        <v>YD29RegularWD</v>
      </c>
      <c r="M99" t="b">
        <f t="shared" si="5"/>
        <v>1</v>
      </c>
    </row>
    <row r="100" spans="4:13">
      <c r="D100" t="str">
        <f t="shared" si="6"/>
        <v>YD31DDD</v>
      </c>
      <c r="E100">
        <v>119087</v>
      </c>
      <c r="F100" t="s">
        <v>16</v>
      </c>
      <c r="G100" t="s">
        <v>204</v>
      </c>
      <c r="H100" t="s">
        <v>33</v>
      </c>
      <c r="I100" t="s">
        <v>39</v>
      </c>
      <c r="J100" t="str">
        <f t="shared" si="7"/>
        <v>YD31DirectDD</v>
      </c>
      <c r="L100" t="str">
        <f t="shared" si="4"/>
        <v>YD31DirectDD</v>
      </c>
      <c r="M100" t="b">
        <f t="shared" si="5"/>
        <v>1</v>
      </c>
    </row>
    <row r="101" spans="4:13">
      <c r="D101" t="str">
        <f t="shared" si="6"/>
        <v>YD31DDV</v>
      </c>
      <c r="E101">
        <v>119083</v>
      </c>
      <c r="F101" t="s">
        <v>16</v>
      </c>
      <c r="G101" t="s">
        <v>196</v>
      </c>
      <c r="H101" t="s">
        <v>197</v>
      </c>
      <c r="I101" t="s">
        <v>39</v>
      </c>
      <c r="J101" t="str">
        <f t="shared" si="7"/>
        <v>YD31DirectD</v>
      </c>
      <c r="L101" t="str">
        <f t="shared" si="4"/>
        <v>YD31DirectD</v>
      </c>
      <c r="M101" t="b">
        <f t="shared" si="5"/>
        <v>1</v>
      </c>
    </row>
    <row r="102" spans="4:13">
      <c r="D102" t="str">
        <f t="shared" si="6"/>
        <v>YD31DGR</v>
      </c>
      <c r="E102">
        <v>119082</v>
      </c>
      <c r="F102" t="s">
        <v>16</v>
      </c>
      <c r="G102" t="s">
        <v>198</v>
      </c>
      <c r="H102" t="s">
        <v>199</v>
      </c>
      <c r="I102" t="s">
        <v>39</v>
      </c>
      <c r="J102" t="str">
        <f t="shared" si="7"/>
        <v>YD31DirectG</v>
      </c>
      <c r="L102" t="str">
        <f t="shared" si="4"/>
        <v>YD31DirectG</v>
      </c>
      <c r="M102" t="b">
        <f t="shared" si="5"/>
        <v>1</v>
      </c>
    </row>
    <row r="103" spans="4:13">
      <c r="D103" t="str">
        <f t="shared" si="6"/>
        <v>YD31DMD</v>
      </c>
      <c r="E103">
        <v>119084</v>
      </c>
      <c r="F103" t="s">
        <v>16</v>
      </c>
      <c r="G103" t="s">
        <v>202</v>
      </c>
      <c r="H103" t="s">
        <v>58</v>
      </c>
      <c r="I103" t="s">
        <v>39</v>
      </c>
      <c r="J103" t="str">
        <f t="shared" si="7"/>
        <v>YD31DirectMD</v>
      </c>
      <c r="L103" t="str">
        <f t="shared" si="4"/>
        <v>YD31DirectMD</v>
      </c>
      <c r="M103" t="b">
        <f t="shared" si="5"/>
        <v>1</v>
      </c>
    </row>
    <row r="104" spans="4:13">
      <c r="D104" t="str">
        <f t="shared" si="6"/>
        <v>YD31DQD</v>
      </c>
      <c r="E104">
        <v>119085</v>
      </c>
      <c r="F104" t="s">
        <v>16</v>
      </c>
      <c r="G104" t="s">
        <v>206</v>
      </c>
      <c r="H104" t="s">
        <v>35</v>
      </c>
      <c r="I104" t="s">
        <v>39</v>
      </c>
      <c r="J104" t="str">
        <f t="shared" si="7"/>
        <v>YD31DirectQD</v>
      </c>
      <c r="L104" t="str">
        <f t="shared" si="4"/>
        <v>YD31DirectQD</v>
      </c>
      <c r="M104" t="b">
        <f t="shared" si="5"/>
        <v>1</v>
      </c>
    </row>
    <row r="105" spans="4:13">
      <c r="D105" t="str">
        <f t="shared" si="6"/>
        <v>YD31DWD</v>
      </c>
      <c r="E105">
        <v>119086</v>
      </c>
      <c r="F105" t="s">
        <v>16</v>
      </c>
      <c r="G105" t="s">
        <v>208</v>
      </c>
      <c r="H105" t="s">
        <v>34</v>
      </c>
      <c r="I105" t="s">
        <v>39</v>
      </c>
      <c r="J105" t="str">
        <f t="shared" si="7"/>
        <v>YD31DirectWD</v>
      </c>
      <c r="L105" t="str">
        <f t="shared" si="4"/>
        <v>YD31DirectWD</v>
      </c>
      <c r="M105" t="b">
        <f t="shared" si="5"/>
        <v>1</v>
      </c>
    </row>
    <row r="106" spans="4:13">
      <c r="D106" t="str">
        <f t="shared" si="6"/>
        <v>YD31RD</v>
      </c>
      <c r="E106">
        <v>101839</v>
      </c>
      <c r="F106" t="s">
        <v>16</v>
      </c>
      <c r="G106" t="s">
        <v>200</v>
      </c>
      <c r="H106" t="s">
        <v>197</v>
      </c>
      <c r="I106" t="s">
        <v>37</v>
      </c>
      <c r="J106" t="str">
        <f t="shared" si="7"/>
        <v>YD31RegularD</v>
      </c>
      <c r="L106" t="str">
        <f t="shared" si="4"/>
        <v>YD31RegularD</v>
      </c>
      <c r="M106" t="b">
        <f t="shared" si="5"/>
        <v>1</v>
      </c>
    </row>
    <row r="107" spans="4:13">
      <c r="D107" t="str">
        <f t="shared" si="6"/>
        <v>YD31RDD</v>
      </c>
      <c r="E107">
        <v>101840</v>
      </c>
      <c r="F107" t="s">
        <v>16</v>
      </c>
      <c r="G107" t="s">
        <v>205</v>
      </c>
      <c r="H107" t="s">
        <v>33</v>
      </c>
      <c r="I107" t="s">
        <v>37</v>
      </c>
      <c r="J107" t="str">
        <f t="shared" si="7"/>
        <v>YD31RegularDD</v>
      </c>
      <c r="L107" t="str">
        <f t="shared" si="4"/>
        <v>YD31RegularDD</v>
      </c>
      <c r="M107" t="b">
        <f t="shared" si="5"/>
        <v>1</v>
      </c>
    </row>
    <row r="108" spans="4:13">
      <c r="D108" t="str">
        <f t="shared" si="6"/>
        <v>YD31RG</v>
      </c>
      <c r="E108">
        <v>101837</v>
      </c>
      <c r="F108" t="s">
        <v>16</v>
      </c>
      <c r="G108" t="s">
        <v>201</v>
      </c>
      <c r="H108" t="s">
        <v>199</v>
      </c>
      <c r="I108" t="s">
        <v>37</v>
      </c>
      <c r="J108" t="str">
        <f t="shared" si="7"/>
        <v>YD31RegularG</v>
      </c>
      <c r="L108" t="str">
        <f t="shared" si="4"/>
        <v>YD31RegularG</v>
      </c>
      <c r="M108" t="b">
        <f t="shared" si="5"/>
        <v>1</v>
      </c>
    </row>
    <row r="109" spans="4:13">
      <c r="D109" t="str">
        <f t="shared" si="6"/>
        <v>YD31RMD</v>
      </c>
      <c r="E109">
        <v>117061</v>
      </c>
      <c r="F109" t="s">
        <v>16</v>
      </c>
      <c r="G109" t="s">
        <v>203</v>
      </c>
      <c r="H109" t="s">
        <v>58</v>
      </c>
      <c r="I109" t="s">
        <v>37</v>
      </c>
      <c r="J109" t="str">
        <f t="shared" si="7"/>
        <v>YD31RegularMD</v>
      </c>
      <c r="L109" t="str">
        <f t="shared" si="4"/>
        <v>YD31RegularMD</v>
      </c>
      <c r="M109" t="b">
        <f t="shared" si="5"/>
        <v>1</v>
      </c>
    </row>
    <row r="110" spans="4:13">
      <c r="D110" t="str">
        <f t="shared" si="6"/>
        <v>YD31RQD</v>
      </c>
      <c r="E110">
        <v>117062</v>
      </c>
      <c r="F110" t="s">
        <v>16</v>
      </c>
      <c r="G110" t="s">
        <v>207</v>
      </c>
      <c r="H110" t="s">
        <v>35</v>
      </c>
      <c r="I110" t="s">
        <v>37</v>
      </c>
      <c r="J110" t="str">
        <f t="shared" si="7"/>
        <v>YD31RegularQD</v>
      </c>
      <c r="L110" t="str">
        <f t="shared" si="4"/>
        <v>YD31RegularQD</v>
      </c>
      <c r="M110" t="b">
        <f t="shared" si="5"/>
        <v>1</v>
      </c>
    </row>
    <row r="111" spans="4:13">
      <c r="D111" t="str">
        <f t="shared" si="6"/>
        <v>YD31RWD</v>
      </c>
      <c r="E111">
        <v>101838</v>
      </c>
      <c r="F111" t="s">
        <v>16</v>
      </c>
      <c r="G111" t="s">
        <v>209</v>
      </c>
      <c r="H111" t="s">
        <v>34</v>
      </c>
      <c r="I111" t="s">
        <v>37</v>
      </c>
      <c r="J111" t="str">
        <f t="shared" si="7"/>
        <v>YD31RegularWD</v>
      </c>
      <c r="L111" t="str">
        <f t="shared" si="4"/>
        <v>YD31RegularWD</v>
      </c>
      <c r="M111" t="b">
        <f t="shared" si="5"/>
        <v>1</v>
      </c>
    </row>
    <row r="112" spans="4:13">
      <c r="D112" t="str">
        <f t="shared" si="6"/>
        <v>YD32DDD</v>
      </c>
      <c r="E112">
        <v>119124</v>
      </c>
      <c r="F112" t="s">
        <v>17</v>
      </c>
      <c r="G112" t="s">
        <v>204</v>
      </c>
      <c r="H112" t="s">
        <v>33</v>
      </c>
      <c r="I112" t="s">
        <v>39</v>
      </c>
      <c r="J112" t="str">
        <f t="shared" si="7"/>
        <v>YD32DirectDD</v>
      </c>
      <c r="L112" t="str">
        <f t="shared" si="4"/>
        <v>YD32DirectDD</v>
      </c>
      <c r="M112" t="b">
        <f t="shared" si="5"/>
        <v>1</v>
      </c>
    </row>
    <row r="113" spans="4:13">
      <c r="D113" t="str">
        <f t="shared" si="6"/>
        <v>YD32DDV</v>
      </c>
      <c r="E113">
        <v>119123</v>
      </c>
      <c r="F113" t="s">
        <v>17</v>
      </c>
      <c r="G113" t="s">
        <v>196</v>
      </c>
      <c r="H113" s="6" t="s">
        <v>34</v>
      </c>
      <c r="I113" t="s">
        <v>39</v>
      </c>
      <c r="J113" t="str">
        <f t="shared" si="7"/>
        <v>YD32DirectWD</v>
      </c>
      <c r="L113" t="str">
        <f t="shared" si="4"/>
        <v>YD32DirectWD</v>
      </c>
      <c r="M113" t="b">
        <f t="shared" si="5"/>
        <v>1</v>
      </c>
    </row>
    <row r="114" spans="4:13">
      <c r="D114" t="str">
        <f t="shared" si="6"/>
        <v>YD32DGR</v>
      </c>
      <c r="E114">
        <v>119125</v>
      </c>
      <c r="F114" t="s">
        <v>17</v>
      </c>
      <c r="G114" t="s">
        <v>198</v>
      </c>
      <c r="H114" t="s">
        <v>199</v>
      </c>
      <c r="I114" t="s">
        <v>39</v>
      </c>
      <c r="J114" t="str">
        <f t="shared" si="7"/>
        <v>YD32DirectG</v>
      </c>
      <c r="L114" t="str">
        <f t="shared" si="4"/>
        <v>YD32DirectG</v>
      </c>
      <c r="M114" t="b">
        <f t="shared" si="5"/>
        <v>1</v>
      </c>
    </row>
    <row r="115" spans="4:13">
      <c r="D115" t="str">
        <f t="shared" si="6"/>
        <v>YD32ID</v>
      </c>
      <c r="E115">
        <v>103348</v>
      </c>
      <c r="F115" t="s">
        <v>17</v>
      </c>
      <c r="G115" t="s">
        <v>210</v>
      </c>
      <c r="H115" s="5" t="s">
        <v>34</v>
      </c>
      <c r="I115" s="5" t="s">
        <v>37</v>
      </c>
      <c r="J115" t="str">
        <f t="shared" si="7"/>
        <v>YD32RegularWD</v>
      </c>
      <c r="L115" t="str">
        <f t="shared" si="4"/>
        <v>YD32RegularWD</v>
      </c>
      <c r="M115" t="b">
        <f t="shared" si="5"/>
        <v>1</v>
      </c>
    </row>
    <row r="116" spans="4:13">
      <c r="D116" t="str">
        <f t="shared" si="6"/>
        <v>YD32IDD</v>
      </c>
      <c r="E116">
        <v>103349</v>
      </c>
      <c r="F116" t="s">
        <v>17</v>
      </c>
      <c r="G116" t="s">
        <v>211</v>
      </c>
      <c r="H116" t="s">
        <v>33</v>
      </c>
      <c r="I116" s="5" t="s">
        <v>37</v>
      </c>
      <c r="J116" t="str">
        <f t="shared" si="7"/>
        <v>YD32RegularDD</v>
      </c>
      <c r="L116" t="str">
        <f t="shared" si="4"/>
        <v>YD32RegularDD</v>
      </c>
      <c r="M116" t="b">
        <f t="shared" si="5"/>
        <v>1</v>
      </c>
    </row>
    <row r="117" spans="4:13">
      <c r="D117" t="str">
        <f t="shared" si="6"/>
        <v>YD32IG</v>
      </c>
      <c r="E117">
        <v>103347</v>
      </c>
      <c r="F117" t="s">
        <v>17</v>
      </c>
      <c r="G117" t="s">
        <v>212</v>
      </c>
      <c r="H117" t="s">
        <v>199</v>
      </c>
      <c r="I117" s="5" t="s">
        <v>37</v>
      </c>
      <c r="J117" t="str">
        <f t="shared" si="7"/>
        <v>YD32RegularG</v>
      </c>
      <c r="L117" t="str">
        <f t="shared" si="4"/>
        <v>YD32RegularG</v>
      </c>
      <c r="M117" t="b">
        <f t="shared" si="5"/>
        <v>1</v>
      </c>
    </row>
    <row r="118" spans="4:13">
      <c r="D118" t="str">
        <f t="shared" si="6"/>
        <v>YD33RD</v>
      </c>
      <c r="E118">
        <v>106596</v>
      </c>
      <c r="F118" t="s">
        <v>18</v>
      </c>
      <c r="G118" t="s">
        <v>200</v>
      </c>
      <c r="H118" t="s">
        <v>197</v>
      </c>
      <c r="I118" t="s">
        <v>37</v>
      </c>
      <c r="J118" t="str">
        <f t="shared" si="7"/>
        <v>YD33RegularD</v>
      </c>
      <c r="L118" t="str">
        <f t="shared" si="4"/>
        <v>YD33RegularD</v>
      </c>
      <c r="M118" t="b">
        <f t="shared" si="5"/>
        <v>1</v>
      </c>
    </row>
    <row r="119" spans="4:13">
      <c r="D119" t="str">
        <f t="shared" si="6"/>
        <v>YD33RG</v>
      </c>
      <c r="E119">
        <v>106597</v>
      </c>
      <c r="F119" t="s">
        <v>18</v>
      </c>
      <c r="G119" t="s">
        <v>201</v>
      </c>
      <c r="H119" t="s">
        <v>199</v>
      </c>
      <c r="I119" t="s">
        <v>37</v>
      </c>
      <c r="J119" t="str">
        <f t="shared" si="7"/>
        <v>YD33RegularG</v>
      </c>
      <c r="L119" t="str">
        <f t="shared" si="4"/>
        <v>YD33RegularG</v>
      </c>
      <c r="M119" t="b">
        <f t="shared" si="5"/>
        <v>1</v>
      </c>
    </row>
    <row r="120" spans="4:13">
      <c r="D120" t="str">
        <f t="shared" si="6"/>
        <v>YD33DDV</v>
      </c>
      <c r="E120">
        <v>119278</v>
      </c>
      <c r="F120" t="s">
        <v>18</v>
      </c>
      <c r="G120" t="s">
        <v>196</v>
      </c>
      <c r="H120" t="s">
        <v>197</v>
      </c>
      <c r="I120" t="s">
        <v>39</v>
      </c>
      <c r="J120" t="str">
        <f t="shared" si="7"/>
        <v>YD33DirectD</v>
      </c>
      <c r="L120" t="str">
        <f t="shared" si="4"/>
        <v>YD33DirectD</v>
      </c>
      <c r="M120" t="b">
        <f t="shared" si="5"/>
        <v>1</v>
      </c>
    </row>
    <row r="121" spans="4:13">
      <c r="D121" t="str">
        <f t="shared" si="6"/>
        <v>YD33DGR</v>
      </c>
      <c r="E121">
        <v>119277</v>
      </c>
      <c r="F121" t="s">
        <v>18</v>
      </c>
      <c r="G121" t="s">
        <v>198</v>
      </c>
      <c r="H121" t="s">
        <v>199</v>
      </c>
      <c r="I121" t="s">
        <v>39</v>
      </c>
      <c r="J121" t="str">
        <f t="shared" si="7"/>
        <v>YD33DirectG</v>
      </c>
      <c r="L121" t="str">
        <f t="shared" si="4"/>
        <v>YD33DirectG</v>
      </c>
      <c r="M121" t="b">
        <f t="shared" si="5"/>
        <v>1</v>
      </c>
    </row>
    <row r="122" spans="4:13">
      <c r="D122" t="str">
        <f t="shared" si="6"/>
        <v>YD59DDV</v>
      </c>
      <c r="E122">
        <v>119276</v>
      </c>
      <c r="F122" t="s">
        <v>21</v>
      </c>
      <c r="G122" t="s">
        <v>196</v>
      </c>
      <c r="H122" t="s">
        <v>197</v>
      </c>
      <c r="I122" t="s">
        <v>39</v>
      </c>
      <c r="J122" t="str">
        <f t="shared" si="7"/>
        <v>YD59DirectD</v>
      </c>
      <c r="L122" t="str">
        <f t="shared" si="4"/>
        <v>YD59DirectD</v>
      </c>
      <c r="M122" t="b">
        <f t="shared" si="5"/>
        <v>1</v>
      </c>
    </row>
    <row r="123" spans="4:13">
      <c r="D123" t="str">
        <f t="shared" si="6"/>
        <v>YD59DGR</v>
      </c>
      <c r="E123">
        <v>119275</v>
      </c>
      <c r="F123" t="s">
        <v>21</v>
      </c>
      <c r="G123" t="s">
        <v>198</v>
      </c>
      <c r="H123" t="s">
        <v>199</v>
      </c>
      <c r="I123" t="s">
        <v>39</v>
      </c>
      <c r="J123" t="str">
        <f t="shared" si="7"/>
        <v>YD59DirectG</v>
      </c>
      <c r="L123" t="str">
        <f t="shared" si="4"/>
        <v>YD59DirectG</v>
      </c>
      <c r="M123" t="b">
        <f t="shared" si="5"/>
        <v>1</v>
      </c>
    </row>
    <row r="124" spans="4:13">
      <c r="D124" t="str">
        <f t="shared" si="6"/>
        <v>YD59RD</v>
      </c>
      <c r="E124">
        <v>112127</v>
      </c>
      <c r="F124" t="s">
        <v>21</v>
      </c>
      <c r="G124" t="s">
        <v>200</v>
      </c>
      <c r="H124" t="s">
        <v>197</v>
      </c>
      <c r="I124" t="s">
        <v>37</v>
      </c>
      <c r="J124" t="str">
        <f t="shared" si="7"/>
        <v>YD59RegularD</v>
      </c>
      <c r="L124" t="str">
        <f t="shared" si="4"/>
        <v>YD59RegularD</v>
      </c>
      <c r="M124" t="b">
        <f t="shared" si="5"/>
        <v>1</v>
      </c>
    </row>
    <row r="125" spans="4:13">
      <c r="D125" t="str">
        <f t="shared" si="6"/>
        <v>YD59RG</v>
      </c>
      <c r="E125">
        <v>112126</v>
      </c>
      <c r="F125" t="s">
        <v>21</v>
      </c>
      <c r="G125" t="s">
        <v>201</v>
      </c>
      <c r="H125" t="s">
        <v>199</v>
      </c>
      <c r="I125" t="s">
        <v>37</v>
      </c>
      <c r="J125" t="str">
        <f t="shared" si="7"/>
        <v>YD59RegularG</v>
      </c>
      <c r="L125" t="str">
        <f t="shared" si="4"/>
        <v>YD59RegularG</v>
      </c>
      <c r="M125" t="b">
        <f t="shared" si="5"/>
        <v>1</v>
      </c>
    </row>
    <row r="126" spans="4:13">
      <c r="D126" t="str">
        <f t="shared" si="6"/>
        <v>YD60DDV</v>
      </c>
      <c r="E126">
        <v>119280</v>
      </c>
      <c r="F126" t="s">
        <v>22</v>
      </c>
      <c r="G126" t="s">
        <v>196</v>
      </c>
      <c r="H126" t="s">
        <v>197</v>
      </c>
      <c r="I126" t="s">
        <v>39</v>
      </c>
      <c r="J126" t="str">
        <f t="shared" si="7"/>
        <v>YD60DirectD</v>
      </c>
      <c r="L126" t="str">
        <f t="shared" si="4"/>
        <v>YD60DirectD</v>
      </c>
      <c r="M126" t="b">
        <f t="shared" si="5"/>
        <v>1</v>
      </c>
    </row>
    <row r="127" spans="4:13">
      <c r="D127" t="str">
        <f t="shared" si="6"/>
        <v>YD60DGR</v>
      </c>
      <c r="E127">
        <v>119279</v>
      </c>
      <c r="F127" t="s">
        <v>22</v>
      </c>
      <c r="G127" t="s">
        <v>198</v>
      </c>
      <c r="H127" t="s">
        <v>199</v>
      </c>
      <c r="I127" t="s">
        <v>39</v>
      </c>
      <c r="J127" t="str">
        <f t="shared" si="7"/>
        <v>YD60DirectG</v>
      </c>
      <c r="L127" t="str">
        <f t="shared" si="4"/>
        <v>YD60DirectG</v>
      </c>
      <c r="M127" t="b">
        <f t="shared" si="5"/>
        <v>1</v>
      </c>
    </row>
    <row r="128" spans="4:13">
      <c r="D128" t="str">
        <f t="shared" si="6"/>
        <v>YD60RD</v>
      </c>
      <c r="E128">
        <v>112347</v>
      </c>
      <c r="F128" t="s">
        <v>22</v>
      </c>
      <c r="G128" t="s">
        <v>200</v>
      </c>
      <c r="H128" t="s">
        <v>197</v>
      </c>
      <c r="I128" t="s">
        <v>37</v>
      </c>
      <c r="J128" t="str">
        <f t="shared" si="7"/>
        <v>YD60RegularD</v>
      </c>
      <c r="L128" t="str">
        <f t="shared" si="4"/>
        <v>YD60RegularD</v>
      </c>
      <c r="M128" t="b">
        <f t="shared" si="5"/>
        <v>1</v>
      </c>
    </row>
    <row r="129" spans="4:13">
      <c r="D129" t="str">
        <f t="shared" si="6"/>
        <v>YD60RG</v>
      </c>
      <c r="E129">
        <v>112293</v>
      </c>
      <c r="F129" t="s">
        <v>22</v>
      </c>
      <c r="G129" t="s">
        <v>201</v>
      </c>
      <c r="H129" t="s">
        <v>199</v>
      </c>
      <c r="I129" t="s">
        <v>37</v>
      </c>
      <c r="J129" t="str">
        <f t="shared" si="7"/>
        <v>YD60RegularG</v>
      </c>
      <c r="L129" t="str">
        <f t="shared" si="4"/>
        <v>YD60RegularG</v>
      </c>
      <c r="M129" t="b">
        <f t="shared" si="5"/>
        <v>1</v>
      </c>
    </row>
    <row r="130" spans="4:13">
      <c r="D130" t="str">
        <f t="shared" si="6"/>
        <v>YD63DDV</v>
      </c>
      <c r="E130">
        <v>119095</v>
      </c>
      <c r="F130" t="s">
        <v>7</v>
      </c>
      <c r="G130" t="s">
        <v>196</v>
      </c>
      <c r="H130" t="s">
        <v>197</v>
      </c>
      <c r="I130" t="s">
        <v>39</v>
      </c>
      <c r="J130" t="str">
        <f t="shared" si="7"/>
        <v>YD63DirectD</v>
      </c>
      <c r="L130" t="str">
        <f t="shared" ref="L130:L151" si="8">+F130&amp;I130&amp;H130</f>
        <v>YD63DirectD</v>
      </c>
      <c r="M130" t="b">
        <f t="shared" ref="M130:M151" si="9">+L130=J130</f>
        <v>1</v>
      </c>
    </row>
    <row r="131" spans="4:13">
      <c r="D131" t="str">
        <f t="shared" ref="D131:D194" si="10">+F131&amp;G131</f>
        <v>YD63DGR</v>
      </c>
      <c r="E131">
        <v>119096</v>
      </c>
      <c r="F131" t="s">
        <v>7</v>
      </c>
      <c r="G131" t="s">
        <v>198</v>
      </c>
      <c r="H131" t="s">
        <v>199</v>
      </c>
      <c r="I131" t="s">
        <v>39</v>
      </c>
      <c r="J131" t="str">
        <f t="shared" ref="J131:J194" si="11">+F131&amp;I131&amp;H131</f>
        <v>YD63DirectG</v>
      </c>
      <c r="L131" t="str">
        <f t="shared" si="8"/>
        <v>YD63DirectG</v>
      </c>
      <c r="M131" t="b">
        <f t="shared" si="9"/>
        <v>1</v>
      </c>
    </row>
    <row r="132" spans="4:13">
      <c r="D132" t="str">
        <f t="shared" si="10"/>
        <v>YD63RD</v>
      </c>
      <c r="E132">
        <v>113032</v>
      </c>
      <c r="F132" t="s">
        <v>7</v>
      </c>
      <c r="G132" t="s">
        <v>200</v>
      </c>
      <c r="H132" t="s">
        <v>197</v>
      </c>
      <c r="I132" t="s">
        <v>37</v>
      </c>
      <c r="J132" t="str">
        <f t="shared" si="11"/>
        <v>YD63RegularD</v>
      </c>
      <c r="L132" t="str">
        <f t="shared" si="8"/>
        <v>YD63RegularD</v>
      </c>
      <c r="M132" t="b">
        <f t="shared" si="9"/>
        <v>1</v>
      </c>
    </row>
    <row r="133" spans="4:13">
      <c r="D133" t="str">
        <f t="shared" si="10"/>
        <v>YD63RG</v>
      </c>
      <c r="E133">
        <v>112901</v>
      </c>
      <c r="F133" t="s">
        <v>7</v>
      </c>
      <c r="G133" t="s">
        <v>201</v>
      </c>
      <c r="H133" t="s">
        <v>199</v>
      </c>
      <c r="I133" t="s">
        <v>37</v>
      </c>
      <c r="J133" t="str">
        <f t="shared" si="11"/>
        <v>YD63RegularG</v>
      </c>
      <c r="L133" t="str">
        <f t="shared" si="8"/>
        <v>YD63RegularG</v>
      </c>
      <c r="M133" t="b">
        <f t="shared" si="9"/>
        <v>1</v>
      </c>
    </row>
    <row r="134" spans="4:13">
      <c r="D134" t="str">
        <f t="shared" si="10"/>
        <v>YDF9DDV</v>
      </c>
      <c r="E134">
        <v>119253</v>
      </c>
      <c r="F134" t="s">
        <v>24</v>
      </c>
      <c r="G134" t="s">
        <v>196</v>
      </c>
      <c r="H134" t="s">
        <v>197</v>
      </c>
      <c r="I134" t="s">
        <v>39</v>
      </c>
      <c r="J134" t="str">
        <f t="shared" si="11"/>
        <v>YDF9DirectD</v>
      </c>
      <c r="L134" t="str">
        <f t="shared" si="8"/>
        <v>YDF9DirectD</v>
      </c>
      <c r="M134" t="b">
        <f t="shared" si="9"/>
        <v>1</v>
      </c>
    </row>
    <row r="135" spans="4:13">
      <c r="D135" t="str">
        <f t="shared" si="10"/>
        <v>YDF9DGR</v>
      </c>
      <c r="E135">
        <v>119252</v>
      </c>
      <c r="F135" t="s">
        <v>24</v>
      </c>
      <c r="G135" t="s">
        <v>198</v>
      </c>
      <c r="H135" t="s">
        <v>199</v>
      </c>
      <c r="I135" t="s">
        <v>39</v>
      </c>
      <c r="J135" t="str">
        <f t="shared" si="11"/>
        <v>YDF9DirectG</v>
      </c>
      <c r="L135" t="str">
        <f t="shared" si="8"/>
        <v>YDF9DirectG</v>
      </c>
      <c r="M135" t="b">
        <f t="shared" si="9"/>
        <v>1</v>
      </c>
    </row>
    <row r="136" spans="4:13">
      <c r="D136" t="str">
        <f t="shared" si="10"/>
        <v>YDF9RD</v>
      </c>
      <c r="E136">
        <v>117692</v>
      </c>
      <c r="F136" t="s">
        <v>24</v>
      </c>
      <c r="G136" t="s">
        <v>200</v>
      </c>
      <c r="H136" t="s">
        <v>197</v>
      </c>
      <c r="I136" t="s">
        <v>37</v>
      </c>
      <c r="J136" t="str">
        <f t="shared" si="11"/>
        <v>YDF9RegularD</v>
      </c>
      <c r="L136" t="str">
        <f t="shared" si="8"/>
        <v>YDF9RegularD</v>
      </c>
      <c r="M136" t="b">
        <f t="shared" si="9"/>
        <v>1</v>
      </c>
    </row>
    <row r="137" spans="4:13">
      <c r="D137" t="str">
        <f t="shared" si="10"/>
        <v>YDF9RG</v>
      </c>
      <c r="E137">
        <v>117691</v>
      </c>
      <c r="F137" t="s">
        <v>24</v>
      </c>
      <c r="G137" t="s">
        <v>201</v>
      </c>
      <c r="H137" t="s">
        <v>199</v>
      </c>
      <c r="I137" t="s">
        <v>37</v>
      </c>
      <c r="J137" t="str">
        <f t="shared" si="11"/>
        <v>YDF9RegularG</v>
      </c>
      <c r="L137" t="str">
        <f t="shared" si="8"/>
        <v>YDF9RegularG</v>
      </c>
      <c r="M137" t="b">
        <f t="shared" si="9"/>
        <v>1</v>
      </c>
    </row>
    <row r="138" spans="4:13">
      <c r="D138" t="str">
        <f t="shared" si="10"/>
        <v>YDL5DDD</v>
      </c>
      <c r="E138">
        <v>124182</v>
      </c>
      <c r="F138" t="s">
        <v>40</v>
      </c>
      <c r="G138" t="s">
        <v>204</v>
      </c>
      <c r="H138" t="s">
        <v>33</v>
      </c>
      <c r="I138" t="s">
        <v>39</v>
      </c>
      <c r="J138" t="str">
        <f t="shared" si="11"/>
        <v>YDL5DirectDD</v>
      </c>
      <c r="L138" t="str">
        <f t="shared" si="8"/>
        <v>YDL5DirectDD</v>
      </c>
      <c r="M138" t="b">
        <f t="shared" si="9"/>
        <v>1</v>
      </c>
    </row>
    <row r="139" spans="4:13">
      <c r="D139" t="str">
        <f t="shared" si="10"/>
        <v>YDL5DDV</v>
      </c>
      <c r="E139">
        <v>124178</v>
      </c>
      <c r="F139" t="s">
        <v>40</v>
      </c>
      <c r="G139" t="s">
        <v>196</v>
      </c>
      <c r="H139" t="s">
        <v>197</v>
      </c>
      <c r="I139" t="s">
        <v>39</v>
      </c>
      <c r="J139" t="str">
        <f t="shared" si="11"/>
        <v>YDL5DirectD</v>
      </c>
      <c r="L139" t="str">
        <f t="shared" si="8"/>
        <v>YDL5DirectD</v>
      </c>
      <c r="M139" t="b">
        <f t="shared" si="9"/>
        <v>1</v>
      </c>
    </row>
    <row r="140" spans="4:13">
      <c r="D140" t="str">
        <f t="shared" si="10"/>
        <v>YDL5DGR</v>
      </c>
      <c r="E140">
        <v>124175</v>
      </c>
      <c r="F140" t="s">
        <v>40</v>
      </c>
      <c r="G140" t="s">
        <v>198</v>
      </c>
      <c r="H140" t="s">
        <v>199</v>
      </c>
      <c r="I140" t="s">
        <v>39</v>
      </c>
      <c r="J140" t="str">
        <f t="shared" si="11"/>
        <v>YDL5DirectG</v>
      </c>
      <c r="L140" t="str">
        <f t="shared" si="8"/>
        <v>YDL5DirectG</v>
      </c>
      <c r="M140" t="b">
        <f t="shared" si="9"/>
        <v>1</v>
      </c>
    </row>
    <row r="141" spans="4:13">
      <c r="D141" t="str">
        <f t="shared" si="10"/>
        <v>YDL5DMD</v>
      </c>
      <c r="E141">
        <v>124176</v>
      </c>
      <c r="F141" t="s">
        <v>40</v>
      </c>
      <c r="G141" t="s">
        <v>202</v>
      </c>
      <c r="H141" t="s">
        <v>58</v>
      </c>
      <c r="I141" t="s">
        <v>39</v>
      </c>
      <c r="J141" t="str">
        <f t="shared" si="11"/>
        <v>YDL5DirectMD</v>
      </c>
      <c r="L141" t="str">
        <f t="shared" si="8"/>
        <v>YDL5DirectMD</v>
      </c>
      <c r="M141" t="b">
        <f t="shared" si="9"/>
        <v>1</v>
      </c>
    </row>
    <row r="142" spans="4:13">
      <c r="D142" t="str">
        <f t="shared" si="10"/>
        <v>YDL5DQD</v>
      </c>
      <c r="E142">
        <v>124177</v>
      </c>
      <c r="F142" t="s">
        <v>40</v>
      </c>
      <c r="G142" t="s">
        <v>206</v>
      </c>
      <c r="H142" t="s">
        <v>35</v>
      </c>
      <c r="I142" t="s">
        <v>39</v>
      </c>
      <c r="J142" t="str">
        <f t="shared" si="11"/>
        <v>YDL5DirectQD</v>
      </c>
      <c r="L142" t="str">
        <f t="shared" si="8"/>
        <v>YDL5DirectQD</v>
      </c>
      <c r="M142" t="b">
        <f t="shared" si="9"/>
        <v>1</v>
      </c>
    </row>
    <row r="143" spans="4:13">
      <c r="D143" t="str">
        <f t="shared" si="10"/>
        <v>YDL5DWD</v>
      </c>
      <c r="E143">
        <v>124183</v>
      </c>
      <c r="F143" t="s">
        <v>40</v>
      </c>
      <c r="G143" t="s">
        <v>208</v>
      </c>
      <c r="H143" t="s">
        <v>34</v>
      </c>
      <c r="I143" t="s">
        <v>39</v>
      </c>
      <c r="J143" t="str">
        <f t="shared" si="11"/>
        <v>YDL5DirectWD</v>
      </c>
      <c r="L143" t="str">
        <f t="shared" si="8"/>
        <v>YDL5DirectWD</v>
      </c>
      <c r="M143" t="b">
        <f t="shared" si="9"/>
        <v>1</v>
      </c>
    </row>
    <row r="144" spans="4:13">
      <c r="D144" t="str">
        <f t="shared" si="10"/>
        <v>YDL5RD</v>
      </c>
      <c r="E144">
        <v>124174</v>
      </c>
      <c r="F144" t="s">
        <v>40</v>
      </c>
      <c r="G144" t="s">
        <v>200</v>
      </c>
      <c r="H144" t="s">
        <v>197</v>
      </c>
      <c r="I144" t="s">
        <v>37</v>
      </c>
      <c r="J144" t="str">
        <f t="shared" si="11"/>
        <v>YDL5RegularD</v>
      </c>
      <c r="L144" t="str">
        <f t="shared" si="8"/>
        <v>YDL5RegularD</v>
      </c>
      <c r="M144" t="b">
        <f t="shared" si="9"/>
        <v>1</v>
      </c>
    </row>
    <row r="145" spans="4:13">
      <c r="D145" t="str">
        <f t="shared" si="10"/>
        <v>YDL5RDD</v>
      </c>
      <c r="E145">
        <v>124173</v>
      </c>
      <c r="F145" t="s">
        <v>40</v>
      </c>
      <c r="G145" t="s">
        <v>205</v>
      </c>
      <c r="H145" t="s">
        <v>33</v>
      </c>
      <c r="I145" t="s">
        <v>37</v>
      </c>
      <c r="J145" t="str">
        <f t="shared" si="11"/>
        <v>YDL5RegularDD</v>
      </c>
      <c r="L145" t="str">
        <f t="shared" si="8"/>
        <v>YDL5RegularDD</v>
      </c>
      <c r="M145" t="b">
        <f t="shared" si="9"/>
        <v>1</v>
      </c>
    </row>
    <row r="146" spans="4:13">
      <c r="D146" t="str">
        <f t="shared" si="10"/>
        <v>YDL5RG</v>
      </c>
      <c r="E146">
        <v>124172</v>
      </c>
      <c r="F146" t="s">
        <v>40</v>
      </c>
      <c r="G146" t="s">
        <v>201</v>
      </c>
      <c r="H146" t="s">
        <v>199</v>
      </c>
      <c r="I146" t="s">
        <v>37</v>
      </c>
      <c r="J146" t="str">
        <f t="shared" si="11"/>
        <v>YDL5RegularG</v>
      </c>
      <c r="L146" t="str">
        <f t="shared" si="8"/>
        <v>YDL5RegularG</v>
      </c>
      <c r="M146" t="b">
        <f t="shared" si="9"/>
        <v>1</v>
      </c>
    </row>
    <row r="147" spans="4:13">
      <c r="D147" t="str">
        <f t="shared" si="10"/>
        <v>YDL5RMD</v>
      </c>
      <c r="E147">
        <v>124180</v>
      </c>
      <c r="F147" t="s">
        <v>40</v>
      </c>
      <c r="G147" t="s">
        <v>203</v>
      </c>
      <c r="H147" t="s">
        <v>58</v>
      </c>
      <c r="I147" t="s">
        <v>37</v>
      </c>
      <c r="J147" t="str">
        <f t="shared" si="11"/>
        <v>YDL5RegularMD</v>
      </c>
      <c r="L147" t="str">
        <f t="shared" si="8"/>
        <v>YDL5RegularMD</v>
      </c>
      <c r="M147" t="b">
        <f t="shared" si="9"/>
        <v>1</v>
      </c>
    </row>
    <row r="148" spans="4:13">
      <c r="D148" t="str">
        <f t="shared" si="10"/>
        <v>YDL5RQD</v>
      </c>
      <c r="E148">
        <v>124181</v>
      </c>
      <c r="F148" t="s">
        <v>40</v>
      </c>
      <c r="G148" t="s">
        <v>207</v>
      </c>
      <c r="H148" t="s">
        <v>35</v>
      </c>
      <c r="I148" t="s">
        <v>37</v>
      </c>
      <c r="J148" t="str">
        <f t="shared" si="11"/>
        <v>YDL5RegularQD</v>
      </c>
      <c r="L148" t="str">
        <f t="shared" si="8"/>
        <v>YDL5RegularQD</v>
      </c>
      <c r="M148" t="b">
        <f t="shared" si="9"/>
        <v>1</v>
      </c>
    </row>
    <row r="149" spans="4:13">
      <c r="D149" t="str">
        <f t="shared" si="10"/>
        <v>YDL5RWD</v>
      </c>
      <c r="E149">
        <v>124179</v>
      </c>
      <c r="F149" t="s">
        <v>40</v>
      </c>
      <c r="G149" t="s">
        <v>209</v>
      </c>
      <c r="H149" t="s">
        <v>34</v>
      </c>
      <c r="I149" t="s">
        <v>37</v>
      </c>
      <c r="J149" t="str">
        <f t="shared" si="11"/>
        <v>YDL5RegularWD</v>
      </c>
      <c r="L149" t="str">
        <f t="shared" si="8"/>
        <v>YDL5RegularWD</v>
      </c>
      <c r="M149" t="b">
        <f t="shared" si="9"/>
        <v>1</v>
      </c>
    </row>
    <row r="150" spans="4:13">
      <c r="D150" t="str">
        <f t="shared" si="10"/>
        <v>YDN4DDV</v>
      </c>
      <c r="E150">
        <v>126391</v>
      </c>
      <c r="F150" t="s">
        <v>41</v>
      </c>
      <c r="G150" t="s">
        <v>196</v>
      </c>
      <c r="H150" s="5" t="s">
        <v>58</v>
      </c>
      <c r="I150" t="s">
        <v>39</v>
      </c>
      <c r="J150" t="str">
        <f t="shared" si="11"/>
        <v>YDN4DirectMD</v>
      </c>
      <c r="L150" t="str">
        <f t="shared" si="8"/>
        <v>YDN4DirectMD</v>
      </c>
      <c r="M150" t="b">
        <f t="shared" si="9"/>
        <v>1</v>
      </c>
    </row>
    <row r="151" spans="4:13">
      <c r="D151" t="str">
        <f t="shared" si="10"/>
        <v>YDN4DGR</v>
      </c>
      <c r="E151">
        <v>126393</v>
      </c>
      <c r="F151" t="s">
        <v>41</v>
      </c>
      <c r="G151" t="s">
        <v>198</v>
      </c>
      <c r="H151" t="s">
        <v>199</v>
      </c>
      <c r="I151" t="s">
        <v>39</v>
      </c>
      <c r="J151" t="str">
        <f t="shared" si="11"/>
        <v>YDN4DirectG</v>
      </c>
      <c r="L151" t="str">
        <f t="shared" si="8"/>
        <v>YDN4DirectG</v>
      </c>
      <c r="M151" t="b">
        <f t="shared" si="9"/>
        <v>1</v>
      </c>
    </row>
    <row r="152" spans="4:13">
      <c r="D152" t="str">
        <f t="shared" si="10"/>
        <v>YDN4RD</v>
      </c>
      <c r="E152">
        <v>126392</v>
      </c>
      <c r="F152" t="s">
        <v>41</v>
      </c>
      <c r="G152" t="s">
        <v>200</v>
      </c>
      <c r="H152" s="5" t="s">
        <v>58</v>
      </c>
      <c r="I152" t="s">
        <v>37</v>
      </c>
      <c r="J152" t="str">
        <f t="shared" si="11"/>
        <v>YDN4RegularMD</v>
      </c>
      <c r="L152" t="str">
        <f t="shared" ref="L152:L215" si="12">+F152&amp;I152&amp;H152</f>
        <v>YDN4RegularMD</v>
      </c>
      <c r="M152" t="b">
        <f t="shared" ref="M152:M215" si="13">+L152=J152</f>
        <v>1</v>
      </c>
    </row>
    <row r="153" spans="4:13">
      <c r="D153" t="str">
        <f t="shared" si="10"/>
        <v>YDN4RG</v>
      </c>
      <c r="E153">
        <v>126394</v>
      </c>
      <c r="F153" t="s">
        <v>41</v>
      </c>
      <c r="G153" t="s">
        <v>201</v>
      </c>
      <c r="H153" t="s">
        <v>199</v>
      </c>
      <c r="I153" t="s">
        <v>37</v>
      </c>
      <c r="J153" t="str">
        <f t="shared" si="11"/>
        <v>YDN4RegularG</v>
      </c>
      <c r="L153" t="str">
        <f t="shared" si="12"/>
        <v>YDN4RegularG</v>
      </c>
      <c r="M153" t="b">
        <f t="shared" si="13"/>
        <v>1</v>
      </c>
    </row>
    <row r="154" spans="4:13">
      <c r="D154" t="str">
        <f t="shared" si="10"/>
        <v>YDQ0DDV</v>
      </c>
      <c r="E154">
        <v>130491</v>
      </c>
      <c r="F154" t="s">
        <v>44</v>
      </c>
      <c r="G154" t="s">
        <v>196</v>
      </c>
      <c r="H154" t="s">
        <v>197</v>
      </c>
      <c r="I154" t="s">
        <v>39</v>
      </c>
      <c r="J154" t="str">
        <f t="shared" si="11"/>
        <v>YDQ0DirectD</v>
      </c>
      <c r="L154" t="str">
        <f t="shared" si="12"/>
        <v>YDQ0DirectD</v>
      </c>
      <c r="M154" t="b">
        <f t="shared" si="13"/>
        <v>1</v>
      </c>
    </row>
    <row r="155" spans="4:13">
      <c r="D155" t="str">
        <f t="shared" si="10"/>
        <v>YDQ0DGR</v>
      </c>
      <c r="E155">
        <v>130493</v>
      </c>
      <c r="F155" t="s">
        <v>44</v>
      </c>
      <c r="G155" t="s">
        <v>198</v>
      </c>
      <c r="H155" t="s">
        <v>199</v>
      </c>
      <c r="I155" t="s">
        <v>39</v>
      </c>
      <c r="J155" t="str">
        <f t="shared" si="11"/>
        <v>YDQ0DirectG</v>
      </c>
      <c r="L155" t="str">
        <f t="shared" si="12"/>
        <v>YDQ0DirectG</v>
      </c>
      <c r="M155" t="b">
        <f t="shared" si="13"/>
        <v>1</v>
      </c>
    </row>
    <row r="156" spans="4:13">
      <c r="D156" t="str">
        <f t="shared" si="10"/>
        <v>YDQ0RD</v>
      </c>
      <c r="E156">
        <v>130490</v>
      </c>
      <c r="F156" t="s">
        <v>44</v>
      </c>
      <c r="G156" t="s">
        <v>200</v>
      </c>
      <c r="H156" t="s">
        <v>197</v>
      </c>
      <c r="I156" t="s">
        <v>37</v>
      </c>
      <c r="J156" t="str">
        <f t="shared" si="11"/>
        <v>YDQ0RegularD</v>
      </c>
      <c r="L156" t="str">
        <f t="shared" si="12"/>
        <v>YDQ0RegularD</v>
      </c>
      <c r="M156" t="b">
        <f t="shared" si="13"/>
        <v>1</v>
      </c>
    </row>
    <row r="157" spans="4:13">
      <c r="D157" t="str">
        <f t="shared" si="10"/>
        <v>YDQ0RG</v>
      </c>
      <c r="E157">
        <v>130492</v>
      </c>
      <c r="F157" t="s">
        <v>44</v>
      </c>
      <c r="G157" t="s">
        <v>201</v>
      </c>
      <c r="H157" t="s">
        <v>199</v>
      </c>
      <c r="I157" t="s">
        <v>37</v>
      </c>
      <c r="J157" t="str">
        <f t="shared" si="11"/>
        <v>YDQ0RegularG</v>
      </c>
      <c r="L157" t="str">
        <f t="shared" si="12"/>
        <v>YDQ0RegularG</v>
      </c>
      <c r="M157" t="b">
        <f t="shared" si="13"/>
        <v>1</v>
      </c>
    </row>
    <row r="158" spans="4:13">
      <c r="D158" t="str">
        <f t="shared" si="10"/>
        <v>YDQ4DDV</v>
      </c>
      <c r="E158">
        <v>131304</v>
      </c>
      <c r="F158" t="s">
        <v>45</v>
      </c>
      <c r="G158" t="s">
        <v>196</v>
      </c>
      <c r="H158" t="s">
        <v>197</v>
      </c>
      <c r="I158" t="s">
        <v>39</v>
      </c>
      <c r="J158" t="str">
        <f t="shared" si="11"/>
        <v>YDQ4DirectD</v>
      </c>
      <c r="L158" t="str">
        <f t="shared" si="12"/>
        <v>YDQ4DirectD</v>
      </c>
      <c r="M158" t="b">
        <f t="shared" si="13"/>
        <v>1</v>
      </c>
    </row>
    <row r="159" spans="4:13">
      <c r="D159" t="str">
        <f t="shared" si="10"/>
        <v>YDQ4DGR</v>
      </c>
      <c r="E159">
        <v>131301</v>
      </c>
      <c r="F159" t="s">
        <v>45</v>
      </c>
      <c r="G159" t="s">
        <v>198</v>
      </c>
      <c r="H159" t="s">
        <v>199</v>
      </c>
      <c r="I159" t="s">
        <v>39</v>
      </c>
      <c r="J159" t="str">
        <f t="shared" si="11"/>
        <v>YDQ4DirectG</v>
      </c>
      <c r="L159" t="str">
        <f t="shared" si="12"/>
        <v>YDQ4DirectG</v>
      </c>
      <c r="M159" t="b">
        <f t="shared" si="13"/>
        <v>1</v>
      </c>
    </row>
    <row r="160" spans="4:13">
      <c r="D160" t="str">
        <f t="shared" si="10"/>
        <v>YDQ4DMD</v>
      </c>
      <c r="E160">
        <v>131303</v>
      </c>
      <c r="F160" t="s">
        <v>45</v>
      </c>
      <c r="G160" t="s">
        <v>202</v>
      </c>
      <c r="H160" t="s">
        <v>58</v>
      </c>
      <c r="I160" t="s">
        <v>39</v>
      </c>
      <c r="J160" t="str">
        <f t="shared" si="11"/>
        <v>YDQ4DirectMD</v>
      </c>
      <c r="L160" t="str">
        <f t="shared" si="12"/>
        <v>YDQ4DirectMD</v>
      </c>
      <c r="M160" t="b">
        <f t="shared" si="13"/>
        <v>1</v>
      </c>
    </row>
    <row r="161" spans="4:13">
      <c r="D161" t="str">
        <f t="shared" si="10"/>
        <v>YDQ4DQD</v>
      </c>
      <c r="E161">
        <v>131302</v>
      </c>
      <c r="F161" t="s">
        <v>45</v>
      </c>
      <c r="G161" t="s">
        <v>206</v>
      </c>
      <c r="H161" t="s">
        <v>35</v>
      </c>
      <c r="I161" t="s">
        <v>39</v>
      </c>
      <c r="J161" t="str">
        <f t="shared" si="11"/>
        <v>YDQ4DirectQD</v>
      </c>
      <c r="L161" t="str">
        <f t="shared" si="12"/>
        <v>YDQ4DirectQD</v>
      </c>
      <c r="M161" t="b">
        <f t="shared" si="13"/>
        <v>1</v>
      </c>
    </row>
    <row r="162" spans="4:13">
      <c r="D162" t="str">
        <f t="shared" si="10"/>
        <v>YDQ4RD</v>
      </c>
      <c r="E162">
        <v>131298</v>
      </c>
      <c r="F162" t="s">
        <v>45</v>
      </c>
      <c r="G162" t="s">
        <v>200</v>
      </c>
      <c r="H162" t="s">
        <v>197</v>
      </c>
      <c r="I162" t="s">
        <v>37</v>
      </c>
      <c r="J162" t="str">
        <f t="shared" si="11"/>
        <v>YDQ4RegularD</v>
      </c>
      <c r="L162" t="str">
        <f t="shared" si="12"/>
        <v>YDQ4RegularD</v>
      </c>
      <c r="M162" t="b">
        <f t="shared" si="13"/>
        <v>1</v>
      </c>
    </row>
    <row r="163" spans="4:13">
      <c r="D163" t="str">
        <f t="shared" si="10"/>
        <v>YDQ4RG</v>
      </c>
      <c r="E163">
        <v>131297</v>
      </c>
      <c r="F163" t="s">
        <v>45</v>
      </c>
      <c r="G163" t="s">
        <v>201</v>
      </c>
      <c r="H163" t="s">
        <v>199</v>
      </c>
      <c r="I163" t="s">
        <v>37</v>
      </c>
      <c r="J163" t="str">
        <f t="shared" si="11"/>
        <v>YDQ4RegularG</v>
      </c>
      <c r="L163" t="str">
        <f t="shared" si="12"/>
        <v>YDQ4RegularG</v>
      </c>
      <c r="M163" t="b">
        <f t="shared" si="13"/>
        <v>1</v>
      </c>
    </row>
    <row r="164" spans="4:13">
      <c r="D164" t="str">
        <f t="shared" si="10"/>
        <v>YDQ4RMD</v>
      </c>
      <c r="E164">
        <v>131299</v>
      </c>
      <c r="F164" t="s">
        <v>45</v>
      </c>
      <c r="G164" t="s">
        <v>203</v>
      </c>
      <c r="H164" t="s">
        <v>58</v>
      </c>
      <c r="I164" t="s">
        <v>37</v>
      </c>
      <c r="J164" t="str">
        <f t="shared" si="11"/>
        <v>YDQ4RegularMD</v>
      </c>
      <c r="L164" t="str">
        <f t="shared" si="12"/>
        <v>YDQ4RegularMD</v>
      </c>
      <c r="M164" t="b">
        <f t="shared" si="13"/>
        <v>1</v>
      </c>
    </row>
    <row r="165" spans="4:13">
      <c r="D165" t="str">
        <f t="shared" si="10"/>
        <v>YDQ4RQD</v>
      </c>
      <c r="E165">
        <v>131300</v>
      </c>
      <c r="F165" t="s">
        <v>45</v>
      </c>
      <c r="G165" t="s">
        <v>207</v>
      </c>
      <c r="H165" t="s">
        <v>35</v>
      </c>
      <c r="I165" t="s">
        <v>37</v>
      </c>
      <c r="J165" t="str">
        <f t="shared" si="11"/>
        <v>YDQ4RegularQD</v>
      </c>
      <c r="L165" t="str">
        <f t="shared" si="12"/>
        <v>YDQ4RegularQD</v>
      </c>
      <c r="M165" t="b">
        <f t="shared" si="13"/>
        <v>1</v>
      </c>
    </row>
    <row r="166" spans="4:13">
      <c r="D166" t="str">
        <f t="shared" si="10"/>
        <v>YDQ5DDV</v>
      </c>
      <c r="E166">
        <v>131483</v>
      </c>
      <c r="F166" t="s">
        <v>46</v>
      </c>
      <c r="G166" t="s">
        <v>196</v>
      </c>
      <c r="H166" t="s">
        <v>197</v>
      </c>
      <c r="I166" t="s">
        <v>39</v>
      </c>
      <c r="J166" t="str">
        <f t="shared" si="11"/>
        <v>YDQ5DirectD</v>
      </c>
      <c r="L166" t="str">
        <f t="shared" si="12"/>
        <v>YDQ5DirectD</v>
      </c>
      <c r="M166" t="b">
        <f t="shared" si="13"/>
        <v>1</v>
      </c>
    </row>
    <row r="167" spans="4:13">
      <c r="D167" t="str">
        <f t="shared" si="10"/>
        <v>YDQ5DGR</v>
      </c>
      <c r="E167">
        <v>131484</v>
      </c>
      <c r="F167" t="s">
        <v>46</v>
      </c>
      <c r="G167" t="s">
        <v>198</v>
      </c>
      <c r="H167" t="s">
        <v>199</v>
      </c>
      <c r="I167" t="s">
        <v>39</v>
      </c>
      <c r="J167" t="str">
        <f t="shared" si="11"/>
        <v>YDQ5DirectG</v>
      </c>
      <c r="L167" t="str">
        <f t="shared" si="12"/>
        <v>YDQ5DirectG</v>
      </c>
      <c r="M167" t="b">
        <f t="shared" si="13"/>
        <v>1</v>
      </c>
    </row>
    <row r="168" spans="4:13">
      <c r="D168" t="str">
        <f t="shared" si="10"/>
        <v>YDQ5RD</v>
      </c>
      <c r="E168">
        <v>131485</v>
      </c>
      <c r="F168" t="s">
        <v>46</v>
      </c>
      <c r="G168" t="s">
        <v>200</v>
      </c>
      <c r="H168" t="s">
        <v>197</v>
      </c>
      <c r="I168" t="s">
        <v>37</v>
      </c>
      <c r="J168" t="str">
        <f t="shared" si="11"/>
        <v>YDQ5RegularD</v>
      </c>
      <c r="L168" t="str">
        <f t="shared" si="12"/>
        <v>YDQ5RegularD</v>
      </c>
      <c r="M168" t="b">
        <f t="shared" si="13"/>
        <v>1</v>
      </c>
    </row>
    <row r="169" spans="4:13">
      <c r="D169" t="str">
        <f t="shared" si="10"/>
        <v>YDQ5RG</v>
      </c>
      <c r="E169">
        <v>131482</v>
      </c>
      <c r="F169" t="s">
        <v>46</v>
      </c>
      <c r="G169" t="s">
        <v>201</v>
      </c>
      <c r="H169" t="s">
        <v>199</v>
      </c>
      <c r="I169" t="s">
        <v>37</v>
      </c>
      <c r="J169" t="str">
        <f t="shared" si="11"/>
        <v>YDQ5RegularG</v>
      </c>
      <c r="L169" t="str">
        <f t="shared" si="12"/>
        <v>YDQ5RegularG</v>
      </c>
      <c r="M169" t="b">
        <f t="shared" si="13"/>
        <v>1</v>
      </c>
    </row>
    <row r="170" spans="4:13">
      <c r="D170" t="str">
        <f t="shared" si="10"/>
        <v>YDR2DDD</v>
      </c>
      <c r="E170">
        <v>133922</v>
      </c>
      <c r="F170" t="s">
        <v>47</v>
      </c>
      <c r="G170" t="s">
        <v>204</v>
      </c>
      <c r="H170" t="s">
        <v>33</v>
      </c>
      <c r="I170" t="s">
        <v>39</v>
      </c>
      <c r="J170" t="str">
        <f t="shared" si="11"/>
        <v>YDR2DirectDD</v>
      </c>
      <c r="L170" t="str">
        <f t="shared" si="12"/>
        <v>YDR2DirectDD</v>
      </c>
      <c r="M170" t="b">
        <f t="shared" si="13"/>
        <v>1</v>
      </c>
    </row>
    <row r="171" spans="4:13">
      <c r="D171" t="str">
        <f t="shared" si="10"/>
        <v>YDR2DGR</v>
      </c>
      <c r="E171">
        <v>133925</v>
      </c>
      <c r="F171" t="s">
        <v>47</v>
      </c>
      <c r="G171" t="s">
        <v>198</v>
      </c>
      <c r="H171" t="s">
        <v>199</v>
      </c>
      <c r="I171" t="s">
        <v>39</v>
      </c>
      <c r="J171" t="str">
        <f t="shared" si="11"/>
        <v>YDR2DirectG</v>
      </c>
      <c r="L171" t="str">
        <f t="shared" si="12"/>
        <v>YDR2DirectG</v>
      </c>
      <c r="M171" t="b">
        <f t="shared" si="13"/>
        <v>1</v>
      </c>
    </row>
    <row r="172" spans="4:13">
      <c r="D172" t="str">
        <f t="shared" si="10"/>
        <v>YDR2DMD</v>
      </c>
      <c r="E172">
        <v>133928</v>
      </c>
      <c r="F172" t="s">
        <v>47</v>
      </c>
      <c r="G172" t="s">
        <v>202</v>
      </c>
      <c r="H172" t="s">
        <v>58</v>
      </c>
      <c r="I172" t="s">
        <v>39</v>
      </c>
      <c r="J172" t="str">
        <f t="shared" si="11"/>
        <v>YDR2DirectMD</v>
      </c>
      <c r="L172" t="str">
        <f t="shared" si="12"/>
        <v>YDR2DirectMD</v>
      </c>
      <c r="M172" t="b">
        <f t="shared" si="13"/>
        <v>1</v>
      </c>
    </row>
    <row r="173" spans="4:13">
      <c r="D173" t="str">
        <f t="shared" si="10"/>
        <v>YDR2DQD</v>
      </c>
      <c r="E173">
        <v>133924</v>
      </c>
      <c r="F173" t="s">
        <v>47</v>
      </c>
      <c r="G173" t="s">
        <v>206</v>
      </c>
      <c r="H173" t="s">
        <v>35</v>
      </c>
      <c r="I173" t="s">
        <v>39</v>
      </c>
      <c r="J173" t="str">
        <f t="shared" si="11"/>
        <v>YDR2DirectQD</v>
      </c>
      <c r="L173" t="str">
        <f t="shared" si="12"/>
        <v>YDR2DirectQD</v>
      </c>
      <c r="M173" t="b">
        <f t="shared" si="13"/>
        <v>1</v>
      </c>
    </row>
    <row r="174" spans="4:13">
      <c r="D174" t="str">
        <f t="shared" si="10"/>
        <v>YDR2DWD</v>
      </c>
      <c r="E174">
        <v>133923</v>
      </c>
      <c r="F174" t="s">
        <v>47</v>
      </c>
      <c r="G174" t="s">
        <v>208</v>
      </c>
      <c r="H174" t="s">
        <v>34</v>
      </c>
      <c r="I174" t="s">
        <v>39</v>
      </c>
      <c r="J174" t="str">
        <f t="shared" si="11"/>
        <v>YDR2DirectWD</v>
      </c>
      <c r="L174" t="str">
        <f t="shared" si="12"/>
        <v>YDR2DirectWD</v>
      </c>
      <c r="M174" t="b">
        <f t="shared" si="13"/>
        <v>1</v>
      </c>
    </row>
    <row r="175" spans="4:13">
      <c r="D175" t="str">
        <f t="shared" si="10"/>
        <v>YDR2RDD</v>
      </c>
      <c r="E175">
        <v>133919</v>
      </c>
      <c r="F175" t="s">
        <v>47</v>
      </c>
      <c r="G175" t="s">
        <v>205</v>
      </c>
      <c r="H175" t="s">
        <v>33</v>
      </c>
      <c r="I175" t="s">
        <v>37</v>
      </c>
      <c r="J175" t="str">
        <f t="shared" si="11"/>
        <v>YDR2RegularDD</v>
      </c>
      <c r="L175" t="str">
        <f t="shared" si="12"/>
        <v>YDR2RegularDD</v>
      </c>
      <c r="M175" t="b">
        <f t="shared" si="13"/>
        <v>1</v>
      </c>
    </row>
    <row r="176" spans="4:13">
      <c r="D176" t="str">
        <f t="shared" si="10"/>
        <v>YDR2RG</v>
      </c>
      <c r="E176">
        <v>133926</v>
      </c>
      <c r="F176" t="s">
        <v>47</v>
      </c>
      <c r="G176" t="s">
        <v>201</v>
      </c>
      <c r="H176" t="s">
        <v>199</v>
      </c>
      <c r="I176" t="s">
        <v>37</v>
      </c>
      <c r="J176" t="str">
        <f t="shared" si="11"/>
        <v>YDR2RegularG</v>
      </c>
      <c r="L176" t="str">
        <f t="shared" si="12"/>
        <v>YDR2RegularG</v>
      </c>
      <c r="M176" t="b">
        <f t="shared" si="13"/>
        <v>1</v>
      </c>
    </row>
    <row r="177" spans="4:13">
      <c r="D177" t="str">
        <f t="shared" si="10"/>
        <v>YDR2RMD</v>
      </c>
      <c r="E177">
        <v>133920</v>
      </c>
      <c r="F177" t="s">
        <v>47</v>
      </c>
      <c r="G177" t="s">
        <v>203</v>
      </c>
      <c r="H177" t="s">
        <v>58</v>
      </c>
      <c r="I177" t="s">
        <v>37</v>
      </c>
      <c r="J177" t="str">
        <f t="shared" si="11"/>
        <v>YDR2RegularMD</v>
      </c>
      <c r="L177" t="str">
        <f t="shared" si="12"/>
        <v>YDR2RegularMD</v>
      </c>
      <c r="M177" t="b">
        <f t="shared" si="13"/>
        <v>1</v>
      </c>
    </row>
    <row r="178" spans="4:13">
      <c r="D178" t="str">
        <f t="shared" si="10"/>
        <v>YDR2RQD</v>
      </c>
      <c r="E178">
        <v>133921</v>
      </c>
      <c r="F178" t="s">
        <v>47</v>
      </c>
      <c r="G178" t="s">
        <v>207</v>
      </c>
      <c r="H178" t="s">
        <v>35</v>
      </c>
      <c r="I178" t="s">
        <v>37</v>
      </c>
      <c r="J178" t="str">
        <f t="shared" si="11"/>
        <v>YDR2RegularQD</v>
      </c>
      <c r="L178" t="str">
        <f t="shared" si="12"/>
        <v>YDR2RegularQD</v>
      </c>
      <c r="M178" t="b">
        <f t="shared" si="13"/>
        <v>1</v>
      </c>
    </row>
    <row r="179" spans="4:13">
      <c r="D179" t="str">
        <f t="shared" si="10"/>
        <v>YDR2RWD</v>
      </c>
      <c r="E179">
        <v>133927</v>
      </c>
      <c r="F179" t="s">
        <v>47</v>
      </c>
      <c r="G179" t="s">
        <v>209</v>
      </c>
      <c r="H179" t="s">
        <v>34</v>
      </c>
      <c r="I179" t="s">
        <v>37</v>
      </c>
      <c r="J179" t="str">
        <f t="shared" si="11"/>
        <v>YDR2RegularWD</v>
      </c>
      <c r="L179" t="str">
        <f t="shared" si="12"/>
        <v>YDR2RegularWD</v>
      </c>
      <c r="M179" t="b">
        <f t="shared" si="13"/>
        <v>1</v>
      </c>
    </row>
    <row r="180" spans="4:13">
      <c r="D180" t="str">
        <f t="shared" si="10"/>
        <v>YDR3DDV</v>
      </c>
      <c r="E180">
        <v>135339</v>
      </c>
      <c r="F180" t="s">
        <v>59</v>
      </c>
      <c r="G180" t="s">
        <v>196</v>
      </c>
      <c r="H180" t="s">
        <v>197</v>
      </c>
      <c r="I180" t="s">
        <v>39</v>
      </c>
      <c r="J180" t="str">
        <f t="shared" si="11"/>
        <v>YDR3DirectD</v>
      </c>
      <c r="L180" t="str">
        <f t="shared" si="12"/>
        <v>YDR3DirectD</v>
      </c>
      <c r="M180" t="b">
        <f t="shared" si="13"/>
        <v>1</v>
      </c>
    </row>
    <row r="181" spans="4:13">
      <c r="D181" t="str">
        <f t="shared" si="10"/>
        <v>YDR3DGR</v>
      </c>
      <c r="E181">
        <v>135340</v>
      </c>
      <c r="F181" t="s">
        <v>59</v>
      </c>
      <c r="G181" t="s">
        <v>198</v>
      </c>
      <c r="H181" t="s">
        <v>199</v>
      </c>
      <c r="I181" t="s">
        <v>39</v>
      </c>
      <c r="J181" t="str">
        <f t="shared" si="11"/>
        <v>YDR3DirectG</v>
      </c>
      <c r="L181" t="str">
        <f t="shared" si="12"/>
        <v>YDR3DirectG</v>
      </c>
      <c r="M181" t="b">
        <f t="shared" si="13"/>
        <v>1</v>
      </c>
    </row>
    <row r="182" spans="4:13">
      <c r="D182" t="str">
        <f t="shared" si="10"/>
        <v>YDR3RD</v>
      </c>
      <c r="E182">
        <v>135338</v>
      </c>
      <c r="F182" t="s">
        <v>59</v>
      </c>
      <c r="G182" t="s">
        <v>200</v>
      </c>
      <c r="H182" t="s">
        <v>197</v>
      </c>
      <c r="I182" t="s">
        <v>37</v>
      </c>
      <c r="J182" t="str">
        <f t="shared" si="11"/>
        <v>YDR3RegularD</v>
      </c>
      <c r="L182" t="str">
        <f t="shared" si="12"/>
        <v>YDR3RegularD</v>
      </c>
      <c r="M182" t="b">
        <f t="shared" si="13"/>
        <v>1</v>
      </c>
    </row>
    <row r="183" spans="4:13">
      <c r="D183" t="str">
        <f t="shared" si="10"/>
        <v>YDR3RG</v>
      </c>
      <c r="E183">
        <v>135337</v>
      </c>
      <c r="F183" t="s">
        <v>59</v>
      </c>
      <c r="G183" t="s">
        <v>201</v>
      </c>
      <c r="H183" t="s">
        <v>199</v>
      </c>
      <c r="I183" t="s">
        <v>37</v>
      </c>
      <c r="J183" t="str">
        <f t="shared" si="11"/>
        <v>YDR3RegularG</v>
      </c>
      <c r="L183" t="str">
        <f t="shared" si="12"/>
        <v>YDR3RegularG</v>
      </c>
      <c r="M183" t="b">
        <f t="shared" si="13"/>
        <v>1</v>
      </c>
    </row>
    <row r="184" spans="4:13">
      <c r="D184" t="str">
        <f t="shared" si="10"/>
        <v>YDR5DDV</v>
      </c>
      <c r="E184">
        <v>135968</v>
      </c>
      <c r="F184" t="s">
        <v>62</v>
      </c>
      <c r="G184" t="s">
        <v>196</v>
      </c>
      <c r="H184" t="s">
        <v>197</v>
      </c>
      <c r="I184" t="s">
        <v>39</v>
      </c>
      <c r="J184" t="str">
        <f t="shared" si="11"/>
        <v>YDR5DirectD</v>
      </c>
      <c r="L184" t="str">
        <f t="shared" si="12"/>
        <v>YDR5DirectD</v>
      </c>
      <c r="M184" t="b">
        <f t="shared" si="13"/>
        <v>1</v>
      </c>
    </row>
    <row r="185" spans="4:13">
      <c r="D185" t="str">
        <f t="shared" si="10"/>
        <v>YDR5DGR</v>
      </c>
      <c r="E185">
        <v>135967</v>
      </c>
      <c r="F185" t="s">
        <v>62</v>
      </c>
      <c r="G185" t="s">
        <v>198</v>
      </c>
      <c r="H185" t="s">
        <v>199</v>
      </c>
      <c r="I185" t="s">
        <v>39</v>
      </c>
      <c r="J185" t="str">
        <f t="shared" si="11"/>
        <v>YDR5DirectG</v>
      </c>
      <c r="L185" t="str">
        <f t="shared" si="12"/>
        <v>YDR5DirectG</v>
      </c>
      <c r="M185" t="b">
        <f t="shared" si="13"/>
        <v>1</v>
      </c>
    </row>
    <row r="186" spans="4:13">
      <c r="D186" t="str">
        <f t="shared" si="10"/>
        <v>YDR5DQD</v>
      </c>
      <c r="E186">
        <v>135969</v>
      </c>
      <c r="F186" t="s">
        <v>62</v>
      </c>
      <c r="G186" t="s">
        <v>206</v>
      </c>
      <c r="H186" t="s">
        <v>35</v>
      </c>
      <c r="I186" t="s">
        <v>39</v>
      </c>
      <c r="J186" t="str">
        <f t="shared" si="11"/>
        <v>YDR5DirectQD</v>
      </c>
      <c r="L186" t="str">
        <f t="shared" si="12"/>
        <v>YDR5DirectQD</v>
      </c>
      <c r="M186" t="b">
        <f t="shared" si="13"/>
        <v>1</v>
      </c>
    </row>
    <row r="187" spans="4:13">
      <c r="D187" t="str">
        <f t="shared" si="10"/>
        <v>YDR5RD</v>
      </c>
      <c r="E187">
        <v>135966</v>
      </c>
      <c r="F187" t="s">
        <v>62</v>
      </c>
      <c r="G187" t="s">
        <v>200</v>
      </c>
      <c r="H187" t="s">
        <v>197</v>
      </c>
      <c r="I187" t="s">
        <v>37</v>
      </c>
      <c r="J187" t="str">
        <f t="shared" si="11"/>
        <v>YDR5RegularD</v>
      </c>
      <c r="L187" t="str">
        <f t="shared" si="12"/>
        <v>YDR5RegularD</v>
      </c>
      <c r="M187" t="b">
        <f t="shared" si="13"/>
        <v>1</v>
      </c>
    </row>
    <row r="188" spans="4:13">
      <c r="D188" t="str">
        <f t="shared" si="10"/>
        <v>YDR5RG</v>
      </c>
      <c r="E188">
        <v>135970</v>
      </c>
      <c r="F188" t="s">
        <v>62</v>
      </c>
      <c r="G188" t="s">
        <v>201</v>
      </c>
      <c r="H188" t="s">
        <v>199</v>
      </c>
      <c r="I188" t="s">
        <v>37</v>
      </c>
      <c r="J188" t="str">
        <f t="shared" si="11"/>
        <v>YDR5RegularG</v>
      </c>
      <c r="L188" t="str">
        <f t="shared" si="12"/>
        <v>YDR5RegularG</v>
      </c>
      <c r="M188" t="b">
        <f t="shared" si="13"/>
        <v>1</v>
      </c>
    </row>
    <row r="189" spans="4:13">
      <c r="D189" t="str">
        <f t="shared" si="10"/>
        <v>YDR5RQD</v>
      </c>
      <c r="E189">
        <v>135971</v>
      </c>
      <c r="F189" t="s">
        <v>62</v>
      </c>
      <c r="G189" t="s">
        <v>207</v>
      </c>
      <c r="H189" t="s">
        <v>35</v>
      </c>
      <c r="I189" t="s">
        <v>37</v>
      </c>
      <c r="J189" t="str">
        <f t="shared" si="11"/>
        <v>YDR5RegularQD</v>
      </c>
      <c r="L189" t="str">
        <f t="shared" si="12"/>
        <v>YDR5RegularQD</v>
      </c>
      <c r="M189" t="b">
        <f t="shared" si="13"/>
        <v>1</v>
      </c>
    </row>
    <row r="190" spans="4:13">
      <c r="D190" t="str">
        <f t="shared" si="10"/>
        <v>YDR7DDV</v>
      </c>
      <c r="E190">
        <v>136265</v>
      </c>
      <c r="F190" t="s">
        <v>63</v>
      </c>
      <c r="G190" t="s">
        <v>196</v>
      </c>
      <c r="H190" t="s">
        <v>197</v>
      </c>
      <c r="I190" t="s">
        <v>39</v>
      </c>
      <c r="J190" t="str">
        <f t="shared" si="11"/>
        <v>YDR7DirectD</v>
      </c>
      <c r="L190" t="str">
        <f t="shared" si="12"/>
        <v>YDR7DirectD</v>
      </c>
      <c r="M190" t="b">
        <f t="shared" si="13"/>
        <v>1</v>
      </c>
    </row>
    <row r="191" spans="4:13">
      <c r="D191" t="str">
        <f t="shared" si="10"/>
        <v>YDR7DGR</v>
      </c>
      <c r="E191">
        <v>136264</v>
      </c>
      <c r="F191" t="s">
        <v>63</v>
      </c>
      <c r="G191" t="s">
        <v>198</v>
      </c>
      <c r="H191" t="s">
        <v>199</v>
      </c>
      <c r="I191" t="s">
        <v>39</v>
      </c>
      <c r="J191" t="str">
        <f t="shared" si="11"/>
        <v>YDR7DirectG</v>
      </c>
      <c r="L191" t="str">
        <f t="shared" si="12"/>
        <v>YDR7DirectG</v>
      </c>
      <c r="M191" t="b">
        <f t="shared" si="13"/>
        <v>1</v>
      </c>
    </row>
    <row r="192" spans="4:13">
      <c r="D192" t="str">
        <f t="shared" si="10"/>
        <v>YDR7DQD</v>
      </c>
      <c r="E192">
        <v>136266</v>
      </c>
      <c r="F192" t="s">
        <v>63</v>
      </c>
      <c r="G192" t="s">
        <v>206</v>
      </c>
      <c r="H192" t="s">
        <v>35</v>
      </c>
      <c r="I192" t="s">
        <v>39</v>
      </c>
      <c r="J192" t="str">
        <f t="shared" si="11"/>
        <v>YDR7DirectQD</v>
      </c>
      <c r="L192" t="str">
        <f t="shared" si="12"/>
        <v>YDR7DirectQD</v>
      </c>
      <c r="M192" t="b">
        <f t="shared" si="13"/>
        <v>1</v>
      </c>
    </row>
    <row r="193" spans="4:13">
      <c r="D193" t="str">
        <f t="shared" si="10"/>
        <v>YDR7RD</v>
      </c>
      <c r="E193">
        <v>136267</v>
      </c>
      <c r="F193" t="s">
        <v>63</v>
      </c>
      <c r="G193" t="s">
        <v>200</v>
      </c>
      <c r="H193" t="s">
        <v>197</v>
      </c>
      <c r="I193" t="s">
        <v>37</v>
      </c>
      <c r="J193" t="str">
        <f t="shared" si="11"/>
        <v>YDR7RegularD</v>
      </c>
      <c r="L193" t="str">
        <f t="shared" si="12"/>
        <v>YDR7RegularD</v>
      </c>
      <c r="M193" t="b">
        <f t="shared" si="13"/>
        <v>1</v>
      </c>
    </row>
    <row r="194" spans="4:13">
      <c r="D194" t="str">
        <f t="shared" si="10"/>
        <v>YDR7RG</v>
      </c>
      <c r="E194">
        <v>136262</v>
      </c>
      <c r="F194" t="s">
        <v>63</v>
      </c>
      <c r="G194" t="s">
        <v>201</v>
      </c>
      <c r="H194" t="s">
        <v>199</v>
      </c>
      <c r="I194" t="s">
        <v>37</v>
      </c>
      <c r="J194" t="str">
        <f t="shared" si="11"/>
        <v>YDR7RegularG</v>
      </c>
      <c r="L194" t="str">
        <f t="shared" si="12"/>
        <v>YDR7RegularG</v>
      </c>
      <c r="M194" t="b">
        <f t="shared" si="13"/>
        <v>1</v>
      </c>
    </row>
    <row r="195" spans="4:13">
      <c r="D195" t="str">
        <f t="shared" ref="D195:D258" si="14">+F195&amp;G195</f>
        <v>YDR7RQD</v>
      </c>
      <c r="E195">
        <v>136263</v>
      </c>
      <c r="F195" t="s">
        <v>63</v>
      </c>
      <c r="G195" t="s">
        <v>207</v>
      </c>
      <c r="H195" t="s">
        <v>35</v>
      </c>
      <c r="I195" t="s">
        <v>37</v>
      </c>
      <c r="J195" t="str">
        <f t="shared" ref="J195:J258" si="15">+F195&amp;I195&amp;H195</f>
        <v>YDR7RegularQD</v>
      </c>
      <c r="L195" t="str">
        <f t="shared" si="12"/>
        <v>YDR7RegularQD</v>
      </c>
      <c r="M195" t="b">
        <f t="shared" si="13"/>
        <v>1</v>
      </c>
    </row>
    <row r="196" spans="4:13">
      <c r="D196" t="str">
        <f t="shared" si="14"/>
        <v>YDR8DDV</v>
      </c>
      <c r="E196">
        <v>136568</v>
      </c>
      <c r="F196" t="s">
        <v>61</v>
      </c>
      <c r="G196" t="s">
        <v>196</v>
      </c>
      <c r="H196" t="s">
        <v>197</v>
      </c>
      <c r="I196" t="s">
        <v>39</v>
      </c>
      <c r="J196" t="str">
        <f t="shared" si="15"/>
        <v>YDR8DirectD</v>
      </c>
      <c r="L196" t="str">
        <f t="shared" si="12"/>
        <v>YDR8DirectD</v>
      </c>
      <c r="M196" t="b">
        <f t="shared" si="13"/>
        <v>1</v>
      </c>
    </row>
    <row r="197" spans="4:13">
      <c r="D197" t="str">
        <f t="shared" si="14"/>
        <v>YDR8DGR</v>
      </c>
      <c r="E197">
        <v>136567</v>
      </c>
      <c r="F197" t="s">
        <v>61</v>
      </c>
      <c r="G197" t="s">
        <v>198</v>
      </c>
      <c r="H197" t="s">
        <v>199</v>
      </c>
      <c r="I197" t="s">
        <v>39</v>
      </c>
      <c r="J197" t="str">
        <f t="shared" si="15"/>
        <v>YDR8DirectG</v>
      </c>
      <c r="L197" t="str">
        <f t="shared" si="12"/>
        <v>YDR8DirectG</v>
      </c>
      <c r="M197" t="b">
        <f t="shared" si="13"/>
        <v>1</v>
      </c>
    </row>
    <row r="198" spans="4:13">
      <c r="D198" t="str">
        <f t="shared" si="14"/>
        <v>YDR8DMD</v>
      </c>
      <c r="E198">
        <v>136569</v>
      </c>
      <c r="F198" t="s">
        <v>61</v>
      </c>
      <c r="G198" t="s">
        <v>202</v>
      </c>
      <c r="H198" t="s">
        <v>58</v>
      </c>
      <c r="I198" t="s">
        <v>39</v>
      </c>
      <c r="J198" t="str">
        <f t="shared" si="15"/>
        <v>YDR8DirectMD</v>
      </c>
      <c r="L198" t="str">
        <f t="shared" si="12"/>
        <v>YDR8DirectMD</v>
      </c>
      <c r="M198" t="b">
        <f t="shared" si="13"/>
        <v>1</v>
      </c>
    </row>
    <row r="199" spans="4:13">
      <c r="D199" t="str">
        <f t="shared" si="14"/>
        <v>YDR8DQD</v>
      </c>
      <c r="E199">
        <v>136570</v>
      </c>
      <c r="F199" t="s">
        <v>61</v>
      </c>
      <c r="G199" t="s">
        <v>206</v>
      </c>
      <c r="H199" t="s">
        <v>35</v>
      </c>
      <c r="I199" t="s">
        <v>39</v>
      </c>
      <c r="J199" t="str">
        <f t="shared" si="15"/>
        <v>YDR8DirectQD</v>
      </c>
      <c r="L199" t="str">
        <f t="shared" si="12"/>
        <v>YDR8DirectQD</v>
      </c>
      <c r="M199" t="b">
        <f t="shared" si="13"/>
        <v>1</v>
      </c>
    </row>
    <row r="200" spans="4:13">
      <c r="D200" t="str">
        <f t="shared" si="14"/>
        <v>YDR8RD</v>
      </c>
      <c r="E200">
        <v>136564</v>
      </c>
      <c r="F200" t="s">
        <v>61</v>
      </c>
      <c r="G200" t="s">
        <v>200</v>
      </c>
      <c r="H200" t="s">
        <v>197</v>
      </c>
      <c r="I200" t="s">
        <v>37</v>
      </c>
      <c r="J200" t="str">
        <f t="shared" si="15"/>
        <v>YDR8RegularD</v>
      </c>
      <c r="L200" t="str">
        <f t="shared" si="12"/>
        <v>YDR8RegularD</v>
      </c>
      <c r="M200" t="b">
        <f t="shared" si="13"/>
        <v>1</v>
      </c>
    </row>
    <row r="201" spans="4:13">
      <c r="D201" t="str">
        <f t="shared" si="14"/>
        <v>YDR8RG</v>
      </c>
      <c r="E201">
        <v>136563</v>
      </c>
      <c r="F201" t="s">
        <v>61</v>
      </c>
      <c r="G201" t="s">
        <v>201</v>
      </c>
      <c r="H201" t="s">
        <v>199</v>
      </c>
      <c r="I201" t="s">
        <v>37</v>
      </c>
      <c r="J201" t="str">
        <f t="shared" si="15"/>
        <v>YDR8RegularG</v>
      </c>
      <c r="L201" t="str">
        <f t="shared" si="12"/>
        <v>YDR8RegularG</v>
      </c>
      <c r="M201" t="b">
        <f t="shared" si="13"/>
        <v>1</v>
      </c>
    </row>
    <row r="202" spans="4:13">
      <c r="D202" t="str">
        <f t="shared" si="14"/>
        <v>YDR8RMD</v>
      </c>
      <c r="E202">
        <v>136565</v>
      </c>
      <c r="F202" t="s">
        <v>61</v>
      </c>
      <c r="G202" t="s">
        <v>203</v>
      </c>
      <c r="H202" t="s">
        <v>58</v>
      </c>
      <c r="I202" t="s">
        <v>37</v>
      </c>
      <c r="J202" t="str">
        <f t="shared" si="15"/>
        <v>YDR8RegularMD</v>
      </c>
      <c r="L202" t="str">
        <f t="shared" si="12"/>
        <v>YDR8RegularMD</v>
      </c>
      <c r="M202" t="b">
        <f t="shared" si="13"/>
        <v>1</v>
      </c>
    </row>
    <row r="203" spans="4:13">
      <c r="D203" t="str">
        <f t="shared" si="14"/>
        <v>YDR8RQD</v>
      </c>
      <c r="E203">
        <v>136566</v>
      </c>
      <c r="F203" t="s">
        <v>61</v>
      </c>
      <c r="G203" t="s">
        <v>207</v>
      </c>
      <c r="H203" t="s">
        <v>35</v>
      </c>
      <c r="I203" t="s">
        <v>37</v>
      </c>
      <c r="J203" t="str">
        <f t="shared" si="15"/>
        <v>YDR8RegularQD</v>
      </c>
      <c r="L203" t="str">
        <f t="shared" si="12"/>
        <v>YDR8RegularQD</v>
      </c>
      <c r="M203" t="b">
        <f t="shared" si="13"/>
        <v>1</v>
      </c>
    </row>
    <row r="204" spans="4:13">
      <c r="D204" t="str">
        <f t="shared" si="14"/>
        <v>YDR9DDV</v>
      </c>
      <c r="E204">
        <v>139232</v>
      </c>
      <c r="F204" t="s">
        <v>64</v>
      </c>
      <c r="G204" t="s">
        <v>196</v>
      </c>
      <c r="H204" t="s">
        <v>197</v>
      </c>
      <c r="I204" t="s">
        <v>39</v>
      </c>
      <c r="J204" t="str">
        <f t="shared" si="15"/>
        <v>YDR9DirectD</v>
      </c>
      <c r="L204" t="str">
        <f t="shared" si="12"/>
        <v>YDR9DirectD</v>
      </c>
      <c r="M204" t="b">
        <f t="shared" si="13"/>
        <v>1</v>
      </c>
    </row>
    <row r="205" spans="4:13">
      <c r="D205" t="str">
        <f t="shared" si="14"/>
        <v>YDR9DGR</v>
      </c>
      <c r="E205">
        <v>139231</v>
      </c>
      <c r="F205" t="s">
        <v>64</v>
      </c>
      <c r="G205" t="s">
        <v>198</v>
      </c>
      <c r="H205" t="s">
        <v>199</v>
      </c>
      <c r="I205" t="s">
        <v>39</v>
      </c>
      <c r="J205" t="str">
        <f t="shared" si="15"/>
        <v>YDR9DirectG</v>
      </c>
      <c r="L205" t="str">
        <f t="shared" si="12"/>
        <v>YDR9DirectG</v>
      </c>
      <c r="M205" t="b">
        <f t="shared" si="13"/>
        <v>1</v>
      </c>
    </row>
    <row r="206" spans="4:13">
      <c r="D206" t="str">
        <f t="shared" si="14"/>
        <v>YDR9RD</v>
      </c>
      <c r="E206">
        <v>139230</v>
      </c>
      <c r="F206" t="s">
        <v>64</v>
      </c>
      <c r="G206" t="s">
        <v>200</v>
      </c>
      <c r="H206" t="s">
        <v>197</v>
      </c>
      <c r="I206" t="s">
        <v>37</v>
      </c>
      <c r="J206" t="str">
        <f t="shared" si="15"/>
        <v>YDR9RegularD</v>
      </c>
      <c r="L206" t="str">
        <f t="shared" si="12"/>
        <v>YDR9RegularD</v>
      </c>
      <c r="M206" t="b">
        <f t="shared" si="13"/>
        <v>1</v>
      </c>
    </row>
    <row r="207" spans="4:13">
      <c r="D207" t="str">
        <f t="shared" si="14"/>
        <v>YDR9RG</v>
      </c>
      <c r="E207">
        <v>139229</v>
      </c>
      <c r="F207" t="s">
        <v>64</v>
      </c>
      <c r="G207" t="s">
        <v>201</v>
      </c>
      <c r="H207" t="s">
        <v>199</v>
      </c>
      <c r="I207" t="s">
        <v>37</v>
      </c>
      <c r="J207" t="str">
        <f t="shared" si="15"/>
        <v>YDR9RegularG</v>
      </c>
      <c r="L207" t="str">
        <f t="shared" si="12"/>
        <v>YDR9RegularG</v>
      </c>
      <c r="M207" t="b">
        <f t="shared" si="13"/>
        <v>1</v>
      </c>
    </row>
    <row r="208" spans="4:13">
      <c r="D208" t="str">
        <f t="shared" si="14"/>
        <v>YDS0DDV</v>
      </c>
      <c r="E208">
        <v>139330</v>
      </c>
      <c r="F208" t="s">
        <v>65</v>
      </c>
      <c r="G208" t="s">
        <v>196</v>
      </c>
      <c r="H208" t="s">
        <v>197</v>
      </c>
      <c r="I208" t="s">
        <v>39</v>
      </c>
      <c r="J208" t="str">
        <f t="shared" si="15"/>
        <v>YDS0DirectD</v>
      </c>
      <c r="L208" t="str">
        <f t="shared" si="12"/>
        <v>YDS0DirectD</v>
      </c>
      <c r="M208" t="b">
        <f t="shared" si="13"/>
        <v>1</v>
      </c>
    </row>
    <row r="209" spans="4:13">
      <c r="D209" t="str">
        <f t="shared" si="14"/>
        <v>YDS0DGR</v>
      </c>
      <c r="E209">
        <v>139329</v>
      </c>
      <c r="F209" t="s">
        <v>65</v>
      </c>
      <c r="G209" t="s">
        <v>198</v>
      </c>
      <c r="H209" t="s">
        <v>199</v>
      </c>
      <c r="I209" t="s">
        <v>39</v>
      </c>
      <c r="J209" t="str">
        <f t="shared" si="15"/>
        <v>YDS0DirectG</v>
      </c>
      <c r="L209" t="str">
        <f t="shared" si="12"/>
        <v>YDS0DirectG</v>
      </c>
      <c r="M209" t="b">
        <f t="shared" si="13"/>
        <v>1</v>
      </c>
    </row>
    <row r="210" spans="4:13">
      <c r="D210" t="str">
        <f t="shared" si="14"/>
        <v>YDS0RD</v>
      </c>
      <c r="E210">
        <v>139328</v>
      </c>
      <c r="F210" t="s">
        <v>65</v>
      </c>
      <c r="G210" t="s">
        <v>200</v>
      </c>
      <c r="H210" t="s">
        <v>197</v>
      </c>
      <c r="I210" t="s">
        <v>37</v>
      </c>
      <c r="J210" t="str">
        <f t="shared" si="15"/>
        <v>YDS0RegularD</v>
      </c>
      <c r="L210" t="str">
        <f t="shared" si="12"/>
        <v>YDS0RegularD</v>
      </c>
      <c r="M210" t="b">
        <f t="shared" si="13"/>
        <v>1</v>
      </c>
    </row>
    <row r="211" spans="4:13">
      <c r="D211" t="str">
        <f t="shared" si="14"/>
        <v>YDS0RG</v>
      </c>
      <c r="E211">
        <v>139327</v>
      </c>
      <c r="F211" t="s">
        <v>65</v>
      </c>
      <c r="G211" t="s">
        <v>201</v>
      </c>
      <c r="H211" t="s">
        <v>199</v>
      </c>
      <c r="I211" t="s">
        <v>37</v>
      </c>
      <c r="J211" t="str">
        <f t="shared" si="15"/>
        <v>YDS0RegularG</v>
      </c>
      <c r="L211" t="str">
        <f t="shared" si="12"/>
        <v>YDS0RegularG</v>
      </c>
      <c r="M211" t="b">
        <f t="shared" si="13"/>
        <v>1</v>
      </c>
    </row>
    <row r="212" spans="4:13">
      <c r="D212" t="str">
        <f t="shared" si="14"/>
        <v>YDS1DGR</v>
      </c>
      <c r="E212">
        <v>139468</v>
      </c>
      <c r="F212" t="s">
        <v>66</v>
      </c>
      <c r="G212" t="s">
        <v>198</v>
      </c>
      <c r="H212" t="s">
        <v>199</v>
      </c>
      <c r="I212" t="s">
        <v>39</v>
      </c>
      <c r="J212" t="str">
        <f t="shared" si="15"/>
        <v>YDS1DirectG</v>
      </c>
      <c r="L212" t="str">
        <f t="shared" si="12"/>
        <v>YDS1DirectG</v>
      </c>
      <c r="M212" t="b">
        <f t="shared" si="13"/>
        <v>1</v>
      </c>
    </row>
    <row r="213" spans="4:13">
      <c r="D213" t="str">
        <f t="shared" si="14"/>
        <v>YDS1RD</v>
      </c>
      <c r="E213">
        <v>139466</v>
      </c>
      <c r="F213" t="s">
        <v>66</v>
      </c>
      <c r="G213" t="s">
        <v>200</v>
      </c>
      <c r="H213" t="s">
        <v>197</v>
      </c>
      <c r="I213" t="s">
        <v>37</v>
      </c>
      <c r="J213" t="str">
        <f t="shared" si="15"/>
        <v>YDS1RegularD</v>
      </c>
      <c r="L213" t="str">
        <f t="shared" si="12"/>
        <v>YDS1RegularD</v>
      </c>
      <c r="M213" t="b">
        <f t="shared" si="13"/>
        <v>1</v>
      </c>
    </row>
    <row r="214" spans="4:13">
      <c r="D214" t="str">
        <f t="shared" si="14"/>
        <v>YDS1RG</v>
      </c>
      <c r="E214">
        <v>139467</v>
      </c>
      <c r="F214" t="s">
        <v>66</v>
      </c>
      <c r="G214" t="s">
        <v>201</v>
      </c>
      <c r="H214" t="s">
        <v>199</v>
      </c>
      <c r="I214" t="s">
        <v>37</v>
      </c>
      <c r="J214" t="str">
        <f t="shared" si="15"/>
        <v>YDS1RegularG</v>
      </c>
      <c r="L214" t="str">
        <f t="shared" si="12"/>
        <v>YDS1RegularG</v>
      </c>
      <c r="M214" t="b">
        <f t="shared" si="13"/>
        <v>1</v>
      </c>
    </row>
    <row r="215" spans="4:13">
      <c r="D215" t="str">
        <f t="shared" si="14"/>
        <v>YDS2DGR</v>
      </c>
      <c r="E215">
        <v>139511</v>
      </c>
      <c r="F215" t="s">
        <v>67</v>
      </c>
      <c r="G215" t="s">
        <v>198</v>
      </c>
      <c r="H215" t="s">
        <v>199</v>
      </c>
      <c r="I215" t="s">
        <v>39</v>
      </c>
      <c r="J215" t="str">
        <f t="shared" si="15"/>
        <v>YDS2DirectG</v>
      </c>
      <c r="L215" t="str">
        <f t="shared" si="12"/>
        <v>YDS2DirectG</v>
      </c>
      <c r="M215" t="b">
        <f t="shared" si="13"/>
        <v>1</v>
      </c>
    </row>
    <row r="216" spans="4:13">
      <c r="D216" t="str">
        <f t="shared" si="14"/>
        <v>YDS2RD</v>
      </c>
      <c r="E216">
        <v>139507</v>
      </c>
      <c r="F216" t="s">
        <v>67</v>
      </c>
      <c r="G216" t="s">
        <v>200</v>
      </c>
      <c r="H216" t="s">
        <v>197</v>
      </c>
      <c r="I216" t="s">
        <v>37</v>
      </c>
      <c r="J216" t="str">
        <f t="shared" si="15"/>
        <v>YDS2RegularD</v>
      </c>
      <c r="L216" t="str">
        <f t="shared" ref="L216:L279" si="16">+F216&amp;I216&amp;H216</f>
        <v>YDS2RegularD</v>
      </c>
      <c r="M216" t="b">
        <f t="shared" ref="M216:M279" si="17">+L216=J216</f>
        <v>1</v>
      </c>
    </row>
    <row r="217" spans="4:13">
      <c r="D217" t="str">
        <f t="shared" si="14"/>
        <v>YDS2RG</v>
      </c>
      <c r="E217">
        <v>139512</v>
      </c>
      <c r="F217" t="s">
        <v>67</v>
      </c>
      <c r="G217" t="s">
        <v>201</v>
      </c>
      <c r="H217" t="s">
        <v>199</v>
      </c>
      <c r="I217" t="s">
        <v>37</v>
      </c>
      <c r="J217" t="str">
        <f t="shared" si="15"/>
        <v>YDS2RegularG</v>
      </c>
      <c r="L217" t="str">
        <f t="shared" si="16"/>
        <v>YDS2RegularG</v>
      </c>
      <c r="M217" t="b">
        <f t="shared" si="17"/>
        <v>1</v>
      </c>
    </row>
    <row r="218" spans="4:13">
      <c r="D218" t="str">
        <f t="shared" si="14"/>
        <v>YDS2RQD</v>
      </c>
      <c r="E218">
        <v>139510</v>
      </c>
      <c r="F218" t="s">
        <v>67</v>
      </c>
      <c r="G218" t="s">
        <v>207</v>
      </c>
      <c r="H218" t="s">
        <v>35</v>
      </c>
      <c r="I218" t="s">
        <v>37</v>
      </c>
      <c r="J218" t="str">
        <f t="shared" si="15"/>
        <v>YDS2RegularQD</v>
      </c>
      <c r="L218" t="str">
        <f t="shared" si="16"/>
        <v>YDS2RegularQD</v>
      </c>
      <c r="M218" t="b">
        <f t="shared" si="17"/>
        <v>1</v>
      </c>
    </row>
    <row r="219" spans="4:13">
      <c r="D219" t="str">
        <f t="shared" si="14"/>
        <v>YDS5DGR</v>
      </c>
      <c r="E219">
        <v>140063</v>
      </c>
      <c r="F219" t="s">
        <v>73</v>
      </c>
      <c r="G219" t="s">
        <v>198</v>
      </c>
      <c r="H219" t="s">
        <v>199</v>
      </c>
      <c r="I219" t="s">
        <v>39</v>
      </c>
      <c r="J219" t="str">
        <f t="shared" si="15"/>
        <v>YDS5DirectG</v>
      </c>
      <c r="L219" t="str">
        <f t="shared" si="16"/>
        <v>YDS5DirectG</v>
      </c>
      <c r="M219" t="b">
        <f t="shared" si="17"/>
        <v>1</v>
      </c>
    </row>
    <row r="220" spans="4:13">
      <c r="D220" t="str">
        <f t="shared" si="14"/>
        <v>YDS5RD</v>
      </c>
      <c r="E220">
        <v>140061</v>
      </c>
      <c r="F220" t="s">
        <v>73</v>
      </c>
      <c r="G220" t="s">
        <v>200</v>
      </c>
      <c r="H220" t="s">
        <v>197</v>
      </c>
      <c r="I220" t="s">
        <v>37</v>
      </c>
      <c r="J220" t="str">
        <f t="shared" si="15"/>
        <v>YDS5RegularD</v>
      </c>
      <c r="L220" t="str">
        <f t="shared" si="16"/>
        <v>YDS5RegularD</v>
      </c>
      <c r="M220" t="b">
        <f t="shared" si="17"/>
        <v>1</v>
      </c>
    </row>
    <row r="221" spans="4:13">
      <c r="D221" t="str">
        <f t="shared" si="14"/>
        <v>YDS5RG</v>
      </c>
      <c r="E221">
        <v>140062</v>
      </c>
      <c r="F221" t="s">
        <v>73</v>
      </c>
      <c r="G221" t="s">
        <v>201</v>
      </c>
      <c r="H221" t="s">
        <v>199</v>
      </c>
      <c r="I221" t="s">
        <v>37</v>
      </c>
      <c r="J221" t="str">
        <f t="shared" si="15"/>
        <v>YDS5RegularG</v>
      </c>
      <c r="L221" t="str">
        <f t="shared" si="16"/>
        <v>YDS5RegularG</v>
      </c>
      <c r="M221" t="b">
        <f t="shared" si="17"/>
        <v>1</v>
      </c>
    </row>
    <row r="222" spans="4:13">
      <c r="D222" t="str">
        <f t="shared" si="14"/>
        <v>YDS6DDV</v>
      </c>
      <c r="E222">
        <v>140834</v>
      </c>
      <c r="F222" t="s">
        <v>74</v>
      </c>
      <c r="G222" t="s">
        <v>196</v>
      </c>
      <c r="H222" t="s">
        <v>197</v>
      </c>
      <c r="I222" t="s">
        <v>39</v>
      </c>
      <c r="J222" t="str">
        <f t="shared" si="15"/>
        <v>YDS6DirectD</v>
      </c>
      <c r="L222" t="str">
        <f t="shared" si="16"/>
        <v>YDS6DirectD</v>
      </c>
      <c r="M222" t="b">
        <f t="shared" si="17"/>
        <v>1</v>
      </c>
    </row>
    <row r="223" spans="4:13">
      <c r="D223" t="str">
        <f t="shared" si="14"/>
        <v>YDS6DGR</v>
      </c>
      <c r="E223">
        <v>140833</v>
      </c>
      <c r="F223" t="s">
        <v>74</v>
      </c>
      <c r="G223" t="s">
        <v>198</v>
      </c>
      <c r="H223" t="s">
        <v>199</v>
      </c>
      <c r="I223" t="s">
        <v>39</v>
      </c>
      <c r="J223" t="str">
        <f t="shared" si="15"/>
        <v>YDS6DirectG</v>
      </c>
      <c r="L223" t="str">
        <f t="shared" si="16"/>
        <v>YDS6DirectG</v>
      </c>
      <c r="M223" t="b">
        <f t="shared" si="17"/>
        <v>1</v>
      </c>
    </row>
    <row r="224" spans="4:13">
      <c r="D224" t="str">
        <f t="shared" si="14"/>
        <v>YDS6RD</v>
      </c>
      <c r="E224">
        <v>140829</v>
      </c>
      <c r="F224" t="s">
        <v>74</v>
      </c>
      <c r="G224" t="s">
        <v>200</v>
      </c>
      <c r="H224" t="s">
        <v>197</v>
      </c>
      <c r="I224" t="s">
        <v>37</v>
      </c>
      <c r="J224" t="str">
        <f t="shared" si="15"/>
        <v>YDS6RegularD</v>
      </c>
      <c r="L224" t="str">
        <f t="shared" si="16"/>
        <v>YDS6RegularD</v>
      </c>
      <c r="M224" t="b">
        <f t="shared" si="17"/>
        <v>1</v>
      </c>
    </row>
    <row r="225" spans="4:13">
      <c r="D225" t="str">
        <f t="shared" si="14"/>
        <v>YDS6RG</v>
      </c>
      <c r="E225">
        <v>140831</v>
      </c>
      <c r="F225" t="s">
        <v>74</v>
      </c>
      <c r="G225" t="s">
        <v>201</v>
      </c>
      <c r="H225" t="s">
        <v>199</v>
      </c>
      <c r="I225" t="s">
        <v>37</v>
      </c>
      <c r="J225" t="str">
        <f t="shared" si="15"/>
        <v>YDS6RegularG</v>
      </c>
      <c r="L225" t="str">
        <f t="shared" si="16"/>
        <v>YDS6RegularG</v>
      </c>
      <c r="M225" t="b">
        <f t="shared" si="17"/>
        <v>1</v>
      </c>
    </row>
    <row r="226" spans="4:13">
      <c r="D226" t="str">
        <f t="shared" si="14"/>
        <v>YDS6RQD</v>
      </c>
      <c r="E226">
        <v>140832</v>
      </c>
      <c r="F226" t="s">
        <v>74</v>
      </c>
      <c r="G226" t="s">
        <v>207</v>
      </c>
      <c r="H226" t="s">
        <v>35</v>
      </c>
      <c r="I226" t="s">
        <v>37</v>
      </c>
      <c r="J226" t="str">
        <f t="shared" si="15"/>
        <v>YDS6RegularQD</v>
      </c>
      <c r="L226" t="str">
        <f t="shared" si="16"/>
        <v>YDS6RegularQD</v>
      </c>
      <c r="M226" t="b">
        <f t="shared" si="17"/>
        <v>1</v>
      </c>
    </row>
    <row r="227" spans="4:13">
      <c r="D227" t="str">
        <f t="shared" si="14"/>
        <v>YDS7DDV</v>
      </c>
      <c r="E227">
        <v>141022</v>
      </c>
      <c r="F227" t="s">
        <v>75</v>
      </c>
      <c r="G227" t="s">
        <v>196</v>
      </c>
      <c r="H227" t="s">
        <v>197</v>
      </c>
      <c r="I227" t="s">
        <v>39</v>
      </c>
      <c r="J227" t="str">
        <f t="shared" si="15"/>
        <v>YDS7DirectD</v>
      </c>
      <c r="L227" t="str">
        <f t="shared" si="16"/>
        <v>YDS7DirectD</v>
      </c>
      <c r="M227" t="b">
        <f t="shared" si="17"/>
        <v>1</v>
      </c>
    </row>
    <row r="228" spans="4:13">
      <c r="D228" t="str">
        <f t="shared" si="14"/>
        <v>YDS7DGR</v>
      </c>
      <c r="E228">
        <v>141021</v>
      </c>
      <c r="F228" t="s">
        <v>75</v>
      </c>
      <c r="G228" t="s">
        <v>198</v>
      </c>
      <c r="H228" t="s">
        <v>199</v>
      </c>
      <c r="I228" t="s">
        <v>39</v>
      </c>
      <c r="J228" t="str">
        <f t="shared" si="15"/>
        <v>YDS7DirectG</v>
      </c>
      <c r="L228" t="str">
        <f t="shared" si="16"/>
        <v>YDS7DirectG</v>
      </c>
      <c r="M228" t="b">
        <f t="shared" si="17"/>
        <v>1</v>
      </c>
    </row>
    <row r="229" spans="4:13">
      <c r="D229" t="str">
        <f t="shared" si="14"/>
        <v>YDS7RG</v>
      </c>
      <c r="E229">
        <v>141018</v>
      </c>
      <c r="F229" t="s">
        <v>75</v>
      </c>
      <c r="G229" t="s">
        <v>201</v>
      </c>
      <c r="H229" t="s">
        <v>199</v>
      </c>
      <c r="I229" t="s">
        <v>37</v>
      </c>
      <c r="J229" t="str">
        <f t="shared" si="15"/>
        <v>YDS7RegularG</v>
      </c>
      <c r="L229" t="str">
        <f t="shared" si="16"/>
        <v>YDS7RegularG</v>
      </c>
      <c r="M229" t="b">
        <f t="shared" si="17"/>
        <v>1</v>
      </c>
    </row>
    <row r="230" spans="4:13">
      <c r="D230" t="str">
        <f t="shared" si="14"/>
        <v>YDS7RQD</v>
      </c>
      <c r="E230">
        <v>141020</v>
      </c>
      <c r="F230" t="s">
        <v>75</v>
      </c>
      <c r="G230" t="s">
        <v>207</v>
      </c>
      <c r="H230" t="s">
        <v>35</v>
      </c>
      <c r="I230" t="s">
        <v>37</v>
      </c>
      <c r="J230" t="str">
        <f t="shared" si="15"/>
        <v>YDS7RegularQD</v>
      </c>
      <c r="L230" t="str">
        <f t="shared" si="16"/>
        <v>YDS7RegularQD</v>
      </c>
      <c r="M230" t="b">
        <f t="shared" si="17"/>
        <v>1</v>
      </c>
    </row>
    <row r="231" spans="4:13">
      <c r="D231" t="str">
        <f t="shared" si="14"/>
        <v>YDS8DDV</v>
      </c>
      <c r="E231">
        <v>141103</v>
      </c>
      <c r="F231" t="s">
        <v>76</v>
      </c>
      <c r="G231" t="s">
        <v>196</v>
      </c>
      <c r="H231" t="s">
        <v>197</v>
      </c>
      <c r="I231" t="s">
        <v>39</v>
      </c>
      <c r="J231" t="str">
        <f t="shared" si="15"/>
        <v>YDS8DirectD</v>
      </c>
      <c r="L231" t="str">
        <f t="shared" si="16"/>
        <v>YDS8DirectD</v>
      </c>
      <c r="M231" t="b">
        <f t="shared" si="17"/>
        <v>1</v>
      </c>
    </row>
    <row r="232" spans="4:13">
      <c r="D232" t="str">
        <f t="shared" si="14"/>
        <v>YDS8DGR</v>
      </c>
      <c r="E232">
        <v>141104</v>
      </c>
      <c r="F232" t="s">
        <v>76</v>
      </c>
      <c r="G232" t="s">
        <v>198</v>
      </c>
      <c r="H232" t="s">
        <v>199</v>
      </c>
      <c r="I232" t="s">
        <v>39</v>
      </c>
      <c r="J232" t="str">
        <f t="shared" si="15"/>
        <v>YDS8DirectG</v>
      </c>
      <c r="L232" t="str">
        <f t="shared" si="16"/>
        <v>YDS8DirectG</v>
      </c>
      <c r="M232" t="b">
        <f t="shared" si="17"/>
        <v>1</v>
      </c>
    </row>
    <row r="233" spans="4:13">
      <c r="D233" t="str">
        <f t="shared" si="14"/>
        <v>YDS8DQD</v>
      </c>
      <c r="E233">
        <v>141106</v>
      </c>
      <c r="F233" t="s">
        <v>76</v>
      </c>
      <c r="G233" t="s">
        <v>206</v>
      </c>
      <c r="H233" t="s">
        <v>35</v>
      </c>
      <c r="I233" t="s">
        <v>39</v>
      </c>
      <c r="J233" t="str">
        <f t="shared" si="15"/>
        <v>YDS8DirectQD</v>
      </c>
      <c r="L233" t="str">
        <f t="shared" si="16"/>
        <v>YDS8DirectQD</v>
      </c>
      <c r="M233" t="b">
        <f t="shared" si="17"/>
        <v>1</v>
      </c>
    </row>
    <row r="234" spans="4:13">
      <c r="D234" t="str">
        <f t="shared" si="14"/>
        <v>YDS8RD</v>
      </c>
      <c r="E234">
        <v>141102</v>
      </c>
      <c r="F234" t="s">
        <v>76</v>
      </c>
      <c r="G234" t="s">
        <v>200</v>
      </c>
      <c r="H234" t="s">
        <v>197</v>
      </c>
      <c r="I234" t="s">
        <v>37</v>
      </c>
      <c r="J234" t="str">
        <f t="shared" si="15"/>
        <v>YDS8RegularD</v>
      </c>
      <c r="L234" t="str">
        <f t="shared" si="16"/>
        <v>YDS8RegularD</v>
      </c>
      <c r="M234" t="b">
        <f t="shared" si="17"/>
        <v>1</v>
      </c>
    </row>
    <row r="235" spans="4:13">
      <c r="D235" t="str">
        <f t="shared" si="14"/>
        <v>YDS8RG</v>
      </c>
      <c r="E235">
        <v>141101</v>
      </c>
      <c r="F235" t="s">
        <v>76</v>
      </c>
      <c r="G235" t="s">
        <v>201</v>
      </c>
      <c r="H235" t="s">
        <v>199</v>
      </c>
      <c r="I235" t="s">
        <v>37</v>
      </c>
      <c r="J235" t="str">
        <f t="shared" si="15"/>
        <v>YDS8RegularG</v>
      </c>
      <c r="L235" t="str">
        <f t="shared" si="16"/>
        <v>YDS8RegularG</v>
      </c>
      <c r="M235" t="b">
        <f t="shared" si="17"/>
        <v>1</v>
      </c>
    </row>
    <row r="236" spans="4:13">
      <c r="D236" t="str">
        <f t="shared" si="14"/>
        <v>YDS8RQD</v>
      </c>
      <c r="E236">
        <v>141105</v>
      </c>
      <c r="F236" t="s">
        <v>76</v>
      </c>
      <c r="G236" t="s">
        <v>207</v>
      </c>
      <c r="H236" t="s">
        <v>35</v>
      </c>
      <c r="I236" t="s">
        <v>37</v>
      </c>
      <c r="J236" t="str">
        <f t="shared" si="15"/>
        <v>YDS8RegularQD</v>
      </c>
      <c r="L236" t="str">
        <f t="shared" si="16"/>
        <v>YDS8RegularQD</v>
      </c>
      <c r="M236" t="b">
        <f t="shared" si="17"/>
        <v>1</v>
      </c>
    </row>
    <row r="237" spans="4:13">
      <c r="D237" t="str">
        <f t="shared" si="14"/>
        <v>YDS9DDV</v>
      </c>
      <c r="E237">
        <v>141213</v>
      </c>
      <c r="F237" t="s">
        <v>77</v>
      </c>
      <c r="G237" t="s">
        <v>196</v>
      </c>
      <c r="H237" t="s">
        <v>197</v>
      </c>
      <c r="I237" t="s">
        <v>39</v>
      </c>
      <c r="J237" t="str">
        <f t="shared" si="15"/>
        <v>YDS9DirectD</v>
      </c>
      <c r="L237" t="str">
        <f t="shared" si="16"/>
        <v>YDS9DirectD</v>
      </c>
      <c r="M237" t="b">
        <f t="shared" si="17"/>
        <v>1</v>
      </c>
    </row>
    <row r="238" spans="4:13">
      <c r="D238" t="str">
        <f t="shared" si="14"/>
        <v>YDS9DGR</v>
      </c>
      <c r="E238">
        <v>141215</v>
      </c>
      <c r="F238" t="s">
        <v>77</v>
      </c>
      <c r="G238" t="s">
        <v>198</v>
      </c>
      <c r="H238" t="s">
        <v>199</v>
      </c>
      <c r="I238" t="s">
        <v>39</v>
      </c>
      <c r="J238" t="str">
        <f t="shared" si="15"/>
        <v>YDS9DirectG</v>
      </c>
      <c r="L238" t="str">
        <f t="shared" si="16"/>
        <v>YDS9DirectG</v>
      </c>
      <c r="M238" t="b">
        <f t="shared" si="17"/>
        <v>1</v>
      </c>
    </row>
    <row r="239" spans="4:13">
      <c r="D239" t="str">
        <f t="shared" si="14"/>
        <v>YDS9DQD</v>
      </c>
      <c r="E239">
        <v>141212</v>
      </c>
      <c r="F239" t="s">
        <v>77</v>
      </c>
      <c r="G239" t="s">
        <v>206</v>
      </c>
      <c r="H239" t="s">
        <v>35</v>
      </c>
      <c r="I239" t="s">
        <v>39</v>
      </c>
      <c r="J239" t="str">
        <f t="shared" si="15"/>
        <v>YDS9DirectQD</v>
      </c>
      <c r="L239" t="str">
        <f t="shared" si="16"/>
        <v>YDS9DirectQD</v>
      </c>
      <c r="M239" t="b">
        <f t="shared" si="17"/>
        <v>1</v>
      </c>
    </row>
    <row r="240" spans="4:13">
      <c r="D240" t="str">
        <f t="shared" si="14"/>
        <v>YDS9RD</v>
      </c>
      <c r="E240">
        <v>141211</v>
      </c>
      <c r="F240" t="s">
        <v>77</v>
      </c>
      <c r="G240" t="s">
        <v>200</v>
      </c>
      <c r="H240" t="s">
        <v>197</v>
      </c>
      <c r="I240" t="s">
        <v>37</v>
      </c>
      <c r="J240" t="str">
        <f t="shared" si="15"/>
        <v>YDS9RegularD</v>
      </c>
      <c r="L240" t="str">
        <f t="shared" si="16"/>
        <v>YDS9RegularD</v>
      </c>
      <c r="M240" t="b">
        <f t="shared" si="17"/>
        <v>1</v>
      </c>
    </row>
    <row r="241" spans="4:13">
      <c r="D241" t="str">
        <f t="shared" si="14"/>
        <v>YDS9RG</v>
      </c>
      <c r="E241">
        <v>141214</v>
      </c>
      <c r="F241" t="s">
        <v>77</v>
      </c>
      <c r="G241" t="s">
        <v>201</v>
      </c>
      <c r="H241" t="s">
        <v>199</v>
      </c>
      <c r="I241" t="s">
        <v>37</v>
      </c>
      <c r="J241" t="str">
        <f t="shared" si="15"/>
        <v>YDS9RegularG</v>
      </c>
      <c r="L241" t="str">
        <f t="shared" si="16"/>
        <v>YDS9RegularG</v>
      </c>
      <c r="M241" t="b">
        <f t="shared" si="17"/>
        <v>1</v>
      </c>
    </row>
    <row r="242" spans="4:13">
      <c r="D242" t="str">
        <f t="shared" si="14"/>
        <v>YDS9RQD</v>
      </c>
      <c r="E242">
        <v>141216</v>
      </c>
      <c r="F242" t="s">
        <v>77</v>
      </c>
      <c r="G242" t="s">
        <v>207</v>
      </c>
      <c r="H242" t="s">
        <v>35</v>
      </c>
      <c r="I242" t="s">
        <v>37</v>
      </c>
      <c r="J242" t="str">
        <f t="shared" si="15"/>
        <v>YDS9RegularQD</v>
      </c>
      <c r="L242" t="str">
        <f t="shared" si="16"/>
        <v>YDS9RegularQD</v>
      </c>
      <c r="M242" t="b">
        <f t="shared" si="17"/>
        <v>1</v>
      </c>
    </row>
    <row r="243" spans="4:13">
      <c r="D243" t="str">
        <f t="shared" si="14"/>
        <v>YDT0DDV</v>
      </c>
      <c r="E243">
        <v>141320</v>
      </c>
      <c r="F243" t="s">
        <v>78</v>
      </c>
      <c r="G243" t="s">
        <v>196</v>
      </c>
      <c r="H243" t="s">
        <v>197</v>
      </c>
      <c r="I243" t="s">
        <v>39</v>
      </c>
      <c r="J243" t="str">
        <f t="shared" si="15"/>
        <v>YDT0DirectD</v>
      </c>
      <c r="L243" t="str">
        <f t="shared" si="16"/>
        <v>YDT0DirectD</v>
      </c>
      <c r="M243" t="b">
        <f t="shared" si="17"/>
        <v>1</v>
      </c>
    </row>
    <row r="244" spans="4:13">
      <c r="D244" t="str">
        <f t="shared" si="14"/>
        <v>YDT0DGR</v>
      </c>
      <c r="E244">
        <v>141317</v>
      </c>
      <c r="F244" t="s">
        <v>78</v>
      </c>
      <c r="G244" t="s">
        <v>198</v>
      </c>
      <c r="H244" t="s">
        <v>199</v>
      </c>
      <c r="I244" t="s">
        <v>39</v>
      </c>
      <c r="J244" t="str">
        <f t="shared" si="15"/>
        <v>YDT0DirectG</v>
      </c>
      <c r="L244" t="str">
        <f t="shared" si="16"/>
        <v>YDT0DirectG</v>
      </c>
      <c r="M244" t="b">
        <f t="shared" si="17"/>
        <v>1</v>
      </c>
    </row>
    <row r="245" spans="4:13">
      <c r="D245" t="str">
        <f t="shared" si="14"/>
        <v>YDT0DQD</v>
      </c>
      <c r="E245">
        <v>141321</v>
      </c>
      <c r="F245" t="s">
        <v>78</v>
      </c>
      <c r="G245" t="s">
        <v>206</v>
      </c>
      <c r="H245" t="s">
        <v>35</v>
      </c>
      <c r="I245" t="s">
        <v>39</v>
      </c>
      <c r="J245" t="str">
        <f t="shared" si="15"/>
        <v>YDT0DirectQD</v>
      </c>
      <c r="L245" t="str">
        <f t="shared" si="16"/>
        <v>YDT0DirectQD</v>
      </c>
      <c r="M245" t="b">
        <f t="shared" si="17"/>
        <v>1</v>
      </c>
    </row>
    <row r="246" spans="4:13">
      <c r="D246" t="str">
        <f t="shared" si="14"/>
        <v>YDT0RD</v>
      </c>
      <c r="E246">
        <v>141319</v>
      </c>
      <c r="F246" t="s">
        <v>78</v>
      </c>
      <c r="G246" t="s">
        <v>200</v>
      </c>
      <c r="H246" t="s">
        <v>197</v>
      </c>
      <c r="I246" t="s">
        <v>37</v>
      </c>
      <c r="J246" t="str">
        <f t="shared" si="15"/>
        <v>YDT0RegularD</v>
      </c>
      <c r="L246" t="str">
        <f t="shared" si="16"/>
        <v>YDT0RegularD</v>
      </c>
      <c r="M246" t="b">
        <f t="shared" si="17"/>
        <v>1</v>
      </c>
    </row>
    <row r="247" spans="4:13">
      <c r="D247" t="str">
        <f t="shared" si="14"/>
        <v>YDT0RG</v>
      </c>
      <c r="E247">
        <v>141318</v>
      </c>
      <c r="F247" t="s">
        <v>78</v>
      </c>
      <c r="G247" t="s">
        <v>201</v>
      </c>
      <c r="H247" t="s">
        <v>199</v>
      </c>
      <c r="I247" t="s">
        <v>37</v>
      </c>
      <c r="J247" t="str">
        <f t="shared" si="15"/>
        <v>YDT0RegularG</v>
      </c>
      <c r="L247" t="str">
        <f t="shared" si="16"/>
        <v>YDT0RegularG</v>
      </c>
      <c r="M247" t="b">
        <f t="shared" si="17"/>
        <v>1</v>
      </c>
    </row>
    <row r="248" spans="4:13">
      <c r="D248" t="str">
        <f t="shared" si="14"/>
        <v>YDT0RQD</v>
      </c>
      <c r="E248">
        <v>141322</v>
      </c>
      <c r="F248" t="s">
        <v>78</v>
      </c>
      <c r="G248" t="s">
        <v>207</v>
      </c>
      <c r="H248" t="s">
        <v>35</v>
      </c>
      <c r="I248" t="s">
        <v>37</v>
      </c>
      <c r="J248" t="str">
        <f t="shared" si="15"/>
        <v>YDT0RegularQD</v>
      </c>
      <c r="L248" t="str">
        <f t="shared" si="16"/>
        <v>YDT0RegularQD</v>
      </c>
      <c r="M248" t="b">
        <f t="shared" si="17"/>
        <v>1</v>
      </c>
    </row>
    <row r="249" spans="4:13">
      <c r="D249" t="str">
        <f t="shared" si="14"/>
        <v>YDT1DDV</v>
      </c>
      <c r="E249">
        <v>141878</v>
      </c>
      <c r="F249" t="s">
        <v>79</v>
      </c>
      <c r="G249" t="s">
        <v>196</v>
      </c>
      <c r="H249" t="s">
        <v>197</v>
      </c>
      <c r="I249" t="s">
        <v>39</v>
      </c>
      <c r="J249" t="str">
        <f t="shared" si="15"/>
        <v>YDT1DirectD</v>
      </c>
      <c r="L249" t="str">
        <f t="shared" si="16"/>
        <v>YDT1DirectD</v>
      </c>
      <c r="M249" t="b">
        <f t="shared" si="17"/>
        <v>1</v>
      </c>
    </row>
    <row r="250" spans="4:13">
      <c r="D250" t="str">
        <f t="shared" si="14"/>
        <v>YDT1DGR</v>
      </c>
      <c r="E250">
        <v>141877</v>
      </c>
      <c r="F250" t="s">
        <v>79</v>
      </c>
      <c r="G250" t="s">
        <v>198</v>
      </c>
      <c r="H250" t="s">
        <v>199</v>
      </c>
      <c r="I250" t="s">
        <v>39</v>
      </c>
      <c r="J250" t="str">
        <f t="shared" si="15"/>
        <v>YDT1DirectG</v>
      </c>
      <c r="L250" t="str">
        <f t="shared" si="16"/>
        <v>YDT1DirectG</v>
      </c>
      <c r="M250" t="b">
        <f t="shared" si="17"/>
        <v>1</v>
      </c>
    </row>
    <row r="251" spans="4:13">
      <c r="D251" t="str">
        <f t="shared" si="14"/>
        <v>YDT1RD</v>
      </c>
      <c r="E251">
        <v>141876</v>
      </c>
      <c r="F251" t="s">
        <v>79</v>
      </c>
      <c r="G251" t="s">
        <v>200</v>
      </c>
      <c r="H251" t="s">
        <v>197</v>
      </c>
      <c r="I251" t="s">
        <v>37</v>
      </c>
      <c r="J251" t="str">
        <f t="shared" si="15"/>
        <v>YDT1RegularD</v>
      </c>
      <c r="L251" t="str">
        <f t="shared" si="16"/>
        <v>YDT1RegularD</v>
      </c>
      <c r="M251" t="b">
        <f t="shared" si="17"/>
        <v>1</v>
      </c>
    </row>
    <row r="252" spans="4:13">
      <c r="D252" t="str">
        <f t="shared" si="14"/>
        <v>YDT1RG</v>
      </c>
      <c r="E252">
        <v>141875</v>
      </c>
      <c r="F252" t="s">
        <v>79</v>
      </c>
      <c r="G252" t="s">
        <v>201</v>
      </c>
      <c r="H252" t="s">
        <v>199</v>
      </c>
      <c r="I252" t="s">
        <v>37</v>
      </c>
      <c r="J252" t="str">
        <f t="shared" si="15"/>
        <v>YDT1RegularG</v>
      </c>
      <c r="L252" t="str">
        <f t="shared" si="16"/>
        <v>YDT1RegularG</v>
      </c>
      <c r="M252" t="b">
        <f t="shared" si="17"/>
        <v>1</v>
      </c>
    </row>
    <row r="253" spans="4:13">
      <c r="D253" t="str">
        <f t="shared" si="14"/>
        <v>YDT2DDV</v>
      </c>
      <c r="E253">
        <v>141972</v>
      </c>
      <c r="F253" t="s">
        <v>80</v>
      </c>
      <c r="G253" t="s">
        <v>196</v>
      </c>
      <c r="H253" t="s">
        <v>197</v>
      </c>
      <c r="I253" t="s">
        <v>39</v>
      </c>
      <c r="J253" t="str">
        <f t="shared" si="15"/>
        <v>YDT2DirectD</v>
      </c>
      <c r="L253" t="str">
        <f t="shared" si="16"/>
        <v>YDT2DirectD</v>
      </c>
      <c r="M253" t="b">
        <f t="shared" si="17"/>
        <v>1</v>
      </c>
    </row>
    <row r="254" spans="4:13">
      <c r="D254" t="str">
        <f t="shared" si="14"/>
        <v>YDT2DGR</v>
      </c>
      <c r="E254">
        <v>141971</v>
      </c>
      <c r="F254" t="s">
        <v>80</v>
      </c>
      <c r="G254" t="s">
        <v>198</v>
      </c>
      <c r="H254" t="s">
        <v>199</v>
      </c>
      <c r="I254" t="s">
        <v>39</v>
      </c>
      <c r="J254" t="str">
        <f t="shared" si="15"/>
        <v>YDT2DirectG</v>
      </c>
      <c r="L254" t="str">
        <f t="shared" si="16"/>
        <v>YDT2DirectG</v>
      </c>
      <c r="M254" t="b">
        <f t="shared" si="17"/>
        <v>1</v>
      </c>
    </row>
    <row r="255" spans="4:13">
      <c r="D255" t="str">
        <f t="shared" si="14"/>
        <v>YDT2RD</v>
      </c>
      <c r="E255">
        <v>141970</v>
      </c>
      <c r="F255" t="s">
        <v>80</v>
      </c>
      <c r="G255" t="s">
        <v>200</v>
      </c>
      <c r="H255" t="s">
        <v>197</v>
      </c>
      <c r="I255" t="s">
        <v>37</v>
      </c>
      <c r="J255" t="str">
        <f t="shared" si="15"/>
        <v>YDT2RegularD</v>
      </c>
      <c r="L255" t="str">
        <f t="shared" si="16"/>
        <v>YDT2RegularD</v>
      </c>
      <c r="M255" t="b">
        <f t="shared" si="17"/>
        <v>1</v>
      </c>
    </row>
    <row r="256" spans="4:13">
      <c r="D256" t="str">
        <f t="shared" si="14"/>
        <v>YDT2RG</v>
      </c>
      <c r="E256">
        <v>141969</v>
      </c>
      <c r="F256" t="s">
        <v>80</v>
      </c>
      <c r="G256" t="s">
        <v>201</v>
      </c>
      <c r="H256" t="s">
        <v>199</v>
      </c>
      <c r="I256" t="s">
        <v>37</v>
      </c>
      <c r="J256" t="str">
        <f t="shared" si="15"/>
        <v>YDT2RegularG</v>
      </c>
      <c r="L256" t="str">
        <f t="shared" si="16"/>
        <v>YDT2RegularG</v>
      </c>
      <c r="M256" t="b">
        <f t="shared" si="17"/>
        <v>1</v>
      </c>
    </row>
    <row r="257" spans="4:13">
      <c r="D257" t="str">
        <f t="shared" si="14"/>
        <v>YDT3DDV</v>
      </c>
      <c r="E257">
        <v>142165</v>
      </c>
      <c r="F257" t="s">
        <v>81</v>
      </c>
      <c r="G257" t="s">
        <v>196</v>
      </c>
      <c r="H257" t="s">
        <v>197</v>
      </c>
      <c r="I257" t="s">
        <v>39</v>
      </c>
      <c r="J257" t="str">
        <f t="shared" si="15"/>
        <v>YDT3DirectD</v>
      </c>
      <c r="L257" t="str">
        <f t="shared" si="16"/>
        <v>YDT3DirectD</v>
      </c>
      <c r="M257" t="b">
        <f t="shared" si="17"/>
        <v>1</v>
      </c>
    </row>
    <row r="258" spans="4:13">
      <c r="D258" t="str">
        <f t="shared" si="14"/>
        <v>YDT3DGR</v>
      </c>
      <c r="E258">
        <v>142164</v>
      </c>
      <c r="F258" t="s">
        <v>81</v>
      </c>
      <c r="G258" t="s">
        <v>198</v>
      </c>
      <c r="H258" t="s">
        <v>199</v>
      </c>
      <c r="I258" t="s">
        <v>39</v>
      </c>
      <c r="J258" t="str">
        <f t="shared" si="15"/>
        <v>YDT3DirectG</v>
      </c>
      <c r="L258" t="str">
        <f t="shared" si="16"/>
        <v>YDT3DirectG</v>
      </c>
      <c r="M258" t="b">
        <f t="shared" si="17"/>
        <v>1</v>
      </c>
    </row>
    <row r="259" spans="4:13">
      <c r="D259" t="str">
        <f t="shared" ref="D259:D322" si="18">+F259&amp;G259</f>
        <v>YDT3DQD</v>
      </c>
      <c r="E259">
        <v>142166</v>
      </c>
      <c r="F259" t="s">
        <v>81</v>
      </c>
      <c r="G259" t="s">
        <v>206</v>
      </c>
      <c r="H259" t="s">
        <v>35</v>
      </c>
      <c r="I259" t="s">
        <v>39</v>
      </c>
      <c r="J259" t="str">
        <f t="shared" ref="J259:J322" si="19">+F259&amp;I259&amp;H259</f>
        <v>YDT3DirectQD</v>
      </c>
      <c r="L259" t="str">
        <f t="shared" si="16"/>
        <v>YDT3DirectQD</v>
      </c>
      <c r="M259" t="b">
        <f t="shared" si="17"/>
        <v>1</v>
      </c>
    </row>
    <row r="260" spans="4:13">
      <c r="D260" t="str">
        <f t="shared" si="18"/>
        <v>YDT3RD</v>
      </c>
      <c r="E260">
        <v>142163</v>
      </c>
      <c r="F260" t="s">
        <v>81</v>
      </c>
      <c r="G260" t="s">
        <v>200</v>
      </c>
      <c r="H260" t="s">
        <v>197</v>
      </c>
      <c r="I260" t="s">
        <v>37</v>
      </c>
      <c r="J260" t="str">
        <f t="shared" si="19"/>
        <v>YDT3RegularD</v>
      </c>
      <c r="L260" t="str">
        <f t="shared" si="16"/>
        <v>YDT3RegularD</v>
      </c>
      <c r="M260" t="b">
        <f t="shared" si="17"/>
        <v>1</v>
      </c>
    </row>
    <row r="261" spans="4:13">
      <c r="D261" t="str">
        <f t="shared" si="18"/>
        <v>YDT3RG</v>
      </c>
      <c r="E261">
        <v>142167</v>
      </c>
      <c r="F261" t="s">
        <v>81</v>
      </c>
      <c r="G261" t="s">
        <v>201</v>
      </c>
      <c r="H261" t="s">
        <v>199</v>
      </c>
      <c r="I261" t="s">
        <v>37</v>
      </c>
      <c r="J261" t="str">
        <f t="shared" si="19"/>
        <v>YDT3RegularG</v>
      </c>
      <c r="L261" t="str">
        <f t="shared" si="16"/>
        <v>YDT3RegularG</v>
      </c>
      <c r="M261" t="b">
        <f t="shared" si="17"/>
        <v>1</v>
      </c>
    </row>
    <row r="262" spans="4:13">
      <c r="D262" t="str">
        <f t="shared" si="18"/>
        <v>YDT3RQD</v>
      </c>
      <c r="E262">
        <v>142168</v>
      </c>
      <c r="F262" t="s">
        <v>81</v>
      </c>
      <c r="G262" t="s">
        <v>207</v>
      </c>
      <c r="H262" t="s">
        <v>35</v>
      </c>
      <c r="I262" t="s">
        <v>37</v>
      </c>
      <c r="J262" t="str">
        <f t="shared" si="19"/>
        <v>YDT3RegularQD</v>
      </c>
      <c r="L262" t="str">
        <f t="shared" si="16"/>
        <v>YDT3RegularQD</v>
      </c>
      <c r="M262" t="b">
        <f t="shared" si="17"/>
        <v>1</v>
      </c>
    </row>
    <row r="263" spans="4:13">
      <c r="D263" t="str">
        <f t="shared" si="18"/>
        <v>YDT4DDV</v>
      </c>
      <c r="E263">
        <v>142255</v>
      </c>
      <c r="F263" t="s">
        <v>82</v>
      </c>
      <c r="G263" t="s">
        <v>196</v>
      </c>
      <c r="H263" t="s">
        <v>197</v>
      </c>
      <c r="I263" t="s">
        <v>39</v>
      </c>
      <c r="J263" t="str">
        <f t="shared" si="19"/>
        <v>YDT4DirectD</v>
      </c>
      <c r="L263" t="str">
        <f t="shared" si="16"/>
        <v>YDT4DirectD</v>
      </c>
      <c r="M263" t="b">
        <f t="shared" si="17"/>
        <v>1</v>
      </c>
    </row>
    <row r="264" spans="4:13">
      <c r="D264" t="str">
        <f t="shared" si="18"/>
        <v>YDT4DGR</v>
      </c>
      <c r="E264">
        <v>142254</v>
      </c>
      <c r="F264" t="s">
        <v>82</v>
      </c>
      <c r="G264" t="s">
        <v>198</v>
      </c>
      <c r="H264" t="s">
        <v>199</v>
      </c>
      <c r="I264" t="s">
        <v>39</v>
      </c>
      <c r="J264" t="str">
        <f t="shared" si="19"/>
        <v>YDT4DirectG</v>
      </c>
      <c r="L264" t="str">
        <f t="shared" si="16"/>
        <v>YDT4DirectG</v>
      </c>
      <c r="M264" t="b">
        <f t="shared" si="17"/>
        <v>1</v>
      </c>
    </row>
    <row r="265" spans="4:13">
      <c r="D265" t="str">
        <f t="shared" si="18"/>
        <v>YDT4DQD</v>
      </c>
      <c r="E265">
        <v>142253</v>
      </c>
      <c r="F265" t="s">
        <v>82</v>
      </c>
      <c r="G265" t="s">
        <v>206</v>
      </c>
      <c r="H265" t="s">
        <v>35</v>
      </c>
      <c r="I265" t="s">
        <v>39</v>
      </c>
      <c r="J265" t="str">
        <f t="shared" si="19"/>
        <v>YDT4DirectQD</v>
      </c>
      <c r="L265" t="str">
        <f t="shared" si="16"/>
        <v>YDT4DirectQD</v>
      </c>
      <c r="M265" t="b">
        <f t="shared" si="17"/>
        <v>1</v>
      </c>
    </row>
    <row r="266" spans="4:13">
      <c r="D266" t="str">
        <f t="shared" si="18"/>
        <v>YDT4RD</v>
      </c>
      <c r="E266">
        <v>142251</v>
      </c>
      <c r="F266" t="s">
        <v>82</v>
      </c>
      <c r="G266" t="s">
        <v>200</v>
      </c>
      <c r="H266" t="s">
        <v>197</v>
      </c>
      <c r="I266" t="s">
        <v>37</v>
      </c>
      <c r="J266" t="str">
        <f t="shared" si="19"/>
        <v>YDT4RegularD</v>
      </c>
      <c r="L266" t="str">
        <f t="shared" si="16"/>
        <v>YDT4RegularD</v>
      </c>
      <c r="M266" t="b">
        <f t="shared" si="17"/>
        <v>1</v>
      </c>
    </row>
    <row r="267" spans="4:13">
      <c r="D267" t="str">
        <f t="shared" si="18"/>
        <v>YDT4RG</v>
      </c>
      <c r="E267">
        <v>142252</v>
      </c>
      <c r="F267" t="s">
        <v>82</v>
      </c>
      <c r="G267" t="s">
        <v>201</v>
      </c>
      <c r="H267" t="s">
        <v>199</v>
      </c>
      <c r="I267" t="s">
        <v>37</v>
      </c>
      <c r="J267" t="str">
        <f t="shared" si="19"/>
        <v>YDT4RegularG</v>
      </c>
      <c r="L267" t="str">
        <f t="shared" si="16"/>
        <v>YDT4RegularG</v>
      </c>
      <c r="M267" t="b">
        <f t="shared" si="17"/>
        <v>1</v>
      </c>
    </row>
    <row r="268" spans="4:13">
      <c r="D268" t="str">
        <f t="shared" si="18"/>
        <v>YDT4RQD</v>
      </c>
      <c r="E268">
        <v>142250</v>
      </c>
      <c r="F268" t="s">
        <v>82</v>
      </c>
      <c r="G268" t="s">
        <v>207</v>
      </c>
      <c r="H268" t="s">
        <v>35</v>
      </c>
      <c r="I268" t="s">
        <v>37</v>
      </c>
      <c r="J268" t="str">
        <f t="shared" si="19"/>
        <v>YDT4RegularQD</v>
      </c>
      <c r="L268" t="str">
        <f t="shared" si="16"/>
        <v>YDT4RegularQD</v>
      </c>
      <c r="M268" t="b">
        <f t="shared" si="17"/>
        <v>1</v>
      </c>
    </row>
    <row r="269" spans="4:13">
      <c r="D269" t="str">
        <f t="shared" si="18"/>
        <v>YDT5DDV</v>
      </c>
      <c r="E269">
        <v>142279</v>
      </c>
      <c r="F269" t="s">
        <v>83</v>
      </c>
      <c r="G269" t="s">
        <v>196</v>
      </c>
      <c r="H269" t="s">
        <v>197</v>
      </c>
      <c r="I269" t="s">
        <v>39</v>
      </c>
      <c r="J269" t="str">
        <f t="shared" si="19"/>
        <v>YDT5DirectD</v>
      </c>
      <c r="L269" t="str">
        <f t="shared" si="16"/>
        <v>YDT5DirectD</v>
      </c>
      <c r="M269" t="b">
        <f t="shared" si="17"/>
        <v>1</v>
      </c>
    </row>
    <row r="270" spans="4:13">
      <c r="D270" t="str">
        <f t="shared" si="18"/>
        <v>YDT5DGR</v>
      </c>
      <c r="E270">
        <v>142283</v>
      </c>
      <c r="F270" t="s">
        <v>83</v>
      </c>
      <c r="G270" t="s">
        <v>198</v>
      </c>
      <c r="H270" t="s">
        <v>199</v>
      </c>
      <c r="I270" t="s">
        <v>39</v>
      </c>
      <c r="J270" t="str">
        <f t="shared" si="19"/>
        <v>YDT5DirectG</v>
      </c>
      <c r="L270" t="str">
        <f t="shared" si="16"/>
        <v>YDT5DirectG</v>
      </c>
      <c r="M270" t="b">
        <f t="shared" si="17"/>
        <v>1</v>
      </c>
    </row>
    <row r="271" spans="4:13">
      <c r="D271" t="str">
        <f t="shared" si="18"/>
        <v>YDT5DMD</v>
      </c>
      <c r="E271">
        <v>142281</v>
      </c>
      <c r="F271" t="s">
        <v>83</v>
      </c>
      <c r="G271" t="s">
        <v>202</v>
      </c>
      <c r="H271" t="s">
        <v>58</v>
      </c>
      <c r="I271" t="s">
        <v>39</v>
      </c>
      <c r="J271" t="str">
        <f t="shared" si="19"/>
        <v>YDT5DirectMD</v>
      </c>
      <c r="L271" t="str">
        <f t="shared" si="16"/>
        <v>YDT5DirectMD</v>
      </c>
      <c r="M271" t="b">
        <f t="shared" si="17"/>
        <v>1</v>
      </c>
    </row>
    <row r="272" spans="4:13">
      <c r="D272" t="str">
        <f t="shared" si="18"/>
        <v>YDT5RD</v>
      </c>
      <c r="E272">
        <v>142280</v>
      </c>
      <c r="F272" t="s">
        <v>83</v>
      </c>
      <c r="G272" t="s">
        <v>200</v>
      </c>
      <c r="H272" t="s">
        <v>197</v>
      </c>
      <c r="I272" t="s">
        <v>37</v>
      </c>
      <c r="J272" t="str">
        <f t="shared" si="19"/>
        <v>YDT5RegularD</v>
      </c>
      <c r="L272" t="str">
        <f t="shared" si="16"/>
        <v>YDT5RegularD</v>
      </c>
      <c r="M272" t="b">
        <f t="shared" si="17"/>
        <v>1</v>
      </c>
    </row>
    <row r="273" spans="4:13">
      <c r="D273" t="str">
        <f t="shared" si="18"/>
        <v>YDT5RG</v>
      </c>
      <c r="E273">
        <v>142282</v>
      </c>
      <c r="F273" t="s">
        <v>83</v>
      </c>
      <c r="G273" t="s">
        <v>201</v>
      </c>
      <c r="H273" t="s">
        <v>199</v>
      </c>
      <c r="I273" t="s">
        <v>37</v>
      </c>
      <c r="J273" t="str">
        <f t="shared" si="19"/>
        <v>YDT5RegularG</v>
      </c>
      <c r="L273" t="str">
        <f t="shared" si="16"/>
        <v>YDT5RegularG</v>
      </c>
      <c r="M273" t="b">
        <f t="shared" si="17"/>
        <v>1</v>
      </c>
    </row>
    <row r="274" spans="4:13">
      <c r="D274" t="str">
        <f t="shared" si="18"/>
        <v>YDT5RMD</v>
      </c>
      <c r="E274">
        <v>142278</v>
      </c>
      <c r="F274" t="s">
        <v>83</v>
      </c>
      <c r="G274" t="s">
        <v>203</v>
      </c>
      <c r="H274" t="s">
        <v>58</v>
      </c>
      <c r="I274" t="s">
        <v>37</v>
      </c>
      <c r="J274" t="str">
        <f t="shared" si="19"/>
        <v>YDT5RegularMD</v>
      </c>
      <c r="L274" t="str">
        <f t="shared" si="16"/>
        <v>YDT5RegularMD</v>
      </c>
      <c r="M274" t="b">
        <f t="shared" si="17"/>
        <v>1</v>
      </c>
    </row>
    <row r="275" spans="4:13">
      <c r="D275" t="str">
        <f t="shared" si="18"/>
        <v>YDT6DDV</v>
      </c>
      <c r="E275">
        <v>142310</v>
      </c>
      <c r="F275" t="s">
        <v>84</v>
      </c>
      <c r="G275" t="s">
        <v>196</v>
      </c>
      <c r="H275" t="s">
        <v>197</v>
      </c>
      <c r="I275" t="s">
        <v>39</v>
      </c>
      <c r="J275" t="str">
        <f t="shared" si="19"/>
        <v>YDT6DirectD</v>
      </c>
      <c r="L275" t="str">
        <f t="shared" si="16"/>
        <v>YDT6DirectD</v>
      </c>
      <c r="M275" t="b">
        <f t="shared" si="17"/>
        <v>1</v>
      </c>
    </row>
    <row r="276" spans="4:13">
      <c r="D276" t="str">
        <f t="shared" si="18"/>
        <v>YDT6DGR</v>
      </c>
      <c r="E276">
        <v>142309</v>
      </c>
      <c r="F276" t="s">
        <v>84</v>
      </c>
      <c r="G276" t="s">
        <v>198</v>
      </c>
      <c r="H276" t="s">
        <v>199</v>
      </c>
      <c r="I276" t="s">
        <v>39</v>
      </c>
      <c r="J276" t="str">
        <f t="shared" si="19"/>
        <v>YDT6DirectG</v>
      </c>
      <c r="L276" t="str">
        <f t="shared" si="16"/>
        <v>YDT6DirectG</v>
      </c>
      <c r="M276" t="b">
        <f t="shared" si="17"/>
        <v>1</v>
      </c>
    </row>
    <row r="277" spans="4:13">
      <c r="D277" t="str">
        <f t="shared" si="18"/>
        <v>YDT6DQD</v>
      </c>
      <c r="E277">
        <v>142311</v>
      </c>
      <c r="F277" t="s">
        <v>84</v>
      </c>
      <c r="G277" t="s">
        <v>206</v>
      </c>
      <c r="H277" t="s">
        <v>35</v>
      </c>
      <c r="I277" t="s">
        <v>39</v>
      </c>
      <c r="J277" t="str">
        <f t="shared" si="19"/>
        <v>YDT6DirectQD</v>
      </c>
      <c r="L277" t="str">
        <f t="shared" si="16"/>
        <v>YDT6DirectQD</v>
      </c>
      <c r="M277" t="b">
        <f t="shared" si="17"/>
        <v>1</v>
      </c>
    </row>
    <row r="278" spans="4:13">
      <c r="D278" t="str">
        <f t="shared" si="18"/>
        <v>YDT6RD</v>
      </c>
      <c r="E278">
        <v>142307</v>
      </c>
      <c r="F278" t="s">
        <v>84</v>
      </c>
      <c r="G278" t="s">
        <v>200</v>
      </c>
      <c r="H278" t="s">
        <v>197</v>
      </c>
      <c r="I278" t="s">
        <v>37</v>
      </c>
      <c r="J278" t="str">
        <f t="shared" si="19"/>
        <v>YDT6RegularD</v>
      </c>
      <c r="L278" t="str">
        <f t="shared" si="16"/>
        <v>YDT6RegularD</v>
      </c>
      <c r="M278" t="b">
        <f t="shared" si="17"/>
        <v>1</v>
      </c>
    </row>
    <row r="279" spans="4:13">
      <c r="D279" t="str">
        <f t="shared" si="18"/>
        <v>YDT6RG</v>
      </c>
      <c r="E279">
        <v>142306</v>
      </c>
      <c r="F279" t="s">
        <v>84</v>
      </c>
      <c r="G279" t="s">
        <v>201</v>
      </c>
      <c r="H279" t="s">
        <v>199</v>
      </c>
      <c r="I279" t="s">
        <v>37</v>
      </c>
      <c r="J279" t="str">
        <f t="shared" si="19"/>
        <v>YDT6RegularG</v>
      </c>
      <c r="L279" t="str">
        <f t="shared" si="16"/>
        <v>YDT6RegularG</v>
      </c>
      <c r="M279" t="b">
        <f t="shared" si="17"/>
        <v>1</v>
      </c>
    </row>
    <row r="280" spans="4:13">
      <c r="D280" t="str">
        <f t="shared" si="18"/>
        <v>YDT6RQD</v>
      </c>
      <c r="E280">
        <v>142308</v>
      </c>
      <c r="F280" t="s">
        <v>84</v>
      </c>
      <c r="G280" t="s">
        <v>207</v>
      </c>
      <c r="H280" t="s">
        <v>35</v>
      </c>
      <c r="I280" t="s">
        <v>37</v>
      </c>
      <c r="J280" t="str">
        <f t="shared" si="19"/>
        <v>YDT6RegularQD</v>
      </c>
      <c r="L280" t="str">
        <f t="shared" ref="L280:L343" si="20">+F280&amp;I280&amp;H280</f>
        <v>YDT6RegularQD</v>
      </c>
      <c r="M280" t="b">
        <f t="shared" ref="M280:M343" si="21">+L280=J280</f>
        <v>1</v>
      </c>
    </row>
    <row r="281" spans="4:13">
      <c r="D281" t="str">
        <f t="shared" si="18"/>
        <v>YDT7DGR</v>
      </c>
      <c r="E281">
        <v>142475</v>
      </c>
      <c r="F281" t="s">
        <v>85</v>
      </c>
      <c r="G281" t="s">
        <v>198</v>
      </c>
      <c r="H281" t="s">
        <v>199</v>
      </c>
      <c r="I281" t="s">
        <v>39</v>
      </c>
      <c r="J281" t="str">
        <f t="shared" si="19"/>
        <v>YDT7DirectG</v>
      </c>
      <c r="L281" t="str">
        <f t="shared" si="20"/>
        <v>YDT7DirectG</v>
      </c>
      <c r="M281" t="b">
        <f t="shared" si="21"/>
        <v>1</v>
      </c>
    </row>
    <row r="282" spans="4:13">
      <c r="D282" t="str">
        <f t="shared" si="18"/>
        <v>YDT7RD</v>
      </c>
      <c r="E282">
        <v>142472</v>
      </c>
      <c r="F282" t="s">
        <v>85</v>
      </c>
      <c r="G282" t="s">
        <v>200</v>
      </c>
      <c r="H282" t="s">
        <v>197</v>
      </c>
      <c r="I282" t="s">
        <v>37</v>
      </c>
      <c r="J282" t="str">
        <f t="shared" si="19"/>
        <v>YDT7RegularD</v>
      </c>
      <c r="L282" t="str">
        <f t="shared" si="20"/>
        <v>YDT7RegularD</v>
      </c>
      <c r="M282" t="b">
        <f t="shared" si="21"/>
        <v>1</v>
      </c>
    </row>
    <row r="283" spans="4:13">
      <c r="D283" t="str">
        <f t="shared" si="18"/>
        <v>YDT7RG</v>
      </c>
      <c r="E283">
        <v>142471</v>
      </c>
      <c r="F283" t="s">
        <v>85</v>
      </c>
      <c r="G283" t="s">
        <v>201</v>
      </c>
      <c r="H283" t="s">
        <v>199</v>
      </c>
      <c r="I283" t="s">
        <v>37</v>
      </c>
      <c r="J283" t="str">
        <f t="shared" si="19"/>
        <v>YDT7RegularG</v>
      </c>
      <c r="L283" t="str">
        <f t="shared" si="20"/>
        <v>YDT7RegularG</v>
      </c>
      <c r="M283" t="b">
        <f t="shared" si="21"/>
        <v>1</v>
      </c>
    </row>
    <row r="284" spans="4:13">
      <c r="D284" t="str">
        <f t="shared" si="18"/>
        <v>YDT7RQD</v>
      </c>
      <c r="E284">
        <v>142474</v>
      </c>
      <c r="F284" t="s">
        <v>85</v>
      </c>
      <c r="G284" t="s">
        <v>207</v>
      </c>
      <c r="H284" t="s">
        <v>35</v>
      </c>
      <c r="I284" t="s">
        <v>37</v>
      </c>
      <c r="J284" t="str">
        <f t="shared" si="19"/>
        <v>YDT7RegularQD</v>
      </c>
      <c r="L284" t="str">
        <f t="shared" si="20"/>
        <v>YDT7RegularQD</v>
      </c>
      <c r="M284" t="b">
        <f t="shared" si="21"/>
        <v>1</v>
      </c>
    </row>
    <row r="285" spans="4:13">
      <c r="D285" t="str">
        <f t="shared" si="18"/>
        <v>YDT8DDV</v>
      </c>
      <c r="E285">
        <v>142497</v>
      </c>
      <c r="F285" t="s">
        <v>86</v>
      </c>
      <c r="G285" t="s">
        <v>196</v>
      </c>
      <c r="H285" t="s">
        <v>197</v>
      </c>
      <c r="I285" t="s">
        <v>39</v>
      </c>
      <c r="J285" t="str">
        <f t="shared" si="19"/>
        <v>YDT8DirectD</v>
      </c>
      <c r="L285" t="str">
        <f t="shared" si="20"/>
        <v>YDT8DirectD</v>
      </c>
      <c r="M285" t="b">
        <f t="shared" si="21"/>
        <v>1</v>
      </c>
    </row>
    <row r="286" spans="4:13">
      <c r="D286" t="str">
        <f t="shared" si="18"/>
        <v>YDT8DGR</v>
      </c>
      <c r="E286">
        <v>142499</v>
      </c>
      <c r="F286" t="s">
        <v>86</v>
      </c>
      <c r="G286" t="s">
        <v>198</v>
      </c>
      <c r="H286" t="s">
        <v>199</v>
      </c>
      <c r="I286" t="s">
        <v>39</v>
      </c>
      <c r="J286" t="str">
        <f t="shared" si="19"/>
        <v>YDT8DirectG</v>
      </c>
      <c r="L286" t="str">
        <f t="shared" si="20"/>
        <v>YDT8DirectG</v>
      </c>
      <c r="M286" t="b">
        <f t="shared" si="21"/>
        <v>1</v>
      </c>
    </row>
    <row r="287" spans="4:13">
      <c r="D287" t="str">
        <f t="shared" si="18"/>
        <v>YDT8RD</v>
      </c>
      <c r="E287">
        <v>142500</v>
      </c>
      <c r="F287" t="s">
        <v>86</v>
      </c>
      <c r="G287" t="s">
        <v>200</v>
      </c>
      <c r="H287" t="s">
        <v>197</v>
      </c>
      <c r="I287" t="s">
        <v>37</v>
      </c>
      <c r="J287" t="str">
        <f t="shared" si="19"/>
        <v>YDT8RegularD</v>
      </c>
      <c r="L287" t="str">
        <f t="shared" si="20"/>
        <v>YDT8RegularD</v>
      </c>
      <c r="M287" t="b">
        <f t="shared" si="21"/>
        <v>1</v>
      </c>
    </row>
    <row r="288" spans="4:13">
      <c r="D288" t="str">
        <f t="shared" si="18"/>
        <v>YDT8RG</v>
      </c>
      <c r="E288">
        <v>142498</v>
      </c>
      <c r="F288" t="s">
        <v>86</v>
      </c>
      <c r="G288" t="s">
        <v>201</v>
      </c>
      <c r="H288" t="s">
        <v>199</v>
      </c>
      <c r="I288" t="s">
        <v>37</v>
      </c>
      <c r="J288" t="str">
        <f t="shared" si="19"/>
        <v>YDT8RegularG</v>
      </c>
      <c r="L288" t="str">
        <f t="shared" si="20"/>
        <v>YDT8RegularG</v>
      </c>
      <c r="M288" t="b">
        <f t="shared" si="21"/>
        <v>1</v>
      </c>
    </row>
    <row r="289" spans="4:13">
      <c r="D289" t="str">
        <f t="shared" si="18"/>
        <v>YDT9DDV</v>
      </c>
      <c r="E289">
        <v>142506</v>
      </c>
      <c r="F289" t="s">
        <v>87</v>
      </c>
      <c r="G289" t="s">
        <v>196</v>
      </c>
      <c r="H289" t="s">
        <v>197</v>
      </c>
      <c r="I289" t="s">
        <v>39</v>
      </c>
      <c r="J289" t="str">
        <f t="shared" si="19"/>
        <v>YDT9DirectD</v>
      </c>
      <c r="L289" t="str">
        <f t="shared" si="20"/>
        <v>YDT9DirectD</v>
      </c>
      <c r="M289" t="b">
        <f t="shared" si="21"/>
        <v>1</v>
      </c>
    </row>
    <row r="290" spans="4:13">
      <c r="D290" t="str">
        <f t="shared" si="18"/>
        <v>YDT9DGR</v>
      </c>
      <c r="E290">
        <v>142504</v>
      </c>
      <c r="F290" t="s">
        <v>87</v>
      </c>
      <c r="G290" t="s">
        <v>198</v>
      </c>
      <c r="H290" t="s">
        <v>199</v>
      </c>
      <c r="I290" t="s">
        <v>39</v>
      </c>
      <c r="J290" t="str">
        <f t="shared" si="19"/>
        <v>YDT9DirectG</v>
      </c>
      <c r="L290" t="str">
        <f t="shared" si="20"/>
        <v>YDT9DirectG</v>
      </c>
      <c r="M290" t="b">
        <f t="shared" si="21"/>
        <v>1</v>
      </c>
    </row>
    <row r="291" spans="4:13">
      <c r="D291" t="str">
        <f t="shared" si="18"/>
        <v>YDT9DQD</v>
      </c>
      <c r="E291">
        <v>142505</v>
      </c>
      <c r="F291" t="s">
        <v>87</v>
      </c>
      <c r="G291" t="s">
        <v>206</v>
      </c>
      <c r="H291" t="s">
        <v>35</v>
      </c>
      <c r="I291" t="s">
        <v>39</v>
      </c>
      <c r="J291" t="str">
        <f t="shared" si="19"/>
        <v>YDT9DirectQD</v>
      </c>
      <c r="L291" t="str">
        <f t="shared" si="20"/>
        <v>YDT9DirectQD</v>
      </c>
      <c r="M291" t="b">
        <f t="shared" si="21"/>
        <v>1</v>
      </c>
    </row>
    <row r="292" spans="4:13">
      <c r="D292" t="str">
        <f t="shared" si="18"/>
        <v>YDT9RD</v>
      </c>
      <c r="E292">
        <v>142502</v>
      </c>
      <c r="F292" t="s">
        <v>87</v>
      </c>
      <c r="G292" t="s">
        <v>200</v>
      </c>
      <c r="H292" t="s">
        <v>197</v>
      </c>
      <c r="I292" t="s">
        <v>37</v>
      </c>
      <c r="J292" t="str">
        <f t="shared" si="19"/>
        <v>YDT9RegularD</v>
      </c>
      <c r="L292" t="str">
        <f t="shared" si="20"/>
        <v>YDT9RegularD</v>
      </c>
      <c r="M292" t="b">
        <f t="shared" si="21"/>
        <v>1</v>
      </c>
    </row>
    <row r="293" spans="4:13">
      <c r="D293" t="str">
        <f t="shared" si="18"/>
        <v>YDT9RG</v>
      </c>
      <c r="E293">
        <v>142501</v>
      </c>
      <c r="F293" t="s">
        <v>87</v>
      </c>
      <c r="G293" t="s">
        <v>201</v>
      </c>
      <c r="H293" t="s">
        <v>199</v>
      </c>
      <c r="I293" t="s">
        <v>37</v>
      </c>
      <c r="J293" t="str">
        <f t="shared" si="19"/>
        <v>YDT9RegularG</v>
      </c>
      <c r="L293" t="str">
        <f t="shared" si="20"/>
        <v>YDT9RegularG</v>
      </c>
      <c r="M293" t="b">
        <f t="shared" si="21"/>
        <v>1</v>
      </c>
    </row>
    <row r="294" spans="4:13">
      <c r="D294" t="str">
        <f t="shared" si="18"/>
        <v>YDT9RQD</v>
      </c>
      <c r="E294">
        <v>142503</v>
      </c>
      <c r="F294" t="s">
        <v>87</v>
      </c>
      <c r="G294" t="s">
        <v>207</v>
      </c>
      <c r="H294" t="s">
        <v>35</v>
      </c>
      <c r="I294" t="s">
        <v>37</v>
      </c>
      <c r="J294" t="str">
        <f t="shared" si="19"/>
        <v>YDT9RegularQD</v>
      </c>
      <c r="L294" t="str">
        <f t="shared" si="20"/>
        <v>YDT9RegularQD</v>
      </c>
      <c r="M294" t="b">
        <f t="shared" si="21"/>
        <v>1</v>
      </c>
    </row>
    <row r="295" spans="4:13">
      <c r="D295" t="str">
        <f t="shared" si="18"/>
        <v>YDU1DDV</v>
      </c>
      <c r="E295">
        <v>142589</v>
      </c>
      <c r="F295" t="s">
        <v>88</v>
      </c>
      <c r="G295" t="s">
        <v>196</v>
      </c>
      <c r="H295" s="5" t="s">
        <v>33</v>
      </c>
      <c r="I295" t="s">
        <v>39</v>
      </c>
      <c r="J295" t="str">
        <f t="shared" si="19"/>
        <v>YDU1DirectDD</v>
      </c>
      <c r="L295" t="str">
        <f t="shared" si="20"/>
        <v>YDU1DirectDD</v>
      </c>
      <c r="M295" t="b">
        <f t="shared" si="21"/>
        <v>1</v>
      </c>
    </row>
    <row r="296" spans="4:13">
      <c r="D296" t="str">
        <f t="shared" si="18"/>
        <v>YDU2DDV</v>
      </c>
      <c r="E296">
        <v>142598</v>
      </c>
      <c r="F296" t="s">
        <v>219</v>
      </c>
      <c r="G296" t="s">
        <v>196</v>
      </c>
      <c r="H296" t="s">
        <v>197</v>
      </c>
      <c r="I296" t="s">
        <v>39</v>
      </c>
      <c r="J296" t="str">
        <f t="shared" si="19"/>
        <v>YDU2DirectD</v>
      </c>
      <c r="L296" t="str">
        <f t="shared" si="20"/>
        <v>YDU2DirectD</v>
      </c>
      <c r="M296" t="b">
        <f t="shared" si="21"/>
        <v>1</v>
      </c>
    </row>
    <row r="297" spans="4:13">
      <c r="D297" t="str">
        <f t="shared" si="18"/>
        <v>YDU2DGR</v>
      </c>
      <c r="E297">
        <v>142595</v>
      </c>
      <c r="F297" t="s">
        <v>219</v>
      </c>
      <c r="G297" t="s">
        <v>198</v>
      </c>
      <c r="H297" t="s">
        <v>199</v>
      </c>
      <c r="I297" t="s">
        <v>39</v>
      </c>
      <c r="J297" t="str">
        <f t="shared" si="19"/>
        <v>YDU2DirectG</v>
      </c>
      <c r="L297" t="str">
        <f t="shared" si="20"/>
        <v>YDU2DirectG</v>
      </c>
      <c r="M297" t="b">
        <f t="shared" si="21"/>
        <v>1</v>
      </c>
    </row>
    <row r="298" spans="4:13">
      <c r="D298" t="str">
        <f t="shared" si="18"/>
        <v>YDU2DQD</v>
      </c>
      <c r="E298">
        <v>142596</v>
      </c>
      <c r="F298" t="s">
        <v>219</v>
      </c>
      <c r="G298" t="s">
        <v>206</v>
      </c>
      <c r="H298" t="s">
        <v>35</v>
      </c>
      <c r="I298" t="s">
        <v>39</v>
      </c>
      <c r="J298" t="str">
        <f t="shared" si="19"/>
        <v>YDU2DirectQD</v>
      </c>
      <c r="L298" t="str">
        <f t="shared" si="20"/>
        <v>YDU2DirectQD</v>
      </c>
      <c r="M298" t="b">
        <f t="shared" si="21"/>
        <v>1</v>
      </c>
    </row>
    <row r="299" spans="4:13">
      <c r="D299" t="str">
        <f t="shared" si="18"/>
        <v>YDU2RD</v>
      </c>
      <c r="E299">
        <v>142594</v>
      </c>
      <c r="F299" t="s">
        <v>219</v>
      </c>
      <c r="G299" t="s">
        <v>200</v>
      </c>
      <c r="H299" t="s">
        <v>197</v>
      </c>
      <c r="I299" t="s">
        <v>37</v>
      </c>
      <c r="J299" t="str">
        <f t="shared" si="19"/>
        <v>YDU2RegularD</v>
      </c>
      <c r="L299" t="str">
        <f t="shared" si="20"/>
        <v>YDU2RegularD</v>
      </c>
      <c r="M299" t="b">
        <f t="shared" si="21"/>
        <v>1</v>
      </c>
    </row>
    <row r="300" spans="4:13">
      <c r="D300" t="str">
        <f t="shared" si="18"/>
        <v>YDU2RG</v>
      </c>
      <c r="E300">
        <v>142597</v>
      </c>
      <c r="F300" t="s">
        <v>219</v>
      </c>
      <c r="G300" t="s">
        <v>201</v>
      </c>
      <c r="H300" t="s">
        <v>199</v>
      </c>
      <c r="I300" t="s">
        <v>37</v>
      </c>
      <c r="J300" t="str">
        <f t="shared" si="19"/>
        <v>YDU2RegularG</v>
      </c>
      <c r="L300" t="str">
        <f t="shared" si="20"/>
        <v>YDU2RegularG</v>
      </c>
      <c r="M300" t="b">
        <f t="shared" si="21"/>
        <v>1</v>
      </c>
    </row>
    <row r="301" spans="4:13">
      <c r="D301" t="str">
        <f t="shared" si="18"/>
        <v>YDU2RQD</v>
      </c>
      <c r="E301">
        <v>142599</v>
      </c>
      <c r="F301" t="s">
        <v>219</v>
      </c>
      <c r="G301" t="s">
        <v>207</v>
      </c>
      <c r="H301" t="s">
        <v>35</v>
      </c>
      <c r="I301" t="s">
        <v>37</v>
      </c>
      <c r="J301" t="str">
        <f t="shared" si="19"/>
        <v>YDU2RegularQD</v>
      </c>
      <c r="L301" t="str">
        <f t="shared" si="20"/>
        <v>YDU2RegularQD</v>
      </c>
      <c r="M301" t="b">
        <f t="shared" si="21"/>
        <v>1</v>
      </c>
    </row>
    <row r="302" spans="4:13">
      <c r="D302" t="str">
        <f t="shared" si="18"/>
        <v>YDU3DDV</v>
      </c>
      <c r="E302">
        <v>142786</v>
      </c>
      <c r="F302" t="s">
        <v>89</v>
      </c>
      <c r="G302" t="s">
        <v>196</v>
      </c>
      <c r="H302" t="s">
        <v>197</v>
      </c>
      <c r="I302" t="s">
        <v>39</v>
      </c>
      <c r="J302" t="str">
        <f t="shared" si="19"/>
        <v>YDU3DirectD</v>
      </c>
      <c r="L302" t="str">
        <f t="shared" si="20"/>
        <v>YDU3DirectD</v>
      </c>
      <c r="M302" t="b">
        <f t="shared" si="21"/>
        <v>1</v>
      </c>
    </row>
    <row r="303" spans="4:13">
      <c r="D303" t="str">
        <f t="shared" si="18"/>
        <v>YDU3DGR</v>
      </c>
      <c r="E303">
        <v>142788</v>
      </c>
      <c r="F303" t="s">
        <v>89</v>
      </c>
      <c r="G303" t="s">
        <v>198</v>
      </c>
      <c r="H303" t="s">
        <v>199</v>
      </c>
      <c r="I303" t="s">
        <v>39</v>
      </c>
      <c r="J303" t="str">
        <f t="shared" si="19"/>
        <v>YDU3DirectG</v>
      </c>
      <c r="L303" t="str">
        <f t="shared" si="20"/>
        <v>YDU3DirectG</v>
      </c>
      <c r="M303" t="b">
        <f t="shared" si="21"/>
        <v>1</v>
      </c>
    </row>
    <row r="304" spans="4:13">
      <c r="D304" t="str">
        <f t="shared" si="18"/>
        <v>YDU3RD</v>
      </c>
      <c r="E304">
        <v>142785</v>
      </c>
      <c r="F304" t="s">
        <v>89</v>
      </c>
      <c r="G304" t="s">
        <v>200</v>
      </c>
      <c r="H304" t="s">
        <v>197</v>
      </c>
      <c r="I304" t="s">
        <v>37</v>
      </c>
      <c r="J304" t="str">
        <f t="shared" si="19"/>
        <v>YDU3RegularD</v>
      </c>
      <c r="L304" t="str">
        <f t="shared" si="20"/>
        <v>YDU3RegularD</v>
      </c>
      <c r="M304" t="b">
        <f t="shared" si="21"/>
        <v>1</v>
      </c>
    </row>
    <row r="305" spans="4:13">
      <c r="D305" t="str">
        <f t="shared" si="18"/>
        <v>YDU3RG</v>
      </c>
      <c r="E305">
        <v>142783</v>
      </c>
      <c r="F305" t="s">
        <v>89</v>
      </c>
      <c r="G305" t="s">
        <v>201</v>
      </c>
      <c r="H305" t="s">
        <v>199</v>
      </c>
      <c r="I305" t="s">
        <v>37</v>
      </c>
      <c r="J305" t="str">
        <f t="shared" si="19"/>
        <v>YDU3RegularG</v>
      </c>
      <c r="L305" t="str">
        <f t="shared" si="20"/>
        <v>YDU3RegularG</v>
      </c>
      <c r="M305" t="b">
        <f t="shared" si="21"/>
        <v>1</v>
      </c>
    </row>
    <row r="306" spans="4:13">
      <c r="D306" t="str">
        <f t="shared" si="18"/>
        <v>YDU3RQD</v>
      </c>
      <c r="E306">
        <v>142784</v>
      </c>
      <c r="F306" t="s">
        <v>89</v>
      </c>
      <c r="G306" t="s">
        <v>207</v>
      </c>
      <c r="H306" t="s">
        <v>35</v>
      </c>
      <c r="I306" t="s">
        <v>37</v>
      </c>
      <c r="J306" t="str">
        <f t="shared" si="19"/>
        <v>YDU3RegularQD</v>
      </c>
      <c r="L306" t="str">
        <f t="shared" si="20"/>
        <v>YDU3RegularQD</v>
      </c>
      <c r="M306" t="b">
        <f t="shared" si="21"/>
        <v>1</v>
      </c>
    </row>
    <row r="307" spans="4:13">
      <c r="D307" t="str">
        <f t="shared" si="18"/>
        <v>YDU4DGR</v>
      </c>
      <c r="E307">
        <v>142837</v>
      </c>
      <c r="F307" t="s">
        <v>90</v>
      </c>
      <c r="G307" t="s">
        <v>198</v>
      </c>
      <c r="H307" t="s">
        <v>199</v>
      </c>
      <c r="I307" t="s">
        <v>39</v>
      </c>
      <c r="J307" t="str">
        <f t="shared" si="19"/>
        <v>YDU4DirectG</v>
      </c>
      <c r="L307" t="str">
        <f t="shared" si="20"/>
        <v>YDU4DirectG</v>
      </c>
      <c r="M307" t="b">
        <f t="shared" si="21"/>
        <v>1</v>
      </c>
    </row>
    <row r="308" spans="4:13">
      <c r="D308" t="str">
        <f t="shared" si="18"/>
        <v>YDU4DQD</v>
      </c>
      <c r="E308">
        <v>142839</v>
      </c>
      <c r="F308" t="s">
        <v>90</v>
      </c>
      <c r="G308" t="s">
        <v>206</v>
      </c>
      <c r="H308" t="s">
        <v>35</v>
      </c>
      <c r="I308" t="s">
        <v>39</v>
      </c>
      <c r="J308" t="str">
        <f t="shared" si="19"/>
        <v>YDU4DirectQD</v>
      </c>
      <c r="L308" t="str">
        <f t="shared" si="20"/>
        <v>YDU4DirectQD</v>
      </c>
      <c r="M308" t="b">
        <f t="shared" si="21"/>
        <v>1</v>
      </c>
    </row>
    <row r="309" spans="4:13">
      <c r="D309" t="str">
        <f t="shared" si="18"/>
        <v>YDU4RD</v>
      </c>
      <c r="E309">
        <v>142835</v>
      </c>
      <c r="F309" t="s">
        <v>90</v>
      </c>
      <c r="G309" t="s">
        <v>200</v>
      </c>
      <c r="H309" t="s">
        <v>197</v>
      </c>
      <c r="I309" t="s">
        <v>37</v>
      </c>
      <c r="J309" t="str">
        <f t="shared" si="19"/>
        <v>YDU4RegularD</v>
      </c>
      <c r="L309" t="str">
        <f t="shared" si="20"/>
        <v>YDU4RegularD</v>
      </c>
      <c r="M309" t="b">
        <f t="shared" si="21"/>
        <v>1</v>
      </c>
    </row>
    <row r="310" spans="4:13">
      <c r="D310" t="str">
        <f t="shared" si="18"/>
        <v>YDU4RG</v>
      </c>
      <c r="E310">
        <v>142834</v>
      </c>
      <c r="F310" t="s">
        <v>90</v>
      </c>
      <c r="G310" t="s">
        <v>201</v>
      </c>
      <c r="H310" t="s">
        <v>199</v>
      </c>
      <c r="I310" t="s">
        <v>37</v>
      </c>
      <c r="J310" t="str">
        <f t="shared" si="19"/>
        <v>YDU4RegularG</v>
      </c>
      <c r="L310" t="str">
        <f t="shared" si="20"/>
        <v>YDU4RegularG</v>
      </c>
      <c r="M310" t="b">
        <f t="shared" si="21"/>
        <v>1</v>
      </c>
    </row>
    <row r="311" spans="4:13">
      <c r="D311" t="str">
        <f t="shared" si="18"/>
        <v>YDU4RQD</v>
      </c>
      <c r="E311">
        <v>142836</v>
      </c>
      <c r="F311" t="s">
        <v>90</v>
      </c>
      <c r="G311" t="s">
        <v>207</v>
      </c>
      <c r="H311" t="s">
        <v>35</v>
      </c>
      <c r="I311" t="s">
        <v>37</v>
      </c>
      <c r="J311" t="str">
        <f t="shared" si="19"/>
        <v>YDU4RegularQD</v>
      </c>
      <c r="L311" t="str">
        <f t="shared" si="20"/>
        <v>YDU4RegularQD</v>
      </c>
      <c r="M311" t="b">
        <f t="shared" si="21"/>
        <v>1</v>
      </c>
    </row>
    <row r="312" spans="4:13">
      <c r="D312" t="str">
        <f t="shared" si="18"/>
        <v>YDU6DGR</v>
      </c>
      <c r="E312">
        <v>142939</v>
      </c>
      <c r="F312" t="s">
        <v>91</v>
      </c>
      <c r="G312" t="s">
        <v>198</v>
      </c>
      <c r="H312" t="s">
        <v>199</v>
      </c>
      <c r="I312" t="s">
        <v>39</v>
      </c>
      <c r="J312" t="str">
        <f t="shared" si="19"/>
        <v>YDU6DirectG</v>
      </c>
      <c r="L312" t="str">
        <f t="shared" si="20"/>
        <v>YDU6DirectG</v>
      </c>
      <c r="M312" t="b">
        <f t="shared" si="21"/>
        <v>1</v>
      </c>
    </row>
    <row r="313" spans="4:13">
      <c r="D313" t="str">
        <f t="shared" si="18"/>
        <v>YDU6DQD</v>
      </c>
      <c r="E313">
        <v>142937</v>
      </c>
      <c r="F313" t="s">
        <v>91</v>
      </c>
      <c r="G313" t="s">
        <v>206</v>
      </c>
      <c r="H313" t="s">
        <v>35</v>
      </c>
      <c r="I313" t="s">
        <v>39</v>
      </c>
      <c r="J313" t="str">
        <f t="shared" si="19"/>
        <v>YDU6DirectQD</v>
      </c>
      <c r="L313" t="str">
        <f t="shared" si="20"/>
        <v>YDU6DirectQD</v>
      </c>
      <c r="M313" t="b">
        <f t="shared" si="21"/>
        <v>1</v>
      </c>
    </row>
    <row r="314" spans="4:13">
      <c r="D314" t="str">
        <f t="shared" si="18"/>
        <v>YDU6RD</v>
      </c>
      <c r="E314">
        <v>142935</v>
      </c>
      <c r="F314" t="s">
        <v>91</v>
      </c>
      <c r="G314" t="s">
        <v>200</v>
      </c>
      <c r="H314" t="s">
        <v>197</v>
      </c>
      <c r="I314" t="s">
        <v>37</v>
      </c>
      <c r="J314" t="str">
        <f t="shared" si="19"/>
        <v>YDU6RegularD</v>
      </c>
      <c r="L314" t="str">
        <f t="shared" si="20"/>
        <v>YDU6RegularD</v>
      </c>
      <c r="M314" t="b">
        <f t="shared" si="21"/>
        <v>1</v>
      </c>
    </row>
    <row r="315" spans="4:13">
      <c r="D315" t="str">
        <f t="shared" si="18"/>
        <v>YDU6RG</v>
      </c>
      <c r="E315">
        <v>142938</v>
      </c>
      <c r="F315" t="s">
        <v>91</v>
      </c>
      <c r="G315" t="s">
        <v>201</v>
      </c>
      <c r="H315" t="s">
        <v>199</v>
      </c>
      <c r="I315" t="s">
        <v>37</v>
      </c>
      <c r="J315" t="str">
        <f t="shared" si="19"/>
        <v>YDU6RegularG</v>
      </c>
      <c r="L315" t="str">
        <f t="shared" si="20"/>
        <v>YDU6RegularG</v>
      </c>
      <c r="M315" t="b">
        <f t="shared" si="21"/>
        <v>1</v>
      </c>
    </row>
    <row r="316" spans="4:13">
      <c r="D316" t="str">
        <f t="shared" si="18"/>
        <v>YDU6RQD</v>
      </c>
      <c r="E316">
        <v>142936</v>
      </c>
      <c r="F316" t="s">
        <v>91</v>
      </c>
      <c r="G316" t="s">
        <v>207</v>
      </c>
      <c r="H316" t="s">
        <v>35</v>
      </c>
      <c r="I316" t="s">
        <v>37</v>
      </c>
      <c r="J316" t="str">
        <f t="shared" si="19"/>
        <v>YDU6RegularQD</v>
      </c>
      <c r="L316" t="str">
        <f t="shared" si="20"/>
        <v>YDU6RegularQD</v>
      </c>
      <c r="M316" t="b">
        <f t="shared" si="21"/>
        <v>1</v>
      </c>
    </row>
    <row r="317" spans="4:13">
      <c r="D317" t="str">
        <f t="shared" si="18"/>
        <v>YDU7DDV</v>
      </c>
      <c r="E317">
        <v>143038</v>
      </c>
      <c r="F317" t="s">
        <v>92</v>
      </c>
      <c r="G317" t="s">
        <v>196</v>
      </c>
      <c r="H317" t="s">
        <v>197</v>
      </c>
      <c r="I317" t="s">
        <v>39</v>
      </c>
      <c r="J317" t="str">
        <f t="shared" si="19"/>
        <v>YDU7DirectD</v>
      </c>
      <c r="L317" t="str">
        <f t="shared" si="20"/>
        <v>YDU7DirectD</v>
      </c>
      <c r="M317" t="b">
        <f t="shared" si="21"/>
        <v>1</v>
      </c>
    </row>
    <row r="318" spans="4:13">
      <c r="D318" t="str">
        <f t="shared" si="18"/>
        <v>YDU7DGR</v>
      </c>
      <c r="E318">
        <v>143037</v>
      </c>
      <c r="F318" t="s">
        <v>92</v>
      </c>
      <c r="G318" t="s">
        <v>198</v>
      </c>
      <c r="H318" t="s">
        <v>199</v>
      </c>
      <c r="I318" t="s">
        <v>39</v>
      </c>
      <c r="J318" t="str">
        <f t="shared" si="19"/>
        <v>YDU7DirectG</v>
      </c>
      <c r="L318" t="str">
        <f t="shared" si="20"/>
        <v>YDU7DirectG</v>
      </c>
      <c r="M318" t="b">
        <f t="shared" si="21"/>
        <v>1</v>
      </c>
    </row>
    <row r="319" spans="4:13">
      <c r="D319" t="str">
        <f t="shared" si="18"/>
        <v>YDU7RD</v>
      </c>
      <c r="E319">
        <v>143033</v>
      </c>
      <c r="F319" t="s">
        <v>92</v>
      </c>
      <c r="G319" t="s">
        <v>200</v>
      </c>
      <c r="H319" t="s">
        <v>197</v>
      </c>
      <c r="I319" t="s">
        <v>37</v>
      </c>
      <c r="J319" t="str">
        <f t="shared" si="19"/>
        <v>YDU7RegularD</v>
      </c>
      <c r="L319" t="str">
        <f t="shared" si="20"/>
        <v>YDU7RegularD</v>
      </c>
      <c r="M319" t="b">
        <f t="shared" si="21"/>
        <v>1</v>
      </c>
    </row>
    <row r="320" spans="4:13">
      <c r="D320" t="str">
        <f t="shared" si="18"/>
        <v>YDU7RG</v>
      </c>
      <c r="E320">
        <v>143036</v>
      </c>
      <c r="F320" t="s">
        <v>92</v>
      </c>
      <c r="G320" t="s">
        <v>201</v>
      </c>
      <c r="H320" t="s">
        <v>199</v>
      </c>
      <c r="I320" t="s">
        <v>37</v>
      </c>
      <c r="J320" t="str">
        <f t="shared" si="19"/>
        <v>YDU7RegularG</v>
      </c>
      <c r="L320" t="str">
        <f t="shared" si="20"/>
        <v>YDU7RegularG</v>
      </c>
      <c r="M320" t="b">
        <f t="shared" si="21"/>
        <v>1</v>
      </c>
    </row>
    <row r="321" spans="4:13">
      <c r="D321" t="str">
        <f t="shared" si="18"/>
        <v>YDU7RQD</v>
      </c>
      <c r="E321">
        <v>143034</v>
      </c>
      <c r="F321" t="s">
        <v>92</v>
      </c>
      <c r="G321" t="s">
        <v>207</v>
      </c>
      <c r="H321" t="s">
        <v>35</v>
      </c>
      <c r="I321" t="s">
        <v>37</v>
      </c>
      <c r="J321" t="str">
        <f t="shared" si="19"/>
        <v>YDU7RegularQD</v>
      </c>
      <c r="L321" t="str">
        <f t="shared" si="20"/>
        <v>YDU7RegularQD</v>
      </c>
      <c r="M321" t="b">
        <f t="shared" si="21"/>
        <v>1</v>
      </c>
    </row>
    <row r="322" spans="4:13">
      <c r="D322" t="str">
        <f t="shared" si="18"/>
        <v>YDU8DDV</v>
      </c>
      <c r="E322">
        <v>143299</v>
      </c>
      <c r="F322" t="s">
        <v>220</v>
      </c>
      <c r="G322" t="s">
        <v>196</v>
      </c>
      <c r="H322" t="s">
        <v>197</v>
      </c>
      <c r="I322" t="s">
        <v>39</v>
      </c>
      <c r="J322" t="str">
        <f t="shared" si="19"/>
        <v>YDU8DirectD</v>
      </c>
      <c r="L322" t="str">
        <f t="shared" si="20"/>
        <v>YDU8DirectD</v>
      </c>
      <c r="M322" t="b">
        <f t="shared" si="21"/>
        <v>1</v>
      </c>
    </row>
    <row r="323" spans="4:13">
      <c r="D323" t="str">
        <f t="shared" ref="D323:D386" si="22">+F323&amp;G323</f>
        <v>YDU8DGR</v>
      </c>
      <c r="E323">
        <v>143296</v>
      </c>
      <c r="F323" t="s">
        <v>220</v>
      </c>
      <c r="G323" t="s">
        <v>198</v>
      </c>
      <c r="H323" t="s">
        <v>199</v>
      </c>
      <c r="I323" t="s">
        <v>39</v>
      </c>
      <c r="J323" t="str">
        <f t="shared" ref="J323:J386" si="23">+F323&amp;I323&amp;H323</f>
        <v>YDU8DirectG</v>
      </c>
      <c r="L323" t="str">
        <f t="shared" si="20"/>
        <v>YDU8DirectG</v>
      </c>
      <c r="M323" t="b">
        <f t="shared" si="21"/>
        <v>1</v>
      </c>
    </row>
    <row r="324" spans="4:13">
      <c r="D324" t="str">
        <f t="shared" si="22"/>
        <v>YDU8DQD</v>
      </c>
      <c r="E324">
        <v>143297</v>
      </c>
      <c r="F324" t="s">
        <v>220</v>
      </c>
      <c r="G324" t="s">
        <v>206</v>
      </c>
      <c r="H324" t="s">
        <v>35</v>
      </c>
      <c r="I324" t="s">
        <v>39</v>
      </c>
      <c r="J324" t="str">
        <f t="shared" si="23"/>
        <v>YDU8DirectQD</v>
      </c>
      <c r="L324" t="str">
        <f t="shared" si="20"/>
        <v>YDU8DirectQD</v>
      </c>
      <c r="M324" t="b">
        <f t="shared" si="21"/>
        <v>1</v>
      </c>
    </row>
    <row r="325" spans="4:13">
      <c r="D325" t="str">
        <f t="shared" si="22"/>
        <v>YDU8RD</v>
      </c>
      <c r="E325">
        <v>143295</v>
      </c>
      <c r="F325" t="s">
        <v>220</v>
      </c>
      <c r="G325" t="s">
        <v>200</v>
      </c>
      <c r="H325" t="s">
        <v>197</v>
      </c>
      <c r="I325" t="s">
        <v>37</v>
      </c>
      <c r="J325" t="str">
        <f t="shared" si="23"/>
        <v>YDU8RegularD</v>
      </c>
      <c r="L325" t="str">
        <f t="shared" si="20"/>
        <v>YDU8RegularD</v>
      </c>
      <c r="M325" t="b">
        <f t="shared" si="21"/>
        <v>1</v>
      </c>
    </row>
    <row r="326" spans="4:13">
      <c r="D326" t="str">
        <f t="shared" si="22"/>
        <v>YDU8RG</v>
      </c>
      <c r="E326">
        <v>143294</v>
      </c>
      <c r="F326" t="s">
        <v>220</v>
      </c>
      <c r="G326" t="s">
        <v>201</v>
      </c>
      <c r="H326" t="s">
        <v>199</v>
      </c>
      <c r="I326" t="s">
        <v>37</v>
      </c>
      <c r="J326" t="str">
        <f t="shared" si="23"/>
        <v>YDU8RegularG</v>
      </c>
      <c r="L326" t="str">
        <f t="shared" si="20"/>
        <v>YDU8RegularG</v>
      </c>
      <c r="M326" t="b">
        <f t="shared" si="21"/>
        <v>1</v>
      </c>
    </row>
    <row r="327" spans="4:13">
      <c r="D327" t="str">
        <f t="shared" si="22"/>
        <v>YDU8RQD</v>
      </c>
      <c r="E327">
        <v>143298</v>
      </c>
      <c r="F327" t="s">
        <v>220</v>
      </c>
      <c r="G327" t="s">
        <v>207</v>
      </c>
      <c r="H327" t="s">
        <v>35</v>
      </c>
      <c r="I327" t="s">
        <v>37</v>
      </c>
      <c r="J327" t="str">
        <f t="shared" si="23"/>
        <v>YDU8RegularQD</v>
      </c>
      <c r="L327" t="str">
        <f t="shared" si="20"/>
        <v>YDU8RegularQD</v>
      </c>
      <c r="M327" t="b">
        <f t="shared" si="21"/>
        <v>1</v>
      </c>
    </row>
    <row r="328" spans="4:13">
      <c r="D328" t="str">
        <f t="shared" si="22"/>
        <v>YDV1DDV</v>
      </c>
      <c r="E328">
        <v>143407</v>
      </c>
      <c r="F328" t="s">
        <v>154</v>
      </c>
      <c r="G328" t="s">
        <v>196</v>
      </c>
      <c r="H328" t="s">
        <v>197</v>
      </c>
      <c r="I328" t="s">
        <v>39</v>
      </c>
      <c r="J328" t="str">
        <f t="shared" si="23"/>
        <v>YDV1DirectD</v>
      </c>
      <c r="L328" t="str">
        <f t="shared" si="20"/>
        <v>YDV1DirectD</v>
      </c>
      <c r="M328" t="b">
        <f t="shared" si="21"/>
        <v>1</v>
      </c>
    </row>
    <row r="329" spans="4:13">
      <c r="D329" t="str">
        <f t="shared" si="22"/>
        <v>YDV1DGR</v>
      </c>
      <c r="E329">
        <v>143406</v>
      </c>
      <c r="F329" t="s">
        <v>154</v>
      </c>
      <c r="G329" t="s">
        <v>198</v>
      </c>
      <c r="H329" t="s">
        <v>199</v>
      </c>
      <c r="I329" t="s">
        <v>39</v>
      </c>
      <c r="J329" t="str">
        <f t="shared" si="23"/>
        <v>YDV1DirectG</v>
      </c>
      <c r="L329" t="str">
        <f t="shared" si="20"/>
        <v>YDV1DirectG</v>
      </c>
      <c r="M329" t="b">
        <f t="shared" si="21"/>
        <v>1</v>
      </c>
    </row>
    <row r="330" spans="4:13">
      <c r="D330" t="str">
        <f t="shared" si="22"/>
        <v>YDV1DQD</v>
      </c>
      <c r="E330">
        <v>143408</v>
      </c>
      <c r="F330" t="s">
        <v>154</v>
      </c>
      <c r="G330" t="s">
        <v>206</v>
      </c>
      <c r="H330" t="s">
        <v>35</v>
      </c>
      <c r="I330" t="s">
        <v>39</v>
      </c>
      <c r="J330" t="str">
        <f t="shared" si="23"/>
        <v>YDV1DirectQD</v>
      </c>
      <c r="L330" t="str">
        <f t="shared" si="20"/>
        <v>YDV1DirectQD</v>
      </c>
      <c r="M330" t="b">
        <f t="shared" si="21"/>
        <v>1</v>
      </c>
    </row>
    <row r="331" spans="4:13">
      <c r="D331" t="str">
        <f t="shared" si="22"/>
        <v>YDV1RD</v>
      </c>
      <c r="E331">
        <v>143404</v>
      </c>
      <c r="F331" t="s">
        <v>154</v>
      </c>
      <c r="G331" t="s">
        <v>200</v>
      </c>
      <c r="H331" t="s">
        <v>197</v>
      </c>
      <c r="I331" t="s">
        <v>37</v>
      </c>
      <c r="J331" t="str">
        <f t="shared" si="23"/>
        <v>YDV1RegularD</v>
      </c>
      <c r="L331" t="str">
        <f t="shared" si="20"/>
        <v>YDV1RegularD</v>
      </c>
      <c r="M331" t="b">
        <f t="shared" si="21"/>
        <v>1</v>
      </c>
    </row>
    <row r="332" spans="4:13">
      <c r="D332" t="str">
        <f t="shared" si="22"/>
        <v>YDV1RG</v>
      </c>
      <c r="E332">
        <v>143409</v>
      </c>
      <c r="F332" t="s">
        <v>154</v>
      </c>
      <c r="G332" t="s">
        <v>201</v>
      </c>
      <c r="H332" t="s">
        <v>199</v>
      </c>
      <c r="I332" t="s">
        <v>37</v>
      </c>
      <c r="J332" t="str">
        <f t="shared" si="23"/>
        <v>YDV1RegularG</v>
      </c>
      <c r="L332" t="str">
        <f t="shared" si="20"/>
        <v>YDV1RegularG</v>
      </c>
      <c r="M332" t="b">
        <f t="shared" si="21"/>
        <v>1</v>
      </c>
    </row>
    <row r="333" spans="4:13">
      <c r="D333" t="str">
        <f t="shared" si="22"/>
        <v>YDV1RQD</v>
      </c>
      <c r="E333">
        <v>143405</v>
      </c>
      <c r="F333" t="s">
        <v>154</v>
      </c>
      <c r="G333" t="s">
        <v>207</v>
      </c>
      <c r="H333" t="s">
        <v>35</v>
      </c>
      <c r="I333" t="s">
        <v>37</v>
      </c>
      <c r="J333" t="str">
        <f t="shared" si="23"/>
        <v>YDV1RegularQD</v>
      </c>
      <c r="L333" t="str">
        <f t="shared" si="20"/>
        <v>YDV1RegularQD</v>
      </c>
      <c r="M333" t="b">
        <f t="shared" si="21"/>
        <v>1</v>
      </c>
    </row>
    <row r="334" spans="4:13">
      <c r="D334" t="str">
        <f t="shared" si="22"/>
        <v>YDV2DDV</v>
      </c>
      <c r="E334">
        <v>143589</v>
      </c>
      <c r="F334" t="s">
        <v>221</v>
      </c>
      <c r="G334" t="s">
        <v>196</v>
      </c>
      <c r="H334" t="s">
        <v>197</v>
      </c>
      <c r="I334" t="s">
        <v>39</v>
      </c>
      <c r="J334" t="str">
        <f t="shared" si="23"/>
        <v>YDV2DirectD</v>
      </c>
      <c r="L334" t="str">
        <f t="shared" si="20"/>
        <v>YDV2DirectD</v>
      </c>
      <c r="M334" t="b">
        <f t="shared" si="21"/>
        <v>1</v>
      </c>
    </row>
    <row r="335" spans="4:13">
      <c r="D335" t="str">
        <f t="shared" si="22"/>
        <v>YDV2DGR</v>
      </c>
      <c r="E335">
        <v>143591</v>
      </c>
      <c r="F335" t="s">
        <v>221</v>
      </c>
      <c r="G335" t="s">
        <v>198</v>
      </c>
      <c r="H335" t="s">
        <v>199</v>
      </c>
      <c r="I335" t="s">
        <v>39</v>
      </c>
      <c r="J335" t="str">
        <f t="shared" si="23"/>
        <v>YDV2DirectG</v>
      </c>
      <c r="L335" t="str">
        <f t="shared" si="20"/>
        <v>YDV2DirectG</v>
      </c>
      <c r="M335" t="b">
        <f t="shared" si="21"/>
        <v>1</v>
      </c>
    </row>
    <row r="336" spans="4:13">
      <c r="D336" t="str">
        <f t="shared" si="22"/>
        <v>YDV2DQD</v>
      </c>
      <c r="E336">
        <v>143590</v>
      </c>
      <c r="F336" t="s">
        <v>221</v>
      </c>
      <c r="G336" t="s">
        <v>206</v>
      </c>
      <c r="H336" t="s">
        <v>35</v>
      </c>
      <c r="I336" t="s">
        <v>39</v>
      </c>
      <c r="J336" t="str">
        <f t="shared" si="23"/>
        <v>YDV2DirectQD</v>
      </c>
      <c r="L336" t="str">
        <f t="shared" si="20"/>
        <v>YDV2DirectQD</v>
      </c>
      <c r="M336" t="b">
        <f t="shared" si="21"/>
        <v>1</v>
      </c>
    </row>
    <row r="337" spans="4:13">
      <c r="D337" t="str">
        <f t="shared" si="22"/>
        <v>YDV2RG</v>
      </c>
      <c r="E337">
        <v>143586</v>
      </c>
      <c r="F337" t="s">
        <v>221</v>
      </c>
      <c r="G337" t="s">
        <v>201</v>
      </c>
      <c r="H337" t="s">
        <v>199</v>
      </c>
      <c r="I337" t="s">
        <v>37</v>
      </c>
      <c r="J337" t="str">
        <f t="shared" si="23"/>
        <v>YDV2RegularG</v>
      </c>
      <c r="L337" t="str">
        <f t="shared" si="20"/>
        <v>YDV2RegularG</v>
      </c>
      <c r="M337" t="b">
        <f t="shared" si="21"/>
        <v>1</v>
      </c>
    </row>
    <row r="338" spans="4:13">
      <c r="D338" t="str">
        <f t="shared" si="22"/>
        <v>YDV3DDV</v>
      </c>
      <c r="E338">
        <v>143697</v>
      </c>
      <c r="F338" t="s">
        <v>155</v>
      </c>
      <c r="G338" t="s">
        <v>196</v>
      </c>
      <c r="H338" t="s">
        <v>197</v>
      </c>
      <c r="I338" t="s">
        <v>39</v>
      </c>
      <c r="J338" t="str">
        <f t="shared" si="23"/>
        <v>YDV3DirectD</v>
      </c>
      <c r="L338" t="str">
        <f t="shared" si="20"/>
        <v>YDV3DirectD</v>
      </c>
      <c r="M338" t="b">
        <f t="shared" si="21"/>
        <v>1</v>
      </c>
    </row>
    <row r="339" spans="4:13">
      <c r="D339" t="str">
        <f t="shared" si="22"/>
        <v>YDV3DGR</v>
      </c>
      <c r="E339">
        <v>143696</v>
      </c>
      <c r="F339" t="s">
        <v>155</v>
      </c>
      <c r="G339" t="s">
        <v>198</v>
      </c>
      <c r="H339" t="s">
        <v>199</v>
      </c>
      <c r="I339" t="s">
        <v>39</v>
      </c>
      <c r="J339" t="str">
        <f t="shared" si="23"/>
        <v>YDV3DirectG</v>
      </c>
      <c r="L339" t="str">
        <f t="shared" si="20"/>
        <v>YDV3DirectG</v>
      </c>
      <c r="M339" t="b">
        <f t="shared" si="21"/>
        <v>1</v>
      </c>
    </row>
    <row r="340" spans="4:13">
      <c r="D340" t="str">
        <f t="shared" si="22"/>
        <v>YDV3RD</v>
      </c>
      <c r="E340">
        <v>143698</v>
      </c>
      <c r="F340" t="s">
        <v>155</v>
      </c>
      <c r="G340" t="s">
        <v>200</v>
      </c>
      <c r="H340" t="s">
        <v>197</v>
      </c>
      <c r="I340" t="s">
        <v>37</v>
      </c>
      <c r="J340" t="str">
        <f t="shared" si="23"/>
        <v>YDV3RegularD</v>
      </c>
      <c r="L340" t="str">
        <f t="shared" si="20"/>
        <v>YDV3RegularD</v>
      </c>
      <c r="M340" t="b">
        <f t="shared" si="21"/>
        <v>1</v>
      </c>
    </row>
    <row r="341" spans="4:13">
      <c r="D341" t="str">
        <f t="shared" si="22"/>
        <v>YDV3RG</v>
      </c>
      <c r="E341">
        <v>143700</v>
      </c>
      <c r="F341" t="s">
        <v>155</v>
      </c>
      <c r="G341" t="s">
        <v>201</v>
      </c>
      <c r="H341" t="s">
        <v>199</v>
      </c>
      <c r="I341" t="s">
        <v>37</v>
      </c>
      <c r="J341" t="str">
        <f t="shared" si="23"/>
        <v>YDV3RegularG</v>
      </c>
      <c r="L341" t="str">
        <f t="shared" si="20"/>
        <v>YDV3RegularG</v>
      </c>
      <c r="M341" t="b">
        <f t="shared" si="21"/>
        <v>1</v>
      </c>
    </row>
    <row r="342" spans="4:13">
      <c r="D342" t="str">
        <f t="shared" si="22"/>
        <v>YDV4DGR</v>
      </c>
      <c r="E342">
        <v>143854</v>
      </c>
      <c r="F342" t="s">
        <v>156</v>
      </c>
      <c r="G342" t="s">
        <v>198</v>
      </c>
      <c r="H342" t="s">
        <v>199</v>
      </c>
      <c r="I342" t="s">
        <v>39</v>
      </c>
      <c r="J342" t="str">
        <f t="shared" si="23"/>
        <v>YDV4DirectG</v>
      </c>
      <c r="L342" t="str">
        <f t="shared" si="20"/>
        <v>YDV4DirectG</v>
      </c>
      <c r="M342" t="b">
        <f t="shared" si="21"/>
        <v>1</v>
      </c>
    </row>
    <row r="343" spans="4:13">
      <c r="D343" t="str">
        <f t="shared" si="22"/>
        <v>YDV4RD</v>
      </c>
      <c r="E343">
        <v>143852</v>
      </c>
      <c r="F343" t="s">
        <v>156</v>
      </c>
      <c r="G343" t="s">
        <v>200</v>
      </c>
      <c r="H343" t="s">
        <v>197</v>
      </c>
      <c r="I343" t="s">
        <v>37</v>
      </c>
      <c r="J343" t="str">
        <f t="shared" si="23"/>
        <v>YDV4RegularD</v>
      </c>
      <c r="L343" t="str">
        <f t="shared" si="20"/>
        <v>YDV4RegularD</v>
      </c>
      <c r="M343" t="b">
        <f t="shared" si="21"/>
        <v>1</v>
      </c>
    </row>
    <row r="344" spans="4:13">
      <c r="D344" t="str">
        <f t="shared" si="22"/>
        <v>YDV4RG</v>
      </c>
      <c r="E344">
        <v>143851</v>
      </c>
      <c r="F344" t="s">
        <v>156</v>
      </c>
      <c r="G344" t="s">
        <v>201</v>
      </c>
      <c r="H344" t="s">
        <v>199</v>
      </c>
      <c r="I344" t="s">
        <v>37</v>
      </c>
      <c r="J344" t="str">
        <f t="shared" si="23"/>
        <v>YDV4RegularG</v>
      </c>
      <c r="L344" t="str">
        <f t="shared" ref="L344:L407" si="24">+F344&amp;I344&amp;H344</f>
        <v>YDV4RegularG</v>
      </c>
      <c r="M344" t="b">
        <f t="shared" ref="M344:M407" si="25">+L344=J344</f>
        <v>1</v>
      </c>
    </row>
    <row r="345" spans="4:13">
      <c r="D345" t="str">
        <f t="shared" si="22"/>
        <v>YDV4RQD</v>
      </c>
      <c r="E345">
        <v>143853</v>
      </c>
      <c r="F345" t="s">
        <v>156</v>
      </c>
      <c r="G345" t="s">
        <v>207</v>
      </c>
      <c r="H345" t="s">
        <v>35</v>
      </c>
      <c r="I345" t="s">
        <v>37</v>
      </c>
      <c r="J345" t="str">
        <f t="shared" si="23"/>
        <v>YDV4RegularQD</v>
      </c>
      <c r="L345" t="str">
        <f t="shared" si="24"/>
        <v>YDV4RegularQD</v>
      </c>
      <c r="M345" t="b">
        <f t="shared" si="25"/>
        <v>1</v>
      </c>
    </row>
    <row r="346" spans="4:13">
      <c r="D346" t="str">
        <f t="shared" si="22"/>
        <v>YDV6DGR</v>
      </c>
      <c r="E346">
        <v>143940</v>
      </c>
      <c r="F346" t="s">
        <v>157</v>
      </c>
      <c r="G346" t="s">
        <v>198</v>
      </c>
      <c r="H346" t="s">
        <v>199</v>
      </c>
      <c r="I346" t="s">
        <v>39</v>
      </c>
      <c r="J346" t="str">
        <f t="shared" si="23"/>
        <v>YDV6DirectG</v>
      </c>
      <c r="L346" t="str">
        <f t="shared" si="24"/>
        <v>YDV6DirectG</v>
      </c>
      <c r="M346" t="b">
        <f t="shared" si="25"/>
        <v>1</v>
      </c>
    </row>
    <row r="347" spans="4:13">
      <c r="D347" t="str">
        <f t="shared" si="22"/>
        <v>YDV6RD</v>
      </c>
      <c r="E347">
        <v>143939</v>
      </c>
      <c r="F347" t="s">
        <v>157</v>
      </c>
      <c r="G347" t="s">
        <v>200</v>
      </c>
      <c r="H347" t="s">
        <v>197</v>
      </c>
      <c r="I347" t="s">
        <v>37</v>
      </c>
      <c r="J347" t="str">
        <f t="shared" si="23"/>
        <v>YDV6RegularD</v>
      </c>
      <c r="L347" t="str">
        <f t="shared" si="24"/>
        <v>YDV6RegularD</v>
      </c>
      <c r="M347" t="b">
        <f t="shared" si="25"/>
        <v>1</v>
      </c>
    </row>
    <row r="348" spans="4:13">
      <c r="D348" t="str">
        <f t="shared" si="22"/>
        <v>YDV6RG</v>
      </c>
      <c r="E348">
        <v>143943</v>
      </c>
      <c r="F348" t="s">
        <v>157</v>
      </c>
      <c r="G348" t="s">
        <v>201</v>
      </c>
      <c r="H348" t="s">
        <v>199</v>
      </c>
      <c r="I348" t="s">
        <v>37</v>
      </c>
      <c r="J348" t="str">
        <f t="shared" si="23"/>
        <v>YDV6RegularG</v>
      </c>
      <c r="L348" t="str">
        <f t="shared" si="24"/>
        <v>YDV6RegularG</v>
      </c>
      <c r="M348" t="b">
        <f t="shared" si="25"/>
        <v>1</v>
      </c>
    </row>
    <row r="349" spans="4:13">
      <c r="D349" t="str">
        <f t="shared" si="22"/>
        <v>YDV6RQD</v>
      </c>
      <c r="E349">
        <v>143944</v>
      </c>
      <c r="F349" t="s">
        <v>157</v>
      </c>
      <c r="G349" t="s">
        <v>207</v>
      </c>
      <c r="H349" t="s">
        <v>35</v>
      </c>
      <c r="I349" t="s">
        <v>37</v>
      </c>
      <c r="J349" t="str">
        <f t="shared" si="23"/>
        <v>YDV6RegularQD</v>
      </c>
      <c r="L349" t="str">
        <f t="shared" si="24"/>
        <v>YDV6RegularQD</v>
      </c>
      <c r="M349" t="b">
        <f t="shared" si="25"/>
        <v>1</v>
      </c>
    </row>
    <row r="350" spans="4:13">
      <c r="D350" t="str">
        <f t="shared" si="22"/>
        <v>YDV7DDV</v>
      </c>
      <c r="E350">
        <v>144120</v>
      </c>
      <c r="F350" t="s">
        <v>158</v>
      </c>
      <c r="G350" t="s">
        <v>196</v>
      </c>
      <c r="H350" t="s">
        <v>197</v>
      </c>
      <c r="I350" t="s">
        <v>39</v>
      </c>
      <c r="J350" t="str">
        <f t="shared" si="23"/>
        <v>YDV7DirectD</v>
      </c>
      <c r="L350" t="str">
        <f t="shared" si="24"/>
        <v>YDV7DirectD</v>
      </c>
      <c r="M350" t="b">
        <f t="shared" si="25"/>
        <v>1</v>
      </c>
    </row>
    <row r="351" spans="4:13">
      <c r="D351" t="str">
        <f t="shared" si="22"/>
        <v>YDV7DGR</v>
      </c>
      <c r="E351">
        <v>144119</v>
      </c>
      <c r="F351" t="s">
        <v>158</v>
      </c>
      <c r="G351" t="s">
        <v>198</v>
      </c>
      <c r="H351" t="s">
        <v>199</v>
      </c>
      <c r="I351" t="s">
        <v>39</v>
      </c>
      <c r="J351" t="str">
        <f t="shared" si="23"/>
        <v>YDV7DirectG</v>
      </c>
      <c r="L351" t="str">
        <f t="shared" si="24"/>
        <v>YDV7DirectG</v>
      </c>
      <c r="M351" t="b">
        <f t="shared" si="25"/>
        <v>1</v>
      </c>
    </row>
    <row r="352" spans="4:13">
      <c r="D352" t="str">
        <f t="shared" si="22"/>
        <v>YDV7RD</v>
      </c>
      <c r="E352">
        <v>144122</v>
      </c>
      <c r="F352" t="s">
        <v>158</v>
      </c>
      <c r="G352" t="s">
        <v>200</v>
      </c>
      <c r="H352" t="s">
        <v>197</v>
      </c>
      <c r="I352" t="s">
        <v>37</v>
      </c>
      <c r="J352" t="str">
        <f t="shared" si="23"/>
        <v>YDV7RegularD</v>
      </c>
      <c r="L352" t="str">
        <f t="shared" si="24"/>
        <v>YDV7RegularD</v>
      </c>
      <c r="M352" t="b">
        <f t="shared" si="25"/>
        <v>1</v>
      </c>
    </row>
    <row r="353" spans="4:13">
      <c r="D353" t="str">
        <f t="shared" si="22"/>
        <v>YDV7RG</v>
      </c>
      <c r="E353">
        <v>144124</v>
      </c>
      <c r="F353" t="s">
        <v>158</v>
      </c>
      <c r="G353" t="s">
        <v>201</v>
      </c>
      <c r="H353" t="s">
        <v>199</v>
      </c>
      <c r="I353" t="s">
        <v>37</v>
      </c>
      <c r="J353" t="str">
        <f t="shared" si="23"/>
        <v>YDV7RegularG</v>
      </c>
      <c r="L353" t="str">
        <f t="shared" si="24"/>
        <v>YDV7RegularG</v>
      </c>
      <c r="M353" t="b">
        <f t="shared" si="25"/>
        <v>1</v>
      </c>
    </row>
    <row r="354" spans="4:13">
      <c r="D354" t="str">
        <f t="shared" si="22"/>
        <v>YDV7RQD</v>
      </c>
      <c r="E354">
        <v>144123</v>
      </c>
      <c r="F354" t="s">
        <v>158</v>
      </c>
      <c r="G354" t="s">
        <v>207</v>
      </c>
      <c r="H354" t="s">
        <v>35</v>
      </c>
      <c r="I354" t="s">
        <v>37</v>
      </c>
      <c r="J354" t="str">
        <f t="shared" si="23"/>
        <v>YDV7RegularQD</v>
      </c>
      <c r="L354" t="str">
        <f t="shared" si="24"/>
        <v>YDV7RegularQD</v>
      </c>
      <c r="M354" t="b">
        <f t="shared" si="25"/>
        <v>1</v>
      </c>
    </row>
    <row r="355" spans="4:13">
      <c r="D355" t="str">
        <f t="shared" si="22"/>
        <v>YDV8DGR</v>
      </c>
      <c r="E355">
        <v>144215</v>
      </c>
      <c r="F355" t="s">
        <v>159</v>
      </c>
      <c r="G355" t="s">
        <v>198</v>
      </c>
      <c r="H355" t="s">
        <v>199</v>
      </c>
      <c r="I355" t="s">
        <v>39</v>
      </c>
      <c r="J355" t="str">
        <f t="shared" si="23"/>
        <v>YDV8DirectG</v>
      </c>
      <c r="L355" t="str">
        <f t="shared" si="24"/>
        <v>YDV8DirectG</v>
      </c>
      <c r="M355" t="b">
        <f t="shared" si="25"/>
        <v>1</v>
      </c>
    </row>
    <row r="356" spans="4:13">
      <c r="D356" t="str">
        <f t="shared" si="22"/>
        <v>YDV8DQD</v>
      </c>
      <c r="E356">
        <v>144218</v>
      </c>
      <c r="F356" t="s">
        <v>159</v>
      </c>
      <c r="G356" t="s">
        <v>206</v>
      </c>
      <c r="H356" t="s">
        <v>35</v>
      </c>
      <c r="I356" t="s">
        <v>39</v>
      </c>
      <c r="J356" t="str">
        <f t="shared" si="23"/>
        <v>YDV8DirectQD</v>
      </c>
      <c r="L356" t="str">
        <f t="shared" si="24"/>
        <v>YDV8DirectQD</v>
      </c>
      <c r="M356" t="b">
        <f t="shared" si="25"/>
        <v>1</v>
      </c>
    </row>
    <row r="357" spans="4:13">
      <c r="D357" t="str">
        <f t="shared" si="22"/>
        <v>YDV8RD</v>
      </c>
      <c r="E357">
        <v>144219</v>
      </c>
      <c r="F357" t="s">
        <v>159</v>
      </c>
      <c r="G357" t="s">
        <v>200</v>
      </c>
      <c r="H357" t="s">
        <v>197</v>
      </c>
      <c r="I357" t="s">
        <v>37</v>
      </c>
      <c r="J357" t="str">
        <f t="shared" si="23"/>
        <v>YDV8RegularD</v>
      </c>
      <c r="L357" t="str">
        <f t="shared" si="24"/>
        <v>YDV8RegularD</v>
      </c>
      <c r="M357" t="b">
        <f t="shared" si="25"/>
        <v>1</v>
      </c>
    </row>
    <row r="358" spans="4:13">
      <c r="D358" t="str">
        <f t="shared" si="22"/>
        <v>YDV8RG</v>
      </c>
      <c r="E358">
        <v>144220</v>
      </c>
      <c r="F358" t="s">
        <v>159</v>
      </c>
      <c r="G358" t="s">
        <v>201</v>
      </c>
      <c r="H358" t="s">
        <v>199</v>
      </c>
      <c r="I358" t="s">
        <v>37</v>
      </c>
      <c r="J358" t="str">
        <f t="shared" si="23"/>
        <v>YDV8RegularG</v>
      </c>
      <c r="L358" t="str">
        <f t="shared" si="24"/>
        <v>YDV8RegularG</v>
      </c>
      <c r="M358" t="b">
        <f t="shared" si="25"/>
        <v>1</v>
      </c>
    </row>
    <row r="359" spans="4:13">
      <c r="D359" t="str">
        <f t="shared" si="22"/>
        <v>YDV8RQD</v>
      </c>
      <c r="E359">
        <v>144217</v>
      </c>
      <c r="F359" t="s">
        <v>159</v>
      </c>
      <c r="G359" t="s">
        <v>207</v>
      </c>
      <c r="H359" t="s">
        <v>35</v>
      </c>
      <c r="I359" t="s">
        <v>37</v>
      </c>
      <c r="J359" t="str">
        <f t="shared" si="23"/>
        <v>YDV8RegularQD</v>
      </c>
      <c r="L359" t="str">
        <f t="shared" si="24"/>
        <v>YDV8RegularQD</v>
      </c>
      <c r="M359" t="b">
        <f t="shared" si="25"/>
        <v>1</v>
      </c>
    </row>
    <row r="360" spans="4:13">
      <c r="D360" t="str">
        <f t="shared" si="22"/>
        <v>YDV9DDV</v>
      </c>
      <c r="E360">
        <v>144246</v>
      </c>
      <c r="F360" t="s">
        <v>160</v>
      </c>
      <c r="G360" t="s">
        <v>196</v>
      </c>
      <c r="H360" t="s">
        <v>197</v>
      </c>
      <c r="I360" t="s">
        <v>39</v>
      </c>
      <c r="J360" t="str">
        <f t="shared" si="23"/>
        <v>YDV9DirectD</v>
      </c>
      <c r="L360" t="str">
        <f t="shared" si="24"/>
        <v>YDV9DirectD</v>
      </c>
      <c r="M360" t="b">
        <f t="shared" si="25"/>
        <v>1</v>
      </c>
    </row>
    <row r="361" spans="4:13">
      <c r="D361" t="str">
        <f t="shared" si="22"/>
        <v>YDV9DGR</v>
      </c>
      <c r="E361">
        <v>144243</v>
      </c>
      <c r="F361" t="s">
        <v>160</v>
      </c>
      <c r="G361" t="s">
        <v>198</v>
      </c>
      <c r="H361" t="s">
        <v>199</v>
      </c>
      <c r="I361" t="s">
        <v>39</v>
      </c>
      <c r="J361" t="str">
        <f t="shared" si="23"/>
        <v>YDV9DirectG</v>
      </c>
      <c r="L361" t="str">
        <f t="shared" si="24"/>
        <v>YDV9DirectG</v>
      </c>
      <c r="M361" t="b">
        <f t="shared" si="25"/>
        <v>1</v>
      </c>
    </row>
    <row r="362" spans="4:13">
      <c r="D362" t="str">
        <f t="shared" si="22"/>
        <v>YDV9RD</v>
      </c>
      <c r="E362">
        <v>144245</v>
      </c>
      <c r="F362" t="s">
        <v>160</v>
      </c>
      <c r="G362" t="s">
        <v>200</v>
      </c>
      <c r="H362" t="s">
        <v>197</v>
      </c>
      <c r="I362" t="s">
        <v>37</v>
      </c>
      <c r="J362" t="str">
        <f t="shared" si="23"/>
        <v>YDV9RegularD</v>
      </c>
      <c r="L362" t="str">
        <f t="shared" si="24"/>
        <v>YDV9RegularD</v>
      </c>
      <c r="M362" t="b">
        <f t="shared" si="25"/>
        <v>1</v>
      </c>
    </row>
    <row r="363" spans="4:13">
      <c r="D363" t="str">
        <f t="shared" si="22"/>
        <v>YDV9RG</v>
      </c>
      <c r="E363">
        <v>144241</v>
      </c>
      <c r="F363" t="s">
        <v>160</v>
      </c>
      <c r="G363" t="s">
        <v>201</v>
      </c>
      <c r="H363" t="s">
        <v>199</v>
      </c>
      <c r="I363" t="s">
        <v>37</v>
      </c>
      <c r="J363" t="str">
        <f t="shared" si="23"/>
        <v>YDV9RegularG</v>
      </c>
      <c r="L363" t="str">
        <f t="shared" si="24"/>
        <v>YDV9RegularG</v>
      </c>
      <c r="M363" t="b">
        <f t="shared" si="25"/>
        <v>1</v>
      </c>
    </row>
    <row r="364" spans="4:13">
      <c r="D364" t="str">
        <f t="shared" si="22"/>
        <v>YDV9RQD</v>
      </c>
      <c r="E364">
        <v>144242</v>
      </c>
      <c r="F364" t="s">
        <v>160</v>
      </c>
      <c r="G364" t="s">
        <v>207</v>
      </c>
      <c r="H364" t="s">
        <v>35</v>
      </c>
      <c r="I364" t="s">
        <v>37</v>
      </c>
      <c r="J364" t="str">
        <f t="shared" si="23"/>
        <v>YDV9RegularQD</v>
      </c>
      <c r="L364" t="str">
        <f t="shared" si="24"/>
        <v>YDV9RegularQD</v>
      </c>
      <c r="M364" t="b">
        <f t="shared" si="25"/>
        <v>1</v>
      </c>
    </row>
    <row r="365" spans="4:13">
      <c r="D365" t="str">
        <f t="shared" si="22"/>
        <v>YDW1DGR</v>
      </c>
      <c r="E365">
        <v>144299</v>
      </c>
      <c r="F365" t="s">
        <v>161</v>
      </c>
      <c r="G365" t="s">
        <v>198</v>
      </c>
      <c r="H365" t="s">
        <v>199</v>
      </c>
      <c r="I365" t="s">
        <v>39</v>
      </c>
      <c r="J365" t="str">
        <f t="shared" si="23"/>
        <v>YDW1DirectG</v>
      </c>
      <c r="L365" t="str">
        <f t="shared" si="24"/>
        <v>YDW1DirectG</v>
      </c>
      <c r="M365" t="b">
        <f t="shared" si="25"/>
        <v>1</v>
      </c>
    </row>
    <row r="366" spans="4:13">
      <c r="D366" t="str">
        <f t="shared" si="22"/>
        <v>YDW1RD</v>
      </c>
      <c r="E366">
        <v>144296</v>
      </c>
      <c r="F366" t="s">
        <v>161</v>
      </c>
      <c r="G366" t="s">
        <v>200</v>
      </c>
      <c r="H366" t="s">
        <v>197</v>
      </c>
      <c r="I366" t="s">
        <v>37</v>
      </c>
      <c r="J366" t="str">
        <f t="shared" si="23"/>
        <v>YDW1RegularD</v>
      </c>
      <c r="L366" t="str">
        <f t="shared" si="24"/>
        <v>YDW1RegularD</v>
      </c>
      <c r="M366" t="b">
        <f t="shared" si="25"/>
        <v>1</v>
      </c>
    </row>
    <row r="367" spans="4:13">
      <c r="D367" t="str">
        <f t="shared" si="22"/>
        <v>YDW1RG</v>
      </c>
      <c r="E367">
        <v>144295</v>
      </c>
      <c r="F367" t="s">
        <v>161</v>
      </c>
      <c r="G367" t="s">
        <v>201</v>
      </c>
      <c r="H367" t="s">
        <v>199</v>
      </c>
      <c r="I367" t="s">
        <v>37</v>
      </c>
      <c r="J367" t="str">
        <f t="shared" si="23"/>
        <v>YDW1RegularG</v>
      </c>
      <c r="L367" t="str">
        <f t="shared" si="24"/>
        <v>YDW1RegularG</v>
      </c>
      <c r="M367" t="b">
        <f t="shared" si="25"/>
        <v>1</v>
      </c>
    </row>
    <row r="368" spans="4:13">
      <c r="D368" t="str">
        <f t="shared" si="22"/>
        <v>YDW3DGR</v>
      </c>
      <c r="E368">
        <v>144520</v>
      </c>
      <c r="F368" t="s">
        <v>162</v>
      </c>
      <c r="G368" t="s">
        <v>198</v>
      </c>
      <c r="H368" t="s">
        <v>199</v>
      </c>
      <c r="I368" t="s">
        <v>39</v>
      </c>
      <c r="J368" t="str">
        <f t="shared" si="23"/>
        <v>YDW3DirectG</v>
      </c>
      <c r="L368" t="str">
        <f t="shared" si="24"/>
        <v>YDW3DirectG</v>
      </c>
      <c r="M368" t="b">
        <f t="shared" si="25"/>
        <v>1</v>
      </c>
    </row>
    <row r="369" spans="4:13">
      <c r="D369" t="str">
        <f t="shared" si="22"/>
        <v>YDW3DQD</v>
      </c>
      <c r="E369">
        <v>144517</v>
      </c>
      <c r="F369" t="s">
        <v>162</v>
      </c>
      <c r="G369" t="s">
        <v>206</v>
      </c>
      <c r="H369" t="s">
        <v>35</v>
      </c>
      <c r="I369" t="s">
        <v>39</v>
      </c>
      <c r="J369" t="str">
        <f t="shared" si="23"/>
        <v>YDW3DirectQD</v>
      </c>
      <c r="L369" t="str">
        <f t="shared" si="24"/>
        <v>YDW3DirectQD</v>
      </c>
      <c r="M369" t="b">
        <f t="shared" si="25"/>
        <v>1</v>
      </c>
    </row>
    <row r="370" spans="4:13">
      <c r="D370" t="str">
        <f t="shared" si="22"/>
        <v>YDW3RD</v>
      </c>
      <c r="E370">
        <v>144518</v>
      </c>
      <c r="F370" t="s">
        <v>162</v>
      </c>
      <c r="G370" t="s">
        <v>200</v>
      </c>
      <c r="H370" t="s">
        <v>197</v>
      </c>
      <c r="I370" t="s">
        <v>37</v>
      </c>
      <c r="J370" t="str">
        <f t="shared" si="23"/>
        <v>YDW3RegularD</v>
      </c>
      <c r="L370" t="str">
        <f t="shared" si="24"/>
        <v>YDW3RegularD</v>
      </c>
      <c r="M370" t="b">
        <f t="shared" si="25"/>
        <v>1</v>
      </c>
    </row>
    <row r="371" spans="4:13">
      <c r="D371" t="str">
        <f t="shared" si="22"/>
        <v>YDW3RG</v>
      </c>
      <c r="E371">
        <v>144516</v>
      </c>
      <c r="F371" t="s">
        <v>162</v>
      </c>
      <c r="G371" t="s">
        <v>201</v>
      </c>
      <c r="H371" t="s">
        <v>199</v>
      </c>
      <c r="I371" t="s">
        <v>37</v>
      </c>
      <c r="J371" t="str">
        <f t="shared" si="23"/>
        <v>YDW3RegularG</v>
      </c>
      <c r="L371" t="str">
        <f t="shared" si="24"/>
        <v>YDW3RegularG</v>
      </c>
      <c r="M371" t="b">
        <f t="shared" si="25"/>
        <v>1</v>
      </c>
    </row>
    <row r="372" spans="4:13">
      <c r="D372" t="str">
        <f t="shared" si="22"/>
        <v>YDW3RQD</v>
      </c>
      <c r="E372">
        <v>144519</v>
      </c>
      <c r="F372" t="s">
        <v>162</v>
      </c>
      <c r="G372" t="s">
        <v>207</v>
      </c>
      <c r="H372" t="s">
        <v>35</v>
      </c>
      <c r="I372" t="s">
        <v>37</v>
      </c>
      <c r="J372" t="str">
        <f t="shared" si="23"/>
        <v>YDW3RegularQD</v>
      </c>
      <c r="L372" t="str">
        <f t="shared" si="24"/>
        <v>YDW3RegularQD</v>
      </c>
      <c r="M372" t="b">
        <f t="shared" si="25"/>
        <v>1</v>
      </c>
    </row>
    <row r="373" spans="4:13">
      <c r="D373" t="str">
        <f t="shared" si="22"/>
        <v>YDW4DDV</v>
      </c>
      <c r="E373">
        <v>144586</v>
      </c>
      <c r="F373" t="s">
        <v>163</v>
      </c>
      <c r="G373" t="s">
        <v>196</v>
      </c>
      <c r="H373" t="s">
        <v>197</v>
      </c>
      <c r="I373" t="s">
        <v>39</v>
      </c>
      <c r="J373" t="str">
        <f t="shared" si="23"/>
        <v>YDW4DirectD</v>
      </c>
      <c r="L373" t="str">
        <f t="shared" si="24"/>
        <v>YDW4DirectD</v>
      </c>
      <c r="M373" t="b">
        <f t="shared" si="25"/>
        <v>1</v>
      </c>
    </row>
    <row r="374" spans="4:13">
      <c r="D374" t="str">
        <f t="shared" si="22"/>
        <v>YDW4DGR</v>
      </c>
      <c r="E374">
        <v>144584</v>
      </c>
      <c r="F374" t="s">
        <v>163</v>
      </c>
      <c r="G374" t="s">
        <v>198</v>
      </c>
      <c r="H374" t="s">
        <v>199</v>
      </c>
      <c r="I374" t="s">
        <v>39</v>
      </c>
      <c r="J374" t="str">
        <f t="shared" si="23"/>
        <v>YDW4DirectG</v>
      </c>
      <c r="L374" t="str">
        <f t="shared" si="24"/>
        <v>YDW4DirectG</v>
      </c>
      <c r="M374" t="b">
        <f t="shared" si="25"/>
        <v>1</v>
      </c>
    </row>
    <row r="375" spans="4:13">
      <c r="D375" t="str">
        <f t="shared" si="22"/>
        <v>YDW4DQD</v>
      </c>
      <c r="E375">
        <v>144585</v>
      </c>
      <c r="F375" t="s">
        <v>163</v>
      </c>
      <c r="G375" t="s">
        <v>206</v>
      </c>
      <c r="H375" t="s">
        <v>35</v>
      </c>
      <c r="I375" t="s">
        <v>39</v>
      </c>
      <c r="J375" t="str">
        <f t="shared" si="23"/>
        <v>YDW4DirectQD</v>
      </c>
      <c r="L375" t="str">
        <f t="shared" si="24"/>
        <v>YDW4DirectQD</v>
      </c>
      <c r="M375" t="b">
        <f t="shared" si="25"/>
        <v>1</v>
      </c>
    </row>
    <row r="376" spans="4:13">
      <c r="D376" t="str">
        <f t="shared" si="22"/>
        <v>YDW4RG</v>
      </c>
      <c r="E376">
        <v>144581</v>
      </c>
      <c r="F376" t="s">
        <v>163</v>
      </c>
      <c r="G376" t="s">
        <v>201</v>
      </c>
      <c r="H376" t="s">
        <v>199</v>
      </c>
      <c r="I376" t="s">
        <v>37</v>
      </c>
      <c r="J376" t="str">
        <f t="shared" si="23"/>
        <v>YDW4RegularG</v>
      </c>
      <c r="L376" t="str">
        <f t="shared" si="24"/>
        <v>YDW4RegularG</v>
      </c>
      <c r="M376" t="b">
        <f t="shared" si="25"/>
        <v>1</v>
      </c>
    </row>
    <row r="377" spans="4:13">
      <c r="D377" t="str">
        <f t="shared" si="22"/>
        <v>YDW4RQD</v>
      </c>
      <c r="E377">
        <v>144583</v>
      </c>
      <c r="F377" t="s">
        <v>163</v>
      </c>
      <c r="G377" t="s">
        <v>207</v>
      </c>
      <c r="H377" t="s">
        <v>35</v>
      </c>
      <c r="I377" t="s">
        <v>37</v>
      </c>
      <c r="J377" t="str">
        <f t="shared" si="23"/>
        <v>YDW4RegularQD</v>
      </c>
      <c r="L377" t="str">
        <f t="shared" si="24"/>
        <v>YDW4RegularQD</v>
      </c>
      <c r="M377" t="b">
        <f t="shared" si="25"/>
        <v>1</v>
      </c>
    </row>
    <row r="378" spans="4:13">
      <c r="D378" t="str">
        <f t="shared" si="22"/>
        <v>YDW5DDV</v>
      </c>
      <c r="E378">
        <v>144631</v>
      </c>
      <c r="F378" t="s">
        <v>164</v>
      </c>
      <c r="G378" t="s">
        <v>196</v>
      </c>
      <c r="H378" t="s">
        <v>197</v>
      </c>
      <c r="I378" t="s">
        <v>39</v>
      </c>
      <c r="J378" t="str">
        <f t="shared" si="23"/>
        <v>YDW5DirectD</v>
      </c>
      <c r="L378" t="str">
        <f t="shared" si="24"/>
        <v>YDW5DirectD</v>
      </c>
      <c r="M378" t="b">
        <f t="shared" si="25"/>
        <v>1</v>
      </c>
    </row>
    <row r="379" spans="4:13">
      <c r="D379" t="str">
        <f t="shared" si="22"/>
        <v>YDW5DGR</v>
      </c>
      <c r="E379">
        <v>144633</v>
      </c>
      <c r="F379" t="s">
        <v>164</v>
      </c>
      <c r="G379" t="s">
        <v>198</v>
      </c>
      <c r="H379" t="s">
        <v>199</v>
      </c>
      <c r="I379" t="s">
        <v>39</v>
      </c>
      <c r="J379" t="str">
        <f t="shared" si="23"/>
        <v>YDW5DirectG</v>
      </c>
      <c r="L379" t="str">
        <f t="shared" si="24"/>
        <v>YDW5DirectG</v>
      </c>
      <c r="M379" t="b">
        <f t="shared" si="25"/>
        <v>1</v>
      </c>
    </row>
    <row r="380" spans="4:13">
      <c r="D380" t="str">
        <f t="shared" si="22"/>
        <v>YDW5DQD</v>
      </c>
      <c r="E380">
        <v>144632</v>
      </c>
      <c r="F380" t="s">
        <v>164</v>
      </c>
      <c r="G380" t="s">
        <v>206</v>
      </c>
      <c r="H380" t="s">
        <v>35</v>
      </c>
      <c r="I380" t="s">
        <v>39</v>
      </c>
      <c r="J380" t="str">
        <f t="shared" si="23"/>
        <v>YDW5DirectQD</v>
      </c>
      <c r="L380" t="str">
        <f t="shared" si="24"/>
        <v>YDW5DirectQD</v>
      </c>
      <c r="M380" t="b">
        <f t="shared" si="25"/>
        <v>1</v>
      </c>
    </row>
    <row r="381" spans="4:13">
      <c r="D381" t="str">
        <f t="shared" si="22"/>
        <v>YDW5RD</v>
      </c>
      <c r="E381">
        <v>144629</v>
      </c>
      <c r="F381" t="s">
        <v>164</v>
      </c>
      <c r="G381" t="s">
        <v>200</v>
      </c>
      <c r="H381" t="s">
        <v>197</v>
      </c>
      <c r="I381" t="s">
        <v>37</v>
      </c>
      <c r="J381" t="str">
        <f t="shared" si="23"/>
        <v>YDW5RegularD</v>
      </c>
      <c r="L381" t="str">
        <f t="shared" si="24"/>
        <v>YDW5RegularD</v>
      </c>
      <c r="M381" t="b">
        <f t="shared" si="25"/>
        <v>1</v>
      </c>
    </row>
    <row r="382" spans="4:13">
      <c r="D382" t="str">
        <f t="shared" si="22"/>
        <v>YDW5RG</v>
      </c>
      <c r="E382">
        <v>144628</v>
      </c>
      <c r="F382" t="s">
        <v>164</v>
      </c>
      <c r="G382" t="s">
        <v>201</v>
      </c>
      <c r="H382" t="s">
        <v>199</v>
      </c>
      <c r="I382" t="s">
        <v>37</v>
      </c>
      <c r="J382" t="str">
        <f t="shared" si="23"/>
        <v>YDW5RegularG</v>
      </c>
      <c r="L382" t="str">
        <f t="shared" si="24"/>
        <v>YDW5RegularG</v>
      </c>
      <c r="M382" t="b">
        <f t="shared" si="25"/>
        <v>1</v>
      </c>
    </row>
    <row r="383" spans="4:13">
      <c r="D383" t="str">
        <f t="shared" si="22"/>
        <v>YDW5RQD</v>
      </c>
      <c r="E383">
        <v>144630</v>
      </c>
      <c r="F383" t="s">
        <v>164</v>
      </c>
      <c r="G383" t="s">
        <v>207</v>
      </c>
      <c r="H383" t="s">
        <v>35</v>
      </c>
      <c r="I383" t="s">
        <v>37</v>
      </c>
      <c r="J383" t="str">
        <f t="shared" si="23"/>
        <v>YDW5RegularQD</v>
      </c>
      <c r="L383" t="str">
        <f t="shared" si="24"/>
        <v>YDW5RegularQD</v>
      </c>
      <c r="M383" t="b">
        <f t="shared" si="25"/>
        <v>1</v>
      </c>
    </row>
    <row r="384" spans="4:13">
      <c r="D384" t="str">
        <f t="shared" si="22"/>
        <v>YDW6DDV</v>
      </c>
      <c r="E384">
        <v>144647</v>
      </c>
      <c r="F384" t="s">
        <v>166</v>
      </c>
      <c r="G384" t="s">
        <v>196</v>
      </c>
      <c r="H384" t="s">
        <v>197</v>
      </c>
      <c r="I384" t="s">
        <v>39</v>
      </c>
      <c r="J384" t="str">
        <f t="shared" si="23"/>
        <v>YDW6DirectD</v>
      </c>
      <c r="L384" t="str">
        <f t="shared" si="24"/>
        <v>YDW6DirectD</v>
      </c>
      <c r="M384" t="b">
        <f t="shared" si="25"/>
        <v>1</v>
      </c>
    </row>
    <row r="385" spans="4:13">
      <c r="D385" t="str">
        <f t="shared" si="22"/>
        <v>YDW6DGR</v>
      </c>
      <c r="E385">
        <v>144646</v>
      </c>
      <c r="F385" t="s">
        <v>166</v>
      </c>
      <c r="G385" t="s">
        <v>198</v>
      </c>
      <c r="H385" t="s">
        <v>199</v>
      </c>
      <c r="I385" t="s">
        <v>39</v>
      </c>
      <c r="J385" t="str">
        <f t="shared" si="23"/>
        <v>YDW6DirectG</v>
      </c>
      <c r="L385" t="str">
        <f t="shared" si="24"/>
        <v>YDW6DirectG</v>
      </c>
      <c r="M385" t="b">
        <f t="shared" si="25"/>
        <v>1</v>
      </c>
    </row>
    <row r="386" spans="4:13">
      <c r="D386" t="str">
        <f t="shared" si="22"/>
        <v>YDW6DMD</v>
      </c>
      <c r="E386">
        <v>144651</v>
      </c>
      <c r="F386" t="s">
        <v>166</v>
      </c>
      <c r="G386" t="s">
        <v>202</v>
      </c>
      <c r="H386" t="s">
        <v>58</v>
      </c>
      <c r="I386" t="s">
        <v>39</v>
      </c>
      <c r="J386" t="str">
        <f t="shared" si="23"/>
        <v>YDW6DirectMD</v>
      </c>
      <c r="L386" t="str">
        <f t="shared" si="24"/>
        <v>YDW6DirectMD</v>
      </c>
      <c r="M386" t="b">
        <f t="shared" si="25"/>
        <v>1</v>
      </c>
    </row>
    <row r="387" spans="4:13">
      <c r="D387" t="str">
        <f t="shared" ref="D387:D442" si="26">+F387&amp;G387</f>
        <v>YDW6DQD</v>
      </c>
      <c r="E387">
        <v>144648</v>
      </c>
      <c r="F387" t="s">
        <v>166</v>
      </c>
      <c r="G387" t="s">
        <v>206</v>
      </c>
      <c r="H387" t="s">
        <v>35</v>
      </c>
      <c r="I387" t="s">
        <v>39</v>
      </c>
      <c r="J387" t="str">
        <f t="shared" ref="J387:J430" si="27">+F387&amp;I387&amp;H387</f>
        <v>YDW6DirectQD</v>
      </c>
      <c r="L387" t="str">
        <f t="shared" si="24"/>
        <v>YDW6DirectQD</v>
      </c>
      <c r="M387" t="b">
        <f t="shared" si="25"/>
        <v>1</v>
      </c>
    </row>
    <row r="388" spans="4:13">
      <c r="D388" t="str">
        <f t="shared" si="26"/>
        <v>YDW6RD</v>
      </c>
      <c r="E388">
        <v>144650</v>
      </c>
      <c r="F388" t="s">
        <v>166</v>
      </c>
      <c r="G388" t="s">
        <v>200</v>
      </c>
      <c r="H388" t="s">
        <v>197</v>
      </c>
      <c r="I388" t="s">
        <v>37</v>
      </c>
      <c r="J388" t="str">
        <f t="shared" si="27"/>
        <v>YDW6RegularD</v>
      </c>
      <c r="L388" t="str">
        <f t="shared" si="24"/>
        <v>YDW6RegularD</v>
      </c>
      <c r="M388" t="b">
        <f t="shared" si="25"/>
        <v>1</v>
      </c>
    </row>
    <row r="389" spans="4:13">
      <c r="D389" t="str">
        <f t="shared" si="26"/>
        <v>YDW6RG</v>
      </c>
      <c r="E389">
        <v>144644</v>
      </c>
      <c r="F389" t="s">
        <v>166</v>
      </c>
      <c r="G389" t="s">
        <v>201</v>
      </c>
      <c r="H389" t="s">
        <v>199</v>
      </c>
      <c r="I389" t="s">
        <v>37</v>
      </c>
      <c r="J389" t="str">
        <f t="shared" si="27"/>
        <v>YDW6RegularG</v>
      </c>
      <c r="L389" t="str">
        <f t="shared" si="24"/>
        <v>YDW6RegularG</v>
      </c>
      <c r="M389" t="b">
        <f t="shared" si="25"/>
        <v>1</v>
      </c>
    </row>
    <row r="390" spans="4:13">
      <c r="D390" t="str">
        <f t="shared" si="26"/>
        <v>YDW6RMD</v>
      </c>
      <c r="E390">
        <v>144645</v>
      </c>
      <c r="F390" t="s">
        <v>166</v>
      </c>
      <c r="G390" t="s">
        <v>203</v>
      </c>
      <c r="H390" t="s">
        <v>58</v>
      </c>
      <c r="I390" t="s">
        <v>37</v>
      </c>
      <c r="J390" t="str">
        <f t="shared" si="27"/>
        <v>YDW6RegularMD</v>
      </c>
      <c r="L390" t="str">
        <f t="shared" si="24"/>
        <v>YDW6RegularMD</v>
      </c>
      <c r="M390" t="b">
        <f t="shared" si="25"/>
        <v>1</v>
      </c>
    </row>
    <row r="391" spans="4:13">
      <c r="D391" t="str">
        <f t="shared" si="26"/>
        <v>YDW6RQD</v>
      </c>
      <c r="E391">
        <v>144649</v>
      </c>
      <c r="F391" t="s">
        <v>166</v>
      </c>
      <c r="G391" t="s">
        <v>207</v>
      </c>
      <c r="H391" t="s">
        <v>35</v>
      </c>
      <c r="I391" t="s">
        <v>37</v>
      </c>
      <c r="J391" t="str">
        <f t="shared" si="27"/>
        <v>YDW6RegularQD</v>
      </c>
      <c r="L391" t="str">
        <f t="shared" si="24"/>
        <v>YDW6RegularQD</v>
      </c>
      <c r="M391" t="b">
        <f t="shared" si="25"/>
        <v>1</v>
      </c>
    </row>
    <row r="392" spans="4:13">
      <c r="D392" t="str">
        <f t="shared" si="26"/>
        <v>YDW7DDV</v>
      </c>
      <c r="E392">
        <v>144824</v>
      </c>
      <c r="F392" t="s">
        <v>165</v>
      </c>
      <c r="G392" t="s">
        <v>196</v>
      </c>
      <c r="H392" t="s">
        <v>197</v>
      </c>
      <c r="I392" t="s">
        <v>39</v>
      </c>
      <c r="J392" t="str">
        <f t="shared" si="27"/>
        <v>YDW7DirectD</v>
      </c>
      <c r="L392" t="str">
        <f t="shared" si="24"/>
        <v>YDW7DirectD</v>
      </c>
      <c r="M392" t="b">
        <f t="shared" si="25"/>
        <v>1</v>
      </c>
    </row>
    <row r="393" spans="4:13">
      <c r="D393" t="str">
        <f t="shared" si="26"/>
        <v>YDW7DGR</v>
      </c>
      <c r="E393">
        <v>144823</v>
      </c>
      <c r="F393" t="s">
        <v>165</v>
      </c>
      <c r="G393" t="s">
        <v>198</v>
      </c>
      <c r="H393" t="s">
        <v>199</v>
      </c>
      <c r="I393" t="s">
        <v>39</v>
      </c>
      <c r="J393" t="str">
        <f t="shared" si="27"/>
        <v>YDW7DirectG</v>
      </c>
      <c r="L393" t="str">
        <f t="shared" si="24"/>
        <v>YDW7DirectG</v>
      </c>
      <c r="M393" t="b">
        <f t="shared" si="25"/>
        <v>1</v>
      </c>
    </row>
    <row r="394" spans="4:13">
      <c r="D394" t="str">
        <f t="shared" si="26"/>
        <v>YDW7DQD</v>
      </c>
      <c r="E394">
        <v>144825</v>
      </c>
      <c r="F394" t="s">
        <v>165</v>
      </c>
      <c r="G394" t="s">
        <v>206</v>
      </c>
      <c r="H394" t="s">
        <v>35</v>
      </c>
      <c r="I394" t="s">
        <v>39</v>
      </c>
      <c r="J394" t="str">
        <f t="shared" si="27"/>
        <v>YDW7DirectQD</v>
      </c>
      <c r="L394" t="str">
        <f t="shared" si="24"/>
        <v>YDW7DirectQD</v>
      </c>
      <c r="M394" t="b">
        <f t="shared" si="25"/>
        <v>1</v>
      </c>
    </row>
    <row r="395" spans="4:13">
      <c r="D395" t="str">
        <f t="shared" si="26"/>
        <v>YDW7RG</v>
      </c>
      <c r="E395">
        <v>144820</v>
      </c>
      <c r="F395" t="s">
        <v>165</v>
      </c>
      <c r="G395" t="s">
        <v>201</v>
      </c>
      <c r="H395" t="s">
        <v>199</v>
      </c>
      <c r="I395" t="s">
        <v>37</v>
      </c>
      <c r="J395" t="str">
        <f t="shared" si="27"/>
        <v>YDW7RegularG</v>
      </c>
      <c r="L395" t="str">
        <f t="shared" si="24"/>
        <v>YDW7RegularG</v>
      </c>
      <c r="M395" t="b">
        <f t="shared" si="25"/>
        <v>1</v>
      </c>
    </row>
    <row r="396" spans="4:13">
      <c r="D396" t="str">
        <f t="shared" si="26"/>
        <v>YDW7RQD</v>
      </c>
      <c r="E396">
        <v>144822</v>
      </c>
      <c r="F396" t="s">
        <v>165</v>
      </c>
      <c r="G396" t="s">
        <v>207</v>
      </c>
      <c r="H396" t="s">
        <v>35</v>
      </c>
      <c r="I396" t="s">
        <v>37</v>
      </c>
      <c r="J396" t="str">
        <f t="shared" si="27"/>
        <v>YDW7RegularQD</v>
      </c>
      <c r="L396" t="str">
        <f t="shared" si="24"/>
        <v>YDW7RegularQD</v>
      </c>
      <c r="M396" t="b">
        <f t="shared" si="25"/>
        <v>1</v>
      </c>
    </row>
    <row r="397" spans="4:13">
      <c r="D397" t="str">
        <f t="shared" si="26"/>
        <v>YDX0DDV</v>
      </c>
      <c r="E397">
        <v>145455</v>
      </c>
      <c r="F397" t="s">
        <v>189</v>
      </c>
      <c r="G397" t="s">
        <v>196</v>
      </c>
      <c r="H397" t="s">
        <v>197</v>
      </c>
      <c r="I397" t="s">
        <v>39</v>
      </c>
      <c r="J397" t="str">
        <f t="shared" si="27"/>
        <v>YDX0DirectD</v>
      </c>
      <c r="L397" t="str">
        <f t="shared" si="24"/>
        <v>YDX0DirectD</v>
      </c>
      <c r="M397" t="b">
        <f t="shared" si="25"/>
        <v>1</v>
      </c>
    </row>
    <row r="398" spans="4:13">
      <c r="D398" t="str">
        <f t="shared" si="26"/>
        <v>YDX0DGR</v>
      </c>
      <c r="E398">
        <v>145454</v>
      </c>
      <c r="F398" t="s">
        <v>189</v>
      </c>
      <c r="G398" t="s">
        <v>198</v>
      </c>
      <c r="H398" t="s">
        <v>199</v>
      </c>
      <c r="I398" t="s">
        <v>39</v>
      </c>
      <c r="J398" t="str">
        <f t="shared" si="27"/>
        <v>YDX0DirectG</v>
      </c>
      <c r="L398" t="str">
        <f t="shared" si="24"/>
        <v>YDX0DirectG</v>
      </c>
      <c r="M398" t="b">
        <f t="shared" si="25"/>
        <v>1</v>
      </c>
    </row>
    <row r="399" spans="4:13">
      <c r="D399" t="str">
        <f t="shared" si="26"/>
        <v>YDX0RD</v>
      </c>
      <c r="E399">
        <v>145453</v>
      </c>
      <c r="F399" t="s">
        <v>189</v>
      </c>
      <c r="G399" t="s">
        <v>200</v>
      </c>
      <c r="H399" t="s">
        <v>197</v>
      </c>
      <c r="I399" t="s">
        <v>37</v>
      </c>
      <c r="J399" t="str">
        <f t="shared" si="27"/>
        <v>YDX0RegularD</v>
      </c>
      <c r="L399" t="str">
        <f t="shared" si="24"/>
        <v>YDX0RegularD</v>
      </c>
      <c r="M399" t="b">
        <f t="shared" si="25"/>
        <v>1</v>
      </c>
    </row>
    <row r="400" spans="4:13">
      <c r="D400" t="str">
        <f t="shared" si="26"/>
        <v>YDX0RG</v>
      </c>
      <c r="E400">
        <v>145456</v>
      </c>
      <c r="F400" t="s">
        <v>189</v>
      </c>
      <c r="G400" t="s">
        <v>201</v>
      </c>
      <c r="H400" t="s">
        <v>199</v>
      </c>
      <c r="I400" t="s">
        <v>37</v>
      </c>
      <c r="J400" t="str">
        <f t="shared" si="27"/>
        <v>YDX0RegularG</v>
      </c>
      <c r="L400" t="str">
        <f t="shared" si="24"/>
        <v>YDX0RegularG</v>
      </c>
      <c r="M400" t="b">
        <f t="shared" si="25"/>
        <v>1</v>
      </c>
    </row>
    <row r="401" spans="4:13">
      <c r="D401" t="str">
        <f t="shared" si="26"/>
        <v>YDX5DDV</v>
      </c>
      <c r="E401">
        <v>146463</v>
      </c>
      <c r="F401" t="s">
        <v>188</v>
      </c>
      <c r="G401" t="s">
        <v>196</v>
      </c>
      <c r="H401" t="s">
        <v>197</v>
      </c>
      <c r="I401" t="s">
        <v>39</v>
      </c>
      <c r="J401" t="str">
        <f t="shared" si="27"/>
        <v>YDX5DirectD</v>
      </c>
      <c r="L401" t="str">
        <f t="shared" si="24"/>
        <v>YDX5DirectD</v>
      </c>
      <c r="M401" t="b">
        <f t="shared" si="25"/>
        <v>1</v>
      </c>
    </row>
    <row r="402" spans="4:13">
      <c r="D402" t="str">
        <f t="shared" si="26"/>
        <v>YDX5DGR</v>
      </c>
      <c r="E402">
        <v>146462</v>
      </c>
      <c r="F402" t="s">
        <v>188</v>
      </c>
      <c r="G402" t="s">
        <v>198</v>
      </c>
      <c r="H402" t="s">
        <v>199</v>
      </c>
      <c r="I402" t="s">
        <v>39</v>
      </c>
      <c r="J402" t="str">
        <f t="shared" si="27"/>
        <v>YDX5DirectG</v>
      </c>
      <c r="L402" t="str">
        <f t="shared" si="24"/>
        <v>YDX5DirectG</v>
      </c>
      <c r="M402" t="b">
        <f t="shared" si="25"/>
        <v>1</v>
      </c>
    </row>
    <row r="403" spans="4:13">
      <c r="D403" t="str">
        <f t="shared" si="26"/>
        <v>YDX5DQD</v>
      </c>
      <c r="E403">
        <v>146464</v>
      </c>
      <c r="F403" t="s">
        <v>188</v>
      </c>
      <c r="G403" t="s">
        <v>206</v>
      </c>
      <c r="H403" t="s">
        <v>35</v>
      </c>
      <c r="I403" t="s">
        <v>39</v>
      </c>
      <c r="J403" t="str">
        <f t="shared" si="27"/>
        <v>YDX5DirectQD</v>
      </c>
      <c r="L403" t="str">
        <f t="shared" si="24"/>
        <v>YDX5DirectQD</v>
      </c>
      <c r="M403" t="b">
        <f t="shared" si="25"/>
        <v>1</v>
      </c>
    </row>
    <row r="404" spans="4:13">
      <c r="D404" t="str">
        <f t="shared" si="26"/>
        <v>YDX5RD</v>
      </c>
      <c r="E404">
        <v>146460</v>
      </c>
      <c r="F404" t="s">
        <v>188</v>
      </c>
      <c r="G404" t="s">
        <v>200</v>
      </c>
      <c r="H404" t="s">
        <v>197</v>
      </c>
      <c r="I404" t="s">
        <v>37</v>
      </c>
      <c r="J404" t="str">
        <f t="shared" si="27"/>
        <v>YDX5RegularD</v>
      </c>
      <c r="L404" t="str">
        <f t="shared" si="24"/>
        <v>YDX5RegularD</v>
      </c>
      <c r="M404" t="b">
        <f t="shared" si="25"/>
        <v>1</v>
      </c>
    </row>
    <row r="405" spans="4:13">
      <c r="D405" t="str">
        <f t="shared" si="26"/>
        <v>YDX5RG</v>
      </c>
      <c r="E405">
        <v>146459</v>
      </c>
      <c r="F405" t="s">
        <v>188</v>
      </c>
      <c r="G405" t="s">
        <v>201</v>
      </c>
      <c r="H405" t="s">
        <v>199</v>
      </c>
      <c r="I405" t="s">
        <v>37</v>
      </c>
      <c r="J405" t="str">
        <f t="shared" si="27"/>
        <v>YDX5RegularG</v>
      </c>
      <c r="L405" t="str">
        <f t="shared" si="24"/>
        <v>YDX5RegularG</v>
      </c>
      <c r="M405" t="b">
        <f t="shared" si="25"/>
        <v>1</v>
      </c>
    </row>
    <row r="406" spans="4:13">
      <c r="D406" t="str">
        <f t="shared" si="26"/>
        <v>YDX5RQD</v>
      </c>
      <c r="E406">
        <v>146461</v>
      </c>
      <c r="F406" t="s">
        <v>188</v>
      </c>
      <c r="G406" t="s">
        <v>207</v>
      </c>
      <c r="H406" t="s">
        <v>35</v>
      </c>
      <c r="I406" t="s">
        <v>37</v>
      </c>
      <c r="J406" t="str">
        <f t="shared" si="27"/>
        <v>YDX5RegularQD</v>
      </c>
      <c r="L406" t="str">
        <f t="shared" si="24"/>
        <v>YDX5RegularQD</v>
      </c>
      <c r="M406" t="b">
        <f t="shared" si="25"/>
        <v>1</v>
      </c>
    </row>
    <row r="407" spans="4:13">
      <c r="D407" t="str">
        <f t="shared" si="26"/>
        <v>YDX3DDD</v>
      </c>
      <c r="E407">
        <v>146065</v>
      </c>
      <c r="F407" t="s">
        <v>190</v>
      </c>
      <c r="G407" t="s">
        <v>204</v>
      </c>
      <c r="H407" t="s">
        <v>33</v>
      </c>
      <c r="I407" t="s">
        <v>39</v>
      </c>
      <c r="J407" t="str">
        <f t="shared" si="27"/>
        <v>YDX3DirectDD</v>
      </c>
      <c r="L407" t="str">
        <f t="shared" si="24"/>
        <v>YDX3DirectDD</v>
      </c>
      <c r="M407" t="b">
        <f t="shared" si="25"/>
        <v>1</v>
      </c>
    </row>
    <row r="408" spans="4:13">
      <c r="D408" t="str">
        <f t="shared" si="26"/>
        <v>YDX3DGR</v>
      </c>
      <c r="E408">
        <v>146062</v>
      </c>
      <c r="F408" t="s">
        <v>190</v>
      </c>
      <c r="G408" t="s">
        <v>198</v>
      </c>
      <c r="H408" t="s">
        <v>199</v>
      </c>
      <c r="I408" t="s">
        <v>39</v>
      </c>
      <c r="J408" t="str">
        <f t="shared" si="27"/>
        <v>YDX3DirectG</v>
      </c>
      <c r="L408" t="str">
        <f t="shared" ref="L408:L430" si="28">+F408&amp;I408&amp;H408</f>
        <v>YDX3DirectG</v>
      </c>
      <c r="M408" t="b">
        <f t="shared" ref="M408:M430" si="29">+L408=J408</f>
        <v>1</v>
      </c>
    </row>
    <row r="409" spans="4:13">
      <c r="D409" t="str">
        <f t="shared" si="26"/>
        <v>YDX3DWD</v>
      </c>
      <c r="E409">
        <v>146064</v>
      </c>
      <c r="F409" t="s">
        <v>190</v>
      </c>
      <c r="G409" t="s">
        <v>208</v>
      </c>
      <c r="H409" t="s">
        <v>34</v>
      </c>
      <c r="I409" t="s">
        <v>39</v>
      </c>
      <c r="J409" t="str">
        <f t="shared" si="27"/>
        <v>YDX3DirectWD</v>
      </c>
      <c r="L409" t="str">
        <f t="shared" si="28"/>
        <v>YDX3DirectWD</v>
      </c>
      <c r="M409" t="b">
        <f t="shared" si="29"/>
        <v>1</v>
      </c>
    </row>
    <row r="410" spans="4:13">
      <c r="D410" t="str">
        <f t="shared" si="26"/>
        <v>YDX3RDD</v>
      </c>
      <c r="E410">
        <v>146066</v>
      </c>
      <c r="F410" t="s">
        <v>190</v>
      </c>
      <c r="G410" t="s">
        <v>205</v>
      </c>
      <c r="H410" t="s">
        <v>33</v>
      </c>
      <c r="I410" t="s">
        <v>37</v>
      </c>
      <c r="J410" t="str">
        <f t="shared" si="27"/>
        <v>YDX3RegularDD</v>
      </c>
      <c r="L410" t="str">
        <f t="shared" si="28"/>
        <v>YDX3RegularDD</v>
      </c>
      <c r="M410" t="b">
        <f t="shared" si="29"/>
        <v>1</v>
      </c>
    </row>
    <row r="411" spans="4:13">
      <c r="D411" t="str">
        <f t="shared" si="26"/>
        <v>YDX3RG</v>
      </c>
      <c r="E411">
        <v>146061</v>
      </c>
      <c r="F411" t="s">
        <v>190</v>
      </c>
      <c r="G411" t="s">
        <v>201</v>
      </c>
      <c r="H411" t="s">
        <v>199</v>
      </c>
      <c r="I411" t="s">
        <v>37</v>
      </c>
      <c r="J411" t="str">
        <f t="shared" si="27"/>
        <v>YDX3RegularG</v>
      </c>
      <c r="L411" t="str">
        <f t="shared" si="28"/>
        <v>YDX3RegularG</v>
      </c>
      <c r="M411" t="b">
        <f t="shared" si="29"/>
        <v>1</v>
      </c>
    </row>
    <row r="412" spans="4:13">
      <c r="D412" t="str">
        <f t="shared" si="26"/>
        <v>YDX3RWD</v>
      </c>
      <c r="E412">
        <v>146063</v>
      </c>
      <c r="F412" t="s">
        <v>190</v>
      </c>
      <c r="G412" t="s">
        <v>209</v>
      </c>
      <c r="H412" t="s">
        <v>34</v>
      </c>
      <c r="I412" t="s">
        <v>37</v>
      </c>
      <c r="J412" t="str">
        <f t="shared" si="27"/>
        <v>YDX3RegularWD</v>
      </c>
      <c r="L412" t="str">
        <f t="shared" si="28"/>
        <v>YDX3RegularWD</v>
      </c>
      <c r="M412" t="b">
        <f t="shared" si="29"/>
        <v>1</v>
      </c>
    </row>
    <row r="413" spans="4:13">
      <c r="D413" t="str">
        <f t="shared" si="26"/>
        <v>YDX6DDV</v>
      </c>
      <c r="E413">
        <v>146377</v>
      </c>
      <c r="F413" t="s">
        <v>191</v>
      </c>
      <c r="G413" t="s">
        <v>196</v>
      </c>
      <c r="H413" t="s">
        <v>197</v>
      </c>
      <c r="I413" t="s">
        <v>39</v>
      </c>
      <c r="J413" t="str">
        <f t="shared" si="27"/>
        <v>YDX6DirectD</v>
      </c>
      <c r="L413" t="str">
        <f t="shared" si="28"/>
        <v>YDX6DirectD</v>
      </c>
      <c r="M413" t="b">
        <f t="shared" si="29"/>
        <v>1</v>
      </c>
    </row>
    <row r="414" spans="4:13">
      <c r="D414" t="str">
        <f t="shared" si="26"/>
        <v>YDX6DGR</v>
      </c>
      <c r="E414">
        <v>146376</v>
      </c>
      <c r="F414" t="s">
        <v>191</v>
      </c>
      <c r="G414" t="s">
        <v>198</v>
      </c>
      <c r="H414" t="s">
        <v>199</v>
      </c>
      <c r="I414" t="s">
        <v>39</v>
      </c>
      <c r="J414" t="str">
        <f t="shared" si="27"/>
        <v>YDX6DirectG</v>
      </c>
      <c r="L414" t="str">
        <f t="shared" si="28"/>
        <v>YDX6DirectG</v>
      </c>
      <c r="M414" t="b">
        <f t="shared" si="29"/>
        <v>1</v>
      </c>
    </row>
    <row r="415" spans="4:13">
      <c r="D415" t="str">
        <f t="shared" si="26"/>
        <v>YDX6RD</v>
      </c>
      <c r="E415">
        <v>146378</v>
      </c>
      <c r="F415" t="s">
        <v>191</v>
      </c>
      <c r="G415" t="s">
        <v>200</v>
      </c>
      <c r="H415" t="s">
        <v>197</v>
      </c>
      <c r="I415" t="s">
        <v>37</v>
      </c>
      <c r="J415" t="str">
        <f t="shared" si="27"/>
        <v>YDX6RegularD</v>
      </c>
      <c r="L415" t="str">
        <f t="shared" si="28"/>
        <v>YDX6RegularD</v>
      </c>
      <c r="M415" t="b">
        <f t="shared" si="29"/>
        <v>1</v>
      </c>
    </row>
    <row r="416" spans="4:13">
      <c r="D416" t="str">
        <f t="shared" si="26"/>
        <v>YDX6RG</v>
      </c>
      <c r="E416">
        <v>146379</v>
      </c>
      <c r="F416" t="s">
        <v>191</v>
      </c>
      <c r="G416" t="s">
        <v>201</v>
      </c>
      <c r="H416" t="s">
        <v>199</v>
      </c>
      <c r="I416" t="s">
        <v>37</v>
      </c>
      <c r="J416" t="str">
        <f t="shared" si="27"/>
        <v>YDX6RegularG</v>
      </c>
      <c r="L416" t="str">
        <f t="shared" si="28"/>
        <v>YDX6RegularG</v>
      </c>
      <c r="M416" t="b">
        <f t="shared" si="29"/>
        <v>1</v>
      </c>
    </row>
    <row r="417" spans="4:13">
      <c r="D417" t="str">
        <f t="shared" si="26"/>
        <v>YDX7DDV</v>
      </c>
      <c r="E417">
        <v>146382</v>
      </c>
      <c r="F417" t="s">
        <v>192</v>
      </c>
      <c r="G417" t="s">
        <v>196</v>
      </c>
      <c r="H417" t="s">
        <v>197</v>
      </c>
      <c r="I417" t="s">
        <v>39</v>
      </c>
      <c r="J417" t="str">
        <f t="shared" si="27"/>
        <v>YDX7DirectD</v>
      </c>
      <c r="L417" t="str">
        <f t="shared" si="28"/>
        <v>YDX7DirectD</v>
      </c>
      <c r="M417" t="b">
        <f t="shared" si="29"/>
        <v>1</v>
      </c>
    </row>
    <row r="418" spans="4:13">
      <c r="D418" t="str">
        <f t="shared" si="26"/>
        <v>YDX7DGR</v>
      </c>
      <c r="E418">
        <v>146381</v>
      </c>
      <c r="F418" t="s">
        <v>192</v>
      </c>
      <c r="G418" t="s">
        <v>198</v>
      </c>
      <c r="H418" t="s">
        <v>199</v>
      </c>
      <c r="I418" t="s">
        <v>39</v>
      </c>
      <c r="J418" t="str">
        <f t="shared" si="27"/>
        <v>YDX7DirectG</v>
      </c>
      <c r="L418" t="str">
        <f t="shared" si="28"/>
        <v>YDX7DirectG</v>
      </c>
      <c r="M418" t="b">
        <f t="shared" si="29"/>
        <v>1</v>
      </c>
    </row>
    <row r="419" spans="4:13">
      <c r="D419" t="str">
        <f t="shared" si="26"/>
        <v>YDX7RD</v>
      </c>
      <c r="E419">
        <v>146383</v>
      </c>
      <c r="F419" t="s">
        <v>192</v>
      </c>
      <c r="G419" t="s">
        <v>200</v>
      </c>
      <c r="H419" t="s">
        <v>197</v>
      </c>
      <c r="I419" t="s">
        <v>37</v>
      </c>
      <c r="J419" t="str">
        <f t="shared" si="27"/>
        <v>YDX7RegularD</v>
      </c>
      <c r="L419" t="str">
        <f t="shared" si="28"/>
        <v>YDX7RegularD</v>
      </c>
      <c r="M419" t="b">
        <f t="shared" si="29"/>
        <v>1</v>
      </c>
    </row>
    <row r="420" spans="4:13">
      <c r="D420" t="str">
        <f t="shared" si="26"/>
        <v>YDX7RG</v>
      </c>
      <c r="E420">
        <v>146380</v>
      </c>
      <c r="F420" t="s">
        <v>192</v>
      </c>
      <c r="G420" t="s">
        <v>201</v>
      </c>
      <c r="H420" t="s">
        <v>199</v>
      </c>
      <c r="I420" t="s">
        <v>37</v>
      </c>
      <c r="J420" t="str">
        <f t="shared" si="27"/>
        <v>YDX7RegularG</v>
      </c>
      <c r="L420" t="str">
        <f t="shared" si="28"/>
        <v>YDX7RegularG</v>
      </c>
      <c r="M420" t="b">
        <f t="shared" si="29"/>
        <v>1</v>
      </c>
    </row>
    <row r="421" spans="4:13">
      <c r="D421" t="str">
        <f t="shared" si="26"/>
        <v>YDX8RG</v>
      </c>
      <c r="E421" s="9">
        <v>146744</v>
      </c>
      <c r="F421" s="7" t="s">
        <v>215</v>
      </c>
      <c r="G421" s="8" t="s">
        <v>201</v>
      </c>
      <c r="H421" t="s">
        <v>199</v>
      </c>
      <c r="I421" t="s">
        <v>37</v>
      </c>
      <c r="J421" t="str">
        <f t="shared" si="27"/>
        <v>YDX8RegularG</v>
      </c>
      <c r="L421" t="str">
        <f t="shared" si="28"/>
        <v>YDX8RegularG</v>
      </c>
      <c r="M421" t="b">
        <f t="shared" si="29"/>
        <v>1</v>
      </c>
    </row>
    <row r="422" spans="4:13">
      <c r="D422" t="str">
        <f t="shared" si="26"/>
        <v>YDX8RD</v>
      </c>
      <c r="E422" s="9">
        <v>146739</v>
      </c>
      <c r="F422" s="9" t="s">
        <v>215</v>
      </c>
      <c r="G422" s="9" t="s">
        <v>200</v>
      </c>
      <c r="H422" t="s">
        <v>197</v>
      </c>
      <c r="I422" t="s">
        <v>37</v>
      </c>
      <c r="J422" t="str">
        <f t="shared" si="27"/>
        <v>YDX8RegularD</v>
      </c>
      <c r="L422" t="str">
        <f t="shared" si="28"/>
        <v>YDX8RegularD</v>
      </c>
      <c r="M422" t="b">
        <f t="shared" si="29"/>
        <v>1</v>
      </c>
    </row>
    <row r="423" spans="4:13" ht="13">
      <c r="D423" t="str">
        <f t="shared" si="26"/>
        <v>YDX8RQD</v>
      </c>
      <c r="E423" s="9">
        <v>146740</v>
      </c>
      <c r="F423" s="7" t="s">
        <v>215</v>
      </c>
      <c r="G423" s="10" t="s">
        <v>207</v>
      </c>
      <c r="H423" t="s">
        <v>35</v>
      </c>
      <c r="I423" t="s">
        <v>37</v>
      </c>
      <c r="J423" t="str">
        <f t="shared" si="27"/>
        <v>YDX8RegularQD</v>
      </c>
      <c r="L423" t="str">
        <f t="shared" si="28"/>
        <v>YDX8RegularQD</v>
      </c>
      <c r="M423" t="b">
        <f t="shared" si="29"/>
        <v>1</v>
      </c>
    </row>
    <row r="424" spans="4:13" ht="13">
      <c r="D424" t="str">
        <f t="shared" si="26"/>
        <v>YDX8DGR</v>
      </c>
      <c r="E424" s="9">
        <v>146741</v>
      </c>
      <c r="F424" s="7" t="s">
        <v>215</v>
      </c>
      <c r="G424" s="10" t="s">
        <v>198</v>
      </c>
      <c r="H424" t="s">
        <v>199</v>
      </c>
      <c r="I424" t="s">
        <v>39</v>
      </c>
      <c r="J424" t="str">
        <f t="shared" si="27"/>
        <v>YDX8DirectG</v>
      </c>
      <c r="L424" t="str">
        <f t="shared" si="28"/>
        <v>YDX8DirectG</v>
      </c>
      <c r="M424" t="b">
        <f t="shared" si="29"/>
        <v>1</v>
      </c>
    </row>
    <row r="425" spans="4:13" ht="13">
      <c r="D425" t="str">
        <f t="shared" si="26"/>
        <v>YDX8DDV</v>
      </c>
      <c r="E425" s="9">
        <v>146742</v>
      </c>
      <c r="F425" s="7" t="s">
        <v>215</v>
      </c>
      <c r="G425" s="11" t="s">
        <v>196</v>
      </c>
      <c r="H425" t="s">
        <v>197</v>
      </c>
      <c r="I425" t="s">
        <v>39</v>
      </c>
      <c r="J425" t="str">
        <f t="shared" si="27"/>
        <v>YDX8DirectD</v>
      </c>
      <c r="L425" t="str">
        <f t="shared" si="28"/>
        <v>YDX8DirectD</v>
      </c>
      <c r="M425" t="b">
        <f t="shared" si="29"/>
        <v>1</v>
      </c>
    </row>
    <row r="426" spans="4:13" ht="13">
      <c r="D426" t="str">
        <f t="shared" si="26"/>
        <v>YDX8DQD</v>
      </c>
      <c r="E426" s="9">
        <v>146743</v>
      </c>
      <c r="F426" s="7" t="s">
        <v>215</v>
      </c>
      <c r="G426" s="12" t="s">
        <v>206</v>
      </c>
      <c r="H426" t="s">
        <v>35</v>
      </c>
      <c r="I426" t="s">
        <v>39</v>
      </c>
      <c r="J426" t="str">
        <f t="shared" si="27"/>
        <v>YDX8DirectQD</v>
      </c>
      <c r="L426" t="str">
        <f t="shared" si="28"/>
        <v>YDX8DirectQD</v>
      </c>
      <c r="M426" t="b">
        <f t="shared" si="29"/>
        <v>1</v>
      </c>
    </row>
    <row r="427" spans="4:13">
      <c r="D427" t="str">
        <f t="shared" si="26"/>
        <v>YDY1RG</v>
      </c>
      <c r="E427">
        <v>147303</v>
      </c>
      <c r="F427" t="s">
        <v>711</v>
      </c>
      <c r="G427" s="8" t="s">
        <v>201</v>
      </c>
      <c r="H427" t="s">
        <v>199</v>
      </c>
      <c r="I427" t="s">
        <v>37</v>
      </c>
      <c r="J427" t="str">
        <f t="shared" si="27"/>
        <v>YDY1RegularG</v>
      </c>
      <c r="L427" t="str">
        <f t="shared" si="28"/>
        <v>YDY1RegularG</v>
      </c>
      <c r="M427" t="b">
        <f t="shared" si="29"/>
        <v>1</v>
      </c>
    </row>
    <row r="428" spans="4:13">
      <c r="D428" t="str">
        <f t="shared" si="26"/>
        <v>YDY1RD</v>
      </c>
      <c r="E428">
        <v>147305</v>
      </c>
      <c r="F428" t="s">
        <v>711</v>
      </c>
      <c r="G428" s="9" t="s">
        <v>200</v>
      </c>
      <c r="H428" t="s">
        <v>197</v>
      </c>
      <c r="I428" t="s">
        <v>37</v>
      </c>
      <c r="J428" t="str">
        <f t="shared" si="27"/>
        <v>YDY1RegularD</v>
      </c>
      <c r="L428" t="str">
        <f t="shared" si="28"/>
        <v>YDY1RegularD</v>
      </c>
      <c r="M428" t="b">
        <f t="shared" si="29"/>
        <v>1</v>
      </c>
    </row>
    <row r="429" spans="4:13">
      <c r="D429" t="str">
        <f t="shared" si="26"/>
        <v>YDY1DDV</v>
      </c>
      <c r="E429">
        <v>147304</v>
      </c>
      <c r="F429" t="s">
        <v>711</v>
      </c>
      <c r="G429" s="9" t="s">
        <v>196</v>
      </c>
      <c r="H429" t="s">
        <v>197</v>
      </c>
      <c r="I429" t="s">
        <v>39</v>
      </c>
      <c r="J429" t="str">
        <f t="shared" si="27"/>
        <v>YDY1DirectD</v>
      </c>
      <c r="L429" t="str">
        <f t="shared" si="28"/>
        <v>YDY1DirectD</v>
      </c>
      <c r="M429" t="b">
        <f t="shared" si="29"/>
        <v>1</v>
      </c>
    </row>
    <row r="430" spans="4:13">
      <c r="D430" t="str">
        <f t="shared" si="26"/>
        <v>YDY1DGR</v>
      </c>
      <c r="E430">
        <v>147306</v>
      </c>
      <c r="F430" t="s">
        <v>711</v>
      </c>
      <c r="G430" s="7" t="s">
        <v>198</v>
      </c>
      <c r="H430" t="s">
        <v>199</v>
      </c>
      <c r="I430" t="s">
        <v>39</v>
      </c>
      <c r="J430" t="str">
        <f t="shared" si="27"/>
        <v>YDY1DirectG</v>
      </c>
      <c r="L430" t="str">
        <f t="shared" si="28"/>
        <v>YDY1DirectG</v>
      </c>
      <c r="M430" t="b">
        <f t="shared" si="29"/>
        <v>1</v>
      </c>
    </row>
    <row r="431" spans="4:13">
      <c r="D431" t="str">
        <f t="shared" si="26"/>
        <v>YDY3DDV</v>
      </c>
      <c r="E431">
        <v>148596</v>
      </c>
      <c r="F431" t="s">
        <v>1052</v>
      </c>
      <c r="G431" t="s">
        <v>196</v>
      </c>
      <c r="H431" t="s">
        <v>197</v>
      </c>
      <c r="I431" t="s">
        <v>39</v>
      </c>
      <c r="J431" t="str">
        <f t="shared" ref="J431:J442" si="30">+F431&amp;I431&amp;H431</f>
        <v>YDY3DirectD</v>
      </c>
      <c r="L431" t="str">
        <f t="shared" ref="L431:L438" si="31">+F431&amp;I431&amp;H431</f>
        <v>YDY3DirectD</v>
      </c>
      <c r="M431" t="b">
        <f t="shared" ref="M431:M438" si="32">+L431=J431</f>
        <v>1</v>
      </c>
    </row>
    <row r="432" spans="4:13">
      <c r="D432" t="str">
        <f t="shared" si="26"/>
        <v>YDY3DGR</v>
      </c>
      <c r="E432">
        <v>148595</v>
      </c>
      <c r="F432" t="s">
        <v>1052</v>
      </c>
      <c r="G432" t="s">
        <v>198</v>
      </c>
      <c r="H432" t="s">
        <v>199</v>
      </c>
      <c r="I432" t="s">
        <v>39</v>
      </c>
      <c r="J432" t="str">
        <f t="shared" si="30"/>
        <v>YDY3DirectG</v>
      </c>
      <c r="L432" t="str">
        <f t="shared" si="31"/>
        <v>YDY3DirectG</v>
      </c>
      <c r="M432" t="b">
        <f t="shared" si="32"/>
        <v>1</v>
      </c>
    </row>
    <row r="433" spans="4:13">
      <c r="D433" t="str">
        <f t="shared" si="26"/>
        <v>YDY3RD</v>
      </c>
      <c r="E433">
        <v>148597</v>
      </c>
      <c r="F433" t="s">
        <v>1052</v>
      </c>
      <c r="G433" t="s">
        <v>200</v>
      </c>
      <c r="H433" t="s">
        <v>197</v>
      </c>
      <c r="I433" t="s">
        <v>37</v>
      </c>
      <c r="J433" t="str">
        <f t="shared" si="30"/>
        <v>YDY3RegularD</v>
      </c>
      <c r="L433" t="str">
        <f t="shared" si="31"/>
        <v>YDY3RegularD</v>
      </c>
      <c r="M433" t="b">
        <f t="shared" si="32"/>
        <v>1</v>
      </c>
    </row>
    <row r="434" spans="4:13">
      <c r="D434" t="str">
        <f t="shared" si="26"/>
        <v>YDY3RG</v>
      </c>
      <c r="E434">
        <v>148594</v>
      </c>
      <c r="F434" t="s">
        <v>1052</v>
      </c>
      <c r="G434" t="s">
        <v>201</v>
      </c>
      <c r="H434" t="s">
        <v>199</v>
      </c>
      <c r="I434" t="s">
        <v>37</v>
      </c>
      <c r="J434" t="str">
        <f t="shared" si="30"/>
        <v>YDY3RegularG</v>
      </c>
      <c r="L434" t="str">
        <f t="shared" si="31"/>
        <v>YDY3RegularG</v>
      </c>
      <c r="M434" t="b">
        <f t="shared" si="32"/>
        <v>1</v>
      </c>
    </row>
    <row r="435" spans="4:13">
      <c r="D435" t="str">
        <f t="shared" si="26"/>
        <v>YDY4DDV</v>
      </c>
      <c r="E435">
        <v>148769</v>
      </c>
      <c r="F435" t="s">
        <v>1053</v>
      </c>
      <c r="G435" t="s">
        <v>196</v>
      </c>
      <c r="H435" t="s">
        <v>197</v>
      </c>
      <c r="I435" t="s">
        <v>39</v>
      </c>
      <c r="J435" t="str">
        <f t="shared" si="30"/>
        <v>YDY4DirectD</v>
      </c>
      <c r="L435" t="str">
        <f t="shared" si="31"/>
        <v>YDY4DirectD</v>
      </c>
      <c r="M435" t="b">
        <f t="shared" si="32"/>
        <v>1</v>
      </c>
    </row>
    <row r="436" spans="4:13">
      <c r="D436" t="str">
        <f t="shared" si="26"/>
        <v>YDY4DGR</v>
      </c>
      <c r="E436">
        <v>148771</v>
      </c>
      <c r="F436" t="s">
        <v>1053</v>
      </c>
      <c r="G436" t="s">
        <v>198</v>
      </c>
      <c r="H436" t="s">
        <v>199</v>
      </c>
      <c r="I436" t="s">
        <v>39</v>
      </c>
      <c r="J436" t="str">
        <f t="shared" si="30"/>
        <v>YDY4DirectG</v>
      </c>
      <c r="L436" t="str">
        <f t="shared" si="31"/>
        <v>YDY4DirectG</v>
      </c>
      <c r="M436" t="b">
        <f t="shared" si="32"/>
        <v>1</v>
      </c>
    </row>
    <row r="437" spans="4:13">
      <c r="D437" t="str">
        <f t="shared" si="26"/>
        <v>YDY4RD</v>
      </c>
      <c r="E437">
        <v>148770</v>
      </c>
      <c r="F437" t="s">
        <v>1053</v>
      </c>
      <c r="G437" t="s">
        <v>200</v>
      </c>
      <c r="H437" t="s">
        <v>197</v>
      </c>
      <c r="I437" t="s">
        <v>37</v>
      </c>
      <c r="J437" t="str">
        <f t="shared" si="30"/>
        <v>YDY4RegularD</v>
      </c>
      <c r="L437" t="str">
        <f t="shared" si="31"/>
        <v>YDY4RegularD</v>
      </c>
      <c r="M437" t="b">
        <f t="shared" si="32"/>
        <v>1</v>
      </c>
    </row>
    <row r="438" spans="4:13">
      <c r="D438" t="str">
        <f t="shared" si="26"/>
        <v>YDY4RG</v>
      </c>
      <c r="E438">
        <v>148768</v>
      </c>
      <c r="F438" t="s">
        <v>1053</v>
      </c>
      <c r="G438" t="s">
        <v>201</v>
      </c>
      <c r="H438" t="s">
        <v>199</v>
      </c>
      <c r="I438" t="s">
        <v>37</v>
      </c>
      <c r="J438" t="str">
        <f t="shared" si="30"/>
        <v>YDY4RegularG</v>
      </c>
      <c r="L438" t="str">
        <f t="shared" si="31"/>
        <v>YDY4RegularG</v>
      </c>
      <c r="M438" t="b">
        <f t="shared" si="32"/>
        <v>1</v>
      </c>
    </row>
    <row r="439" spans="4:13">
      <c r="D439" t="str">
        <f t="shared" si="26"/>
        <v>YDY5DGR</v>
      </c>
      <c r="E439">
        <v>149190</v>
      </c>
      <c r="F439" s="3" t="s">
        <v>1991</v>
      </c>
      <c r="G439" s="3" t="s">
        <v>198</v>
      </c>
      <c r="H439" t="s">
        <v>199</v>
      </c>
      <c r="I439" t="s">
        <v>39</v>
      </c>
      <c r="J439" t="str">
        <f t="shared" si="30"/>
        <v>YDY5DirectG</v>
      </c>
      <c r="L439" t="str">
        <f t="shared" ref="L439:L459" si="33">+F439&amp;I439&amp;H439</f>
        <v>YDY5DirectG</v>
      </c>
      <c r="M439" t="b">
        <f t="shared" ref="M439:M459" si="34">+L439=J439</f>
        <v>1</v>
      </c>
    </row>
    <row r="440" spans="4:13">
      <c r="D440" t="str">
        <f t="shared" si="26"/>
        <v>YDY5DDV</v>
      </c>
      <c r="E440">
        <v>149191</v>
      </c>
      <c r="F440" s="3" t="s">
        <v>1991</v>
      </c>
      <c r="G440" s="3" t="s">
        <v>196</v>
      </c>
      <c r="H440" t="s">
        <v>197</v>
      </c>
      <c r="I440" t="s">
        <v>39</v>
      </c>
      <c r="J440" t="str">
        <f t="shared" si="30"/>
        <v>YDY5DirectD</v>
      </c>
      <c r="L440" t="str">
        <f t="shared" si="33"/>
        <v>YDY5DirectD</v>
      </c>
      <c r="M440" t="b">
        <f t="shared" si="34"/>
        <v>1</v>
      </c>
    </row>
    <row r="441" spans="4:13">
      <c r="D441" t="str">
        <f t="shared" si="26"/>
        <v>YDY5RD</v>
      </c>
      <c r="E441">
        <v>149189</v>
      </c>
      <c r="F441" s="3" t="s">
        <v>1991</v>
      </c>
      <c r="G441" s="3" t="s">
        <v>200</v>
      </c>
      <c r="H441" t="s">
        <v>197</v>
      </c>
      <c r="I441" t="s">
        <v>37</v>
      </c>
      <c r="J441" t="str">
        <f t="shared" si="30"/>
        <v>YDY5RegularD</v>
      </c>
      <c r="L441" t="str">
        <f t="shared" si="33"/>
        <v>YDY5RegularD</v>
      </c>
      <c r="M441" t="b">
        <f t="shared" si="34"/>
        <v>1</v>
      </c>
    </row>
    <row r="442" spans="4:13">
      <c r="D442" t="str">
        <f t="shared" si="26"/>
        <v>YDY5RG</v>
      </c>
      <c r="E442">
        <v>149188</v>
      </c>
      <c r="F442" s="3" t="s">
        <v>1991</v>
      </c>
      <c r="G442" s="3" t="s">
        <v>201</v>
      </c>
      <c r="H442" t="s">
        <v>199</v>
      </c>
      <c r="I442" t="s">
        <v>37</v>
      </c>
      <c r="J442" t="str">
        <f t="shared" si="30"/>
        <v>YDY5RegularG</v>
      </c>
      <c r="L442" t="str">
        <f t="shared" si="33"/>
        <v>YDY5RegularG</v>
      </c>
      <c r="M442" t="b">
        <f t="shared" si="34"/>
        <v>1</v>
      </c>
    </row>
    <row r="443" spans="4:13">
      <c r="D443" t="s">
        <v>2006</v>
      </c>
      <c r="E443">
        <v>149313</v>
      </c>
      <c r="F443" t="s">
        <v>190</v>
      </c>
      <c r="G443" t="s">
        <v>70</v>
      </c>
      <c r="H443" t="s">
        <v>70</v>
      </c>
      <c r="I443" t="s">
        <v>68</v>
      </c>
      <c r="J443" t="s">
        <v>2007</v>
      </c>
      <c r="L443" t="str">
        <f t="shared" si="33"/>
        <v>YDX3UnclaimedUD3</v>
      </c>
      <c r="M443" t="b">
        <f t="shared" si="34"/>
        <v>1</v>
      </c>
    </row>
    <row r="444" spans="4:13">
      <c r="D444" t="s">
        <v>2008</v>
      </c>
      <c r="E444">
        <v>149312</v>
      </c>
      <c r="F444" t="s">
        <v>190</v>
      </c>
      <c r="G444" t="s">
        <v>69</v>
      </c>
      <c r="H444" t="s">
        <v>69</v>
      </c>
      <c r="I444" t="s">
        <v>68</v>
      </c>
      <c r="J444" t="s">
        <v>2009</v>
      </c>
      <c r="L444" t="str">
        <f t="shared" si="33"/>
        <v>YDX3UnclaimedUD</v>
      </c>
      <c r="M444" t="b">
        <f t="shared" si="34"/>
        <v>1</v>
      </c>
    </row>
    <row r="445" spans="4:13">
      <c r="D445" t="s">
        <v>2010</v>
      </c>
      <c r="E445">
        <v>149311</v>
      </c>
      <c r="F445" t="s">
        <v>190</v>
      </c>
      <c r="G445" t="s">
        <v>72</v>
      </c>
      <c r="H445" t="s">
        <v>72</v>
      </c>
      <c r="I445" t="s">
        <v>68</v>
      </c>
      <c r="J445" t="s">
        <v>2011</v>
      </c>
      <c r="L445" t="str">
        <f t="shared" si="33"/>
        <v>YDX3UnclaimedUR3</v>
      </c>
      <c r="M445" t="b">
        <f t="shared" si="34"/>
        <v>1</v>
      </c>
    </row>
    <row r="446" spans="4:13">
      <c r="D446" t="s">
        <v>2012</v>
      </c>
      <c r="E446">
        <v>149310</v>
      </c>
      <c r="F446" t="s">
        <v>190</v>
      </c>
      <c r="G446" t="s">
        <v>71</v>
      </c>
      <c r="H446" t="s">
        <v>71</v>
      </c>
      <c r="I446" t="s">
        <v>68</v>
      </c>
      <c r="J446" t="s">
        <v>2013</v>
      </c>
      <c r="L446" t="str">
        <f t="shared" si="33"/>
        <v>YDX3UnclaimedUR</v>
      </c>
      <c r="M446" t="b">
        <f t="shared" si="34"/>
        <v>1</v>
      </c>
    </row>
    <row r="447" spans="4:13">
      <c r="D447" t="s">
        <v>2014</v>
      </c>
      <c r="E447">
        <v>149286</v>
      </c>
      <c r="F447" t="s">
        <v>1999</v>
      </c>
      <c r="G447" t="s">
        <v>198</v>
      </c>
      <c r="H447" t="s">
        <v>199</v>
      </c>
      <c r="I447" t="s">
        <v>39</v>
      </c>
      <c r="J447" t="s">
        <v>2015</v>
      </c>
      <c r="L447" t="str">
        <f t="shared" si="33"/>
        <v>YDY6DirectG</v>
      </c>
      <c r="M447" t="b">
        <f t="shared" si="34"/>
        <v>1</v>
      </c>
    </row>
    <row r="448" spans="4:13">
      <c r="D448" t="s">
        <v>2016</v>
      </c>
      <c r="E448">
        <v>149392</v>
      </c>
      <c r="F448" t="s">
        <v>2001</v>
      </c>
      <c r="G448" t="s">
        <v>198</v>
      </c>
      <c r="H448" t="s">
        <v>199</v>
      </c>
      <c r="I448" t="s">
        <v>39</v>
      </c>
      <c r="J448" t="s">
        <v>2017</v>
      </c>
      <c r="L448" t="str">
        <f t="shared" si="33"/>
        <v>YDY7DirectG</v>
      </c>
      <c r="M448" t="b">
        <f t="shared" si="34"/>
        <v>1</v>
      </c>
    </row>
    <row r="449" spans="4:13">
      <c r="D449" t="s">
        <v>2018</v>
      </c>
      <c r="E449">
        <v>149403</v>
      </c>
      <c r="F449" t="s">
        <v>2003</v>
      </c>
      <c r="G449" t="s">
        <v>198</v>
      </c>
      <c r="H449" t="s">
        <v>199</v>
      </c>
      <c r="I449" t="s">
        <v>39</v>
      </c>
      <c r="J449" t="s">
        <v>2019</v>
      </c>
      <c r="L449" t="str">
        <f t="shared" si="33"/>
        <v>YDY8DirectG</v>
      </c>
      <c r="M449" t="b">
        <f t="shared" si="34"/>
        <v>1</v>
      </c>
    </row>
    <row r="450" spans="4:13">
      <c r="D450" t="s">
        <v>2020</v>
      </c>
      <c r="E450">
        <v>149817</v>
      </c>
      <c r="F450" t="s">
        <v>1997</v>
      </c>
      <c r="G450" t="s">
        <v>201</v>
      </c>
      <c r="H450" t="s">
        <v>199</v>
      </c>
      <c r="I450" t="s">
        <v>37</v>
      </c>
      <c r="J450" t="s">
        <v>2021</v>
      </c>
      <c r="L450" t="str">
        <f t="shared" si="33"/>
        <v>YDY9RegularG</v>
      </c>
      <c r="M450" t="b">
        <f t="shared" si="34"/>
        <v>1</v>
      </c>
    </row>
    <row r="451" spans="4:13">
      <c r="D451" t="s">
        <v>2022</v>
      </c>
      <c r="E451">
        <v>149814</v>
      </c>
      <c r="F451" t="s">
        <v>1997</v>
      </c>
      <c r="G451" t="s">
        <v>200</v>
      </c>
      <c r="H451" t="s">
        <v>197</v>
      </c>
      <c r="I451" t="s">
        <v>37</v>
      </c>
      <c r="J451" t="s">
        <v>2023</v>
      </c>
      <c r="L451" t="str">
        <f t="shared" si="33"/>
        <v>YDY9RegularD</v>
      </c>
      <c r="M451" t="b">
        <f t="shared" si="34"/>
        <v>1</v>
      </c>
    </row>
    <row r="452" spans="4:13">
      <c r="D452" t="s">
        <v>2024</v>
      </c>
      <c r="E452">
        <v>149816</v>
      </c>
      <c r="F452" t="s">
        <v>1997</v>
      </c>
      <c r="G452" t="s">
        <v>198</v>
      </c>
      <c r="H452" t="s">
        <v>199</v>
      </c>
      <c r="I452" t="s">
        <v>39</v>
      </c>
      <c r="J452" t="s">
        <v>2025</v>
      </c>
      <c r="L452" t="str">
        <f t="shared" si="33"/>
        <v>YDY9DirectG</v>
      </c>
      <c r="M452" t="b">
        <f t="shared" si="34"/>
        <v>1</v>
      </c>
    </row>
    <row r="453" spans="4:13">
      <c r="D453" t="s">
        <v>2026</v>
      </c>
      <c r="E453">
        <v>149815</v>
      </c>
      <c r="F453" t="s">
        <v>1997</v>
      </c>
      <c r="G453" t="s">
        <v>196</v>
      </c>
      <c r="H453" t="s">
        <v>197</v>
      </c>
      <c r="I453" t="s">
        <v>39</v>
      </c>
      <c r="J453" t="s">
        <v>2027</v>
      </c>
      <c r="L453" t="str">
        <f t="shared" si="33"/>
        <v>YDY9DirectD</v>
      </c>
      <c r="M453" t="b">
        <f t="shared" si="34"/>
        <v>1</v>
      </c>
    </row>
    <row r="454" spans="4:13">
      <c r="D454" t="s">
        <v>2028</v>
      </c>
      <c r="E454">
        <v>149968</v>
      </c>
      <c r="F454" t="s">
        <v>2005</v>
      </c>
      <c r="G454" t="s">
        <v>201</v>
      </c>
      <c r="H454" t="s">
        <v>199</v>
      </c>
      <c r="I454" t="s">
        <v>37</v>
      </c>
      <c r="J454" t="s">
        <v>2029</v>
      </c>
      <c r="L454" t="str">
        <f t="shared" si="33"/>
        <v>YDZ0RegularG</v>
      </c>
      <c r="M454" t="b">
        <f t="shared" si="34"/>
        <v>1</v>
      </c>
    </row>
    <row r="455" spans="4:13">
      <c r="D455" t="s">
        <v>2030</v>
      </c>
      <c r="E455">
        <v>149969</v>
      </c>
      <c r="F455" t="s">
        <v>2005</v>
      </c>
      <c r="G455" t="s">
        <v>200</v>
      </c>
      <c r="H455" t="s">
        <v>197</v>
      </c>
      <c r="I455" t="s">
        <v>37</v>
      </c>
      <c r="J455" t="s">
        <v>2031</v>
      </c>
      <c r="L455" t="str">
        <f t="shared" si="33"/>
        <v>YDZ0RegularD</v>
      </c>
      <c r="M455" t="b">
        <f t="shared" si="34"/>
        <v>1</v>
      </c>
    </row>
    <row r="456" spans="4:13">
      <c r="D456" t="s">
        <v>2030</v>
      </c>
      <c r="E456">
        <v>149969</v>
      </c>
      <c r="F456" t="s">
        <v>2005</v>
      </c>
      <c r="G456" t="s">
        <v>200</v>
      </c>
      <c r="H456" t="s">
        <v>197</v>
      </c>
      <c r="I456" t="s">
        <v>37</v>
      </c>
      <c r="J456" t="s">
        <v>2031</v>
      </c>
      <c r="L456" t="str">
        <f t="shared" si="33"/>
        <v>YDZ0RegularD</v>
      </c>
      <c r="M456" t="b">
        <f t="shared" si="34"/>
        <v>1</v>
      </c>
    </row>
    <row r="457" spans="4:13">
      <c r="D457" t="s">
        <v>2032</v>
      </c>
      <c r="E457">
        <v>149970</v>
      </c>
      <c r="F457" t="s">
        <v>2005</v>
      </c>
      <c r="G457" t="s">
        <v>198</v>
      </c>
      <c r="H457" t="s">
        <v>199</v>
      </c>
      <c r="I457" t="s">
        <v>39</v>
      </c>
      <c r="J457" t="s">
        <v>2033</v>
      </c>
      <c r="L457" t="str">
        <f t="shared" si="33"/>
        <v>YDZ0DirectG</v>
      </c>
      <c r="M457" t="b">
        <f t="shared" si="34"/>
        <v>1</v>
      </c>
    </row>
    <row r="458" spans="4:13">
      <c r="D458" t="s">
        <v>2034</v>
      </c>
      <c r="E458">
        <v>149971</v>
      </c>
      <c r="F458" t="s">
        <v>2005</v>
      </c>
      <c r="G458" t="s">
        <v>196</v>
      </c>
      <c r="H458" t="s">
        <v>197</v>
      </c>
      <c r="I458" t="s">
        <v>39</v>
      </c>
      <c r="J458" t="s">
        <v>2035</v>
      </c>
      <c r="L458" t="str">
        <f t="shared" si="33"/>
        <v>YDZ0DirectD</v>
      </c>
      <c r="M458" t="b">
        <f t="shared" si="34"/>
        <v>1</v>
      </c>
    </row>
    <row r="459" spans="4:13">
      <c r="D459" t="s">
        <v>2034</v>
      </c>
      <c r="E459">
        <v>149971</v>
      </c>
      <c r="F459" t="s">
        <v>2005</v>
      </c>
      <c r="G459" t="s">
        <v>196</v>
      </c>
      <c r="H459" t="s">
        <v>197</v>
      </c>
      <c r="I459" t="s">
        <v>39</v>
      </c>
      <c r="J459" t="s">
        <v>2035</v>
      </c>
      <c r="L459" t="str">
        <f t="shared" si="33"/>
        <v>YDZ0DirectD</v>
      </c>
      <c r="M459" t="b">
        <f t="shared" si="34"/>
        <v>1</v>
      </c>
    </row>
    <row r="460" spans="4:13">
      <c r="D460" t="s">
        <v>2211</v>
      </c>
      <c r="E460">
        <v>150427</v>
      </c>
      <c r="F460" t="s">
        <v>2064</v>
      </c>
      <c r="G460" t="s">
        <v>201</v>
      </c>
      <c r="H460" t="s">
        <v>199</v>
      </c>
      <c r="I460" t="s">
        <v>37</v>
      </c>
      <c r="J460" t="s">
        <v>2212</v>
      </c>
      <c r="L460" t="str">
        <f t="shared" ref="L460:L464" si="35">+F460&amp;I460&amp;H460</f>
        <v>YDZ1RegularG</v>
      </c>
      <c r="M460" t="b">
        <f t="shared" ref="M460:M464" si="36">+L460=J460</f>
        <v>1</v>
      </c>
    </row>
    <row r="461" spans="4:13">
      <c r="D461" t="s">
        <v>2213</v>
      </c>
      <c r="E461">
        <v>150430</v>
      </c>
      <c r="F461" t="s">
        <v>2064</v>
      </c>
      <c r="G461" t="s">
        <v>200</v>
      </c>
      <c r="H461" t="s">
        <v>197</v>
      </c>
      <c r="I461" t="s">
        <v>37</v>
      </c>
      <c r="J461" t="s">
        <v>2214</v>
      </c>
      <c r="L461" t="str">
        <f t="shared" si="35"/>
        <v>YDZ1RegularD</v>
      </c>
      <c r="M461" t="b">
        <f t="shared" si="36"/>
        <v>1</v>
      </c>
    </row>
    <row r="462" spans="4:13">
      <c r="D462" t="s">
        <v>2215</v>
      </c>
      <c r="E462">
        <v>150428</v>
      </c>
      <c r="F462" t="s">
        <v>2064</v>
      </c>
      <c r="G462" t="s">
        <v>198</v>
      </c>
      <c r="H462" t="s">
        <v>199</v>
      </c>
      <c r="I462" t="s">
        <v>39</v>
      </c>
      <c r="J462" t="s">
        <v>2216</v>
      </c>
      <c r="L462" t="str">
        <f t="shared" si="35"/>
        <v>YDZ1DirectG</v>
      </c>
      <c r="M462" t="b">
        <f t="shared" si="36"/>
        <v>1</v>
      </c>
    </row>
    <row r="463" spans="4:13">
      <c r="D463" t="s">
        <v>2217</v>
      </c>
      <c r="E463">
        <v>150429</v>
      </c>
      <c r="F463" t="s">
        <v>2064</v>
      </c>
      <c r="G463" t="s">
        <v>196</v>
      </c>
      <c r="H463" t="s">
        <v>197</v>
      </c>
      <c r="I463" t="s">
        <v>39</v>
      </c>
      <c r="J463" t="s">
        <v>2218</v>
      </c>
      <c r="L463" t="str">
        <f t="shared" si="35"/>
        <v>YDZ1DirectD</v>
      </c>
      <c r="M463" t="b">
        <f t="shared" si="36"/>
        <v>1</v>
      </c>
    </row>
    <row r="464" spans="4:13">
      <c r="D464" t="s">
        <v>2219</v>
      </c>
      <c r="E464">
        <v>150523</v>
      </c>
      <c r="F464" t="s">
        <v>2065</v>
      </c>
      <c r="G464" t="s">
        <v>198</v>
      </c>
      <c r="H464" t="s">
        <v>199</v>
      </c>
      <c r="I464" t="s">
        <v>39</v>
      </c>
      <c r="J464" t="s">
        <v>2220</v>
      </c>
      <c r="L464" t="str">
        <f t="shared" si="35"/>
        <v>YDZ2DirectG</v>
      </c>
      <c r="M464" t="b">
        <f t="shared" si="36"/>
        <v>1</v>
      </c>
    </row>
    <row r="465" spans="4:13">
      <c r="D465" t="s">
        <v>2380</v>
      </c>
      <c r="E465">
        <v>150843</v>
      </c>
      <c r="F465" t="s">
        <v>2340</v>
      </c>
      <c r="G465" t="s">
        <v>201</v>
      </c>
      <c r="H465" t="s">
        <v>199</v>
      </c>
      <c r="I465" t="s">
        <v>37</v>
      </c>
      <c r="J465" t="s">
        <v>2381</v>
      </c>
      <c r="L465" t="str">
        <f t="shared" ref="L465:L499" si="37">+F465&amp;I465&amp;H465</f>
        <v>YDZ3RegularG</v>
      </c>
      <c r="M465" t="b">
        <f t="shared" ref="M465:M499" si="38">+L465=J465</f>
        <v>1</v>
      </c>
    </row>
    <row r="466" spans="4:13">
      <c r="D466" t="s">
        <v>2382</v>
      </c>
      <c r="E466">
        <v>150841</v>
      </c>
      <c r="F466" t="s">
        <v>2340</v>
      </c>
      <c r="G466" t="s">
        <v>200</v>
      </c>
      <c r="H466" t="s">
        <v>197</v>
      </c>
      <c r="I466" t="s">
        <v>37</v>
      </c>
      <c r="J466" t="s">
        <v>2383</v>
      </c>
      <c r="L466" t="str">
        <f t="shared" si="37"/>
        <v>YDZ3RegularD</v>
      </c>
      <c r="M466" t="b">
        <f t="shared" si="38"/>
        <v>1</v>
      </c>
    </row>
    <row r="467" spans="4:13">
      <c r="D467" t="s">
        <v>2382</v>
      </c>
      <c r="E467">
        <v>150841</v>
      </c>
      <c r="F467" t="s">
        <v>2340</v>
      </c>
      <c r="G467" t="s">
        <v>200</v>
      </c>
      <c r="H467" t="s">
        <v>197</v>
      </c>
      <c r="I467" t="s">
        <v>37</v>
      </c>
      <c r="J467" t="s">
        <v>2383</v>
      </c>
      <c r="L467" t="str">
        <f t="shared" si="37"/>
        <v>YDZ3RegularD</v>
      </c>
      <c r="M467" t="b">
        <f t="shared" si="38"/>
        <v>1</v>
      </c>
    </row>
    <row r="468" spans="4:13">
      <c r="D468" t="s">
        <v>2384</v>
      </c>
      <c r="E468">
        <v>150842</v>
      </c>
      <c r="F468" t="s">
        <v>2340</v>
      </c>
      <c r="G468" t="s">
        <v>198</v>
      </c>
      <c r="H468" t="s">
        <v>199</v>
      </c>
      <c r="I468" t="s">
        <v>39</v>
      </c>
      <c r="J468" t="s">
        <v>2385</v>
      </c>
      <c r="L468" t="str">
        <f t="shared" si="37"/>
        <v>YDZ3DirectG</v>
      </c>
      <c r="M468" t="b">
        <f t="shared" si="38"/>
        <v>1</v>
      </c>
    </row>
    <row r="469" spans="4:13">
      <c r="D469" t="s">
        <v>2386</v>
      </c>
      <c r="E469">
        <v>150840</v>
      </c>
      <c r="F469" t="s">
        <v>2340</v>
      </c>
      <c r="G469" t="s">
        <v>196</v>
      </c>
      <c r="H469" t="s">
        <v>197</v>
      </c>
      <c r="I469" t="s">
        <v>39</v>
      </c>
      <c r="J469" t="s">
        <v>2387</v>
      </c>
      <c r="L469" t="str">
        <f t="shared" si="37"/>
        <v>YDZ3DirectD</v>
      </c>
      <c r="M469" t="b">
        <f t="shared" si="38"/>
        <v>1</v>
      </c>
    </row>
    <row r="470" spans="4:13">
      <c r="D470" t="s">
        <v>2386</v>
      </c>
      <c r="E470">
        <v>150840</v>
      </c>
      <c r="F470" t="s">
        <v>2340</v>
      </c>
      <c r="G470" t="s">
        <v>196</v>
      </c>
      <c r="H470" t="s">
        <v>197</v>
      </c>
      <c r="I470" t="s">
        <v>39</v>
      </c>
      <c r="J470" t="s">
        <v>2387</v>
      </c>
      <c r="L470" t="str">
        <f t="shared" si="37"/>
        <v>YDZ3DirectD</v>
      </c>
      <c r="M470" t="b">
        <f t="shared" si="38"/>
        <v>1</v>
      </c>
    </row>
    <row r="471" spans="4:13">
      <c r="D471" t="s">
        <v>2388</v>
      </c>
      <c r="E471">
        <v>150884</v>
      </c>
      <c r="F471" t="s">
        <v>2341</v>
      </c>
      <c r="G471" t="s">
        <v>201</v>
      </c>
      <c r="H471" t="s">
        <v>199</v>
      </c>
      <c r="I471" t="s">
        <v>37</v>
      </c>
      <c r="J471" t="s">
        <v>2389</v>
      </c>
      <c r="L471" t="str">
        <f t="shared" si="37"/>
        <v>YDZ4RegularG</v>
      </c>
      <c r="M471" t="b">
        <f t="shared" si="38"/>
        <v>1</v>
      </c>
    </row>
    <row r="472" spans="4:13">
      <c r="D472" t="s">
        <v>2390</v>
      </c>
      <c r="E472">
        <v>150887</v>
      </c>
      <c r="F472" t="s">
        <v>2341</v>
      </c>
      <c r="G472" t="s">
        <v>200</v>
      </c>
      <c r="H472" t="s">
        <v>197</v>
      </c>
      <c r="I472" t="s">
        <v>37</v>
      </c>
      <c r="J472" t="s">
        <v>2391</v>
      </c>
      <c r="L472" t="str">
        <f t="shared" si="37"/>
        <v>YDZ4RegularD</v>
      </c>
      <c r="M472" t="b">
        <f t="shared" si="38"/>
        <v>1</v>
      </c>
    </row>
    <row r="473" spans="4:13">
      <c r="D473" t="s">
        <v>2390</v>
      </c>
      <c r="E473">
        <v>150887</v>
      </c>
      <c r="F473" t="s">
        <v>2341</v>
      </c>
      <c r="G473" t="s">
        <v>200</v>
      </c>
      <c r="H473" t="s">
        <v>197</v>
      </c>
      <c r="I473" t="s">
        <v>37</v>
      </c>
      <c r="J473" t="s">
        <v>2391</v>
      </c>
      <c r="L473" t="str">
        <f t="shared" si="37"/>
        <v>YDZ4RegularD</v>
      </c>
      <c r="M473" t="b">
        <f t="shared" si="38"/>
        <v>1</v>
      </c>
    </row>
    <row r="474" spans="4:13">
      <c r="D474" t="s">
        <v>2392</v>
      </c>
      <c r="E474">
        <v>150885</v>
      </c>
      <c r="F474" t="s">
        <v>2341</v>
      </c>
      <c r="G474" t="s">
        <v>198</v>
      </c>
      <c r="H474" t="s">
        <v>199</v>
      </c>
      <c r="I474" t="s">
        <v>39</v>
      </c>
      <c r="J474" t="s">
        <v>2393</v>
      </c>
      <c r="L474" t="str">
        <f t="shared" si="37"/>
        <v>YDZ4DirectG</v>
      </c>
      <c r="M474" t="b">
        <f t="shared" si="38"/>
        <v>1</v>
      </c>
    </row>
    <row r="475" spans="4:13">
      <c r="D475" t="s">
        <v>2394</v>
      </c>
      <c r="E475">
        <v>150886</v>
      </c>
      <c r="F475" t="s">
        <v>2341</v>
      </c>
      <c r="G475" t="s">
        <v>196</v>
      </c>
      <c r="H475" t="s">
        <v>197</v>
      </c>
      <c r="I475" t="s">
        <v>39</v>
      </c>
      <c r="J475" t="s">
        <v>2395</v>
      </c>
      <c r="L475" t="str">
        <f t="shared" si="37"/>
        <v>YDZ4DirectD</v>
      </c>
      <c r="M475" t="b">
        <f t="shared" si="38"/>
        <v>1</v>
      </c>
    </row>
    <row r="476" spans="4:13">
      <c r="D476" t="s">
        <v>2394</v>
      </c>
      <c r="E476">
        <v>150886</v>
      </c>
      <c r="F476" t="s">
        <v>2341</v>
      </c>
      <c r="G476" t="s">
        <v>196</v>
      </c>
      <c r="H476" t="s">
        <v>197</v>
      </c>
      <c r="I476" t="s">
        <v>39</v>
      </c>
      <c r="J476" t="s">
        <v>2395</v>
      </c>
      <c r="L476" t="str">
        <f t="shared" si="37"/>
        <v>YDZ4DirectD</v>
      </c>
      <c r="M476" t="b">
        <f t="shared" si="38"/>
        <v>1</v>
      </c>
    </row>
    <row r="477" spans="4:13">
      <c r="D477" t="s">
        <v>2396</v>
      </c>
      <c r="E477">
        <v>151242</v>
      </c>
      <c r="F477" t="s">
        <v>2342</v>
      </c>
      <c r="G477" t="s">
        <v>201</v>
      </c>
      <c r="H477" t="s">
        <v>199</v>
      </c>
      <c r="I477" t="s">
        <v>37</v>
      </c>
      <c r="J477" t="s">
        <v>2397</v>
      </c>
      <c r="L477" t="str">
        <f t="shared" si="37"/>
        <v>YDZ5RegularG</v>
      </c>
      <c r="M477" t="b">
        <f t="shared" si="38"/>
        <v>1</v>
      </c>
    </row>
    <row r="478" spans="4:13">
      <c r="D478" t="s">
        <v>2398</v>
      </c>
      <c r="E478">
        <v>151240</v>
      </c>
      <c r="F478" t="s">
        <v>2342</v>
      </c>
      <c r="G478" t="s">
        <v>200</v>
      </c>
      <c r="H478" t="s">
        <v>197</v>
      </c>
      <c r="I478" t="s">
        <v>37</v>
      </c>
      <c r="J478" t="s">
        <v>2399</v>
      </c>
      <c r="L478" t="str">
        <f t="shared" si="37"/>
        <v>YDZ5RegularD</v>
      </c>
      <c r="M478" t="b">
        <f t="shared" si="38"/>
        <v>1</v>
      </c>
    </row>
    <row r="479" spans="4:13">
      <c r="D479" t="s">
        <v>2398</v>
      </c>
      <c r="E479">
        <v>151240</v>
      </c>
      <c r="F479" t="s">
        <v>2342</v>
      </c>
      <c r="G479" t="s">
        <v>200</v>
      </c>
      <c r="H479" t="s">
        <v>197</v>
      </c>
      <c r="I479" t="s">
        <v>37</v>
      </c>
      <c r="J479" t="s">
        <v>2399</v>
      </c>
      <c r="L479" t="str">
        <f t="shared" si="37"/>
        <v>YDZ5RegularD</v>
      </c>
      <c r="M479" t="b">
        <f t="shared" si="38"/>
        <v>1</v>
      </c>
    </row>
    <row r="480" spans="4:13">
      <c r="D480" t="s">
        <v>2400</v>
      </c>
      <c r="E480">
        <v>151243</v>
      </c>
      <c r="F480" t="s">
        <v>2342</v>
      </c>
      <c r="G480" t="s">
        <v>198</v>
      </c>
      <c r="H480" t="s">
        <v>199</v>
      </c>
      <c r="I480" t="s">
        <v>39</v>
      </c>
      <c r="J480" t="s">
        <v>2401</v>
      </c>
      <c r="L480" t="str">
        <f t="shared" si="37"/>
        <v>YDZ5DirectG</v>
      </c>
      <c r="M480" t="b">
        <f t="shared" si="38"/>
        <v>1</v>
      </c>
    </row>
    <row r="481" spans="4:13">
      <c r="D481" t="s">
        <v>2402</v>
      </c>
      <c r="E481">
        <v>151241</v>
      </c>
      <c r="F481" t="s">
        <v>2342</v>
      </c>
      <c r="G481" t="s">
        <v>196</v>
      </c>
      <c r="H481" t="s">
        <v>197</v>
      </c>
      <c r="I481" t="s">
        <v>39</v>
      </c>
      <c r="J481" t="s">
        <v>2403</v>
      </c>
      <c r="L481" t="str">
        <f t="shared" si="37"/>
        <v>YDZ5DirectD</v>
      </c>
      <c r="M481" t="b">
        <f t="shared" si="38"/>
        <v>1</v>
      </c>
    </row>
    <row r="482" spans="4:13">
      <c r="D482" t="s">
        <v>2402</v>
      </c>
      <c r="E482">
        <v>151241</v>
      </c>
      <c r="F482" t="s">
        <v>2342</v>
      </c>
      <c r="G482" t="s">
        <v>196</v>
      </c>
      <c r="H482" t="s">
        <v>197</v>
      </c>
      <c r="I482" t="s">
        <v>39</v>
      </c>
      <c r="J482" t="s">
        <v>2403</v>
      </c>
      <c r="L482" t="str">
        <f t="shared" si="37"/>
        <v>YDZ5DirectD</v>
      </c>
      <c r="M482" t="b">
        <f t="shared" si="38"/>
        <v>1</v>
      </c>
    </row>
    <row r="483" spans="4:13">
      <c r="D483" t="s">
        <v>2404</v>
      </c>
      <c r="E483">
        <v>151262</v>
      </c>
      <c r="F483" t="s">
        <v>2343</v>
      </c>
      <c r="G483" t="s">
        <v>198</v>
      </c>
      <c r="H483" t="s">
        <v>199</v>
      </c>
      <c r="I483" t="s">
        <v>39</v>
      </c>
      <c r="J483" t="s">
        <v>2405</v>
      </c>
      <c r="L483" t="str">
        <f t="shared" si="37"/>
        <v>YDZ6DirectG</v>
      </c>
      <c r="M483" t="b">
        <f t="shared" si="38"/>
        <v>1</v>
      </c>
    </row>
    <row r="484" spans="4:13">
      <c r="D484" t="s">
        <v>2406</v>
      </c>
      <c r="E484">
        <v>151327</v>
      </c>
      <c r="F484" t="s">
        <v>2344</v>
      </c>
      <c r="G484" t="s">
        <v>201</v>
      </c>
      <c r="H484" t="s">
        <v>199</v>
      </c>
      <c r="I484" t="s">
        <v>37</v>
      </c>
      <c r="J484" t="s">
        <v>2407</v>
      </c>
      <c r="L484" t="str">
        <f t="shared" si="37"/>
        <v>YDZ7RegularG</v>
      </c>
      <c r="M484" t="b">
        <f t="shared" si="38"/>
        <v>1</v>
      </c>
    </row>
    <row r="485" spans="4:13">
      <c r="D485" t="s">
        <v>2408</v>
      </c>
      <c r="E485">
        <v>151330</v>
      </c>
      <c r="F485" t="s">
        <v>2344</v>
      </c>
      <c r="G485" t="s">
        <v>200</v>
      </c>
      <c r="H485" t="s">
        <v>197</v>
      </c>
      <c r="I485" t="s">
        <v>37</v>
      </c>
      <c r="J485" t="s">
        <v>2409</v>
      </c>
      <c r="L485" t="str">
        <f t="shared" si="37"/>
        <v>YDZ7RegularD</v>
      </c>
      <c r="M485" t="b">
        <f t="shared" si="38"/>
        <v>1</v>
      </c>
    </row>
    <row r="486" spans="4:13">
      <c r="D486" t="s">
        <v>2408</v>
      </c>
      <c r="E486">
        <v>151330</v>
      </c>
      <c r="F486" t="s">
        <v>2344</v>
      </c>
      <c r="G486" t="s">
        <v>200</v>
      </c>
      <c r="H486" t="s">
        <v>197</v>
      </c>
      <c r="I486" t="s">
        <v>37</v>
      </c>
      <c r="J486" t="s">
        <v>2409</v>
      </c>
      <c r="L486" t="str">
        <f t="shared" si="37"/>
        <v>YDZ7RegularD</v>
      </c>
      <c r="M486" t="b">
        <f t="shared" si="38"/>
        <v>1</v>
      </c>
    </row>
    <row r="487" spans="4:13">
      <c r="D487" t="s">
        <v>2410</v>
      </c>
      <c r="E487">
        <v>151329</v>
      </c>
      <c r="F487" t="s">
        <v>2344</v>
      </c>
      <c r="G487" t="s">
        <v>198</v>
      </c>
      <c r="H487" t="s">
        <v>199</v>
      </c>
      <c r="I487" t="s">
        <v>39</v>
      </c>
      <c r="J487" t="s">
        <v>2411</v>
      </c>
      <c r="L487" t="str">
        <f t="shared" si="37"/>
        <v>YDZ7DirectG</v>
      </c>
      <c r="M487" t="b">
        <f t="shared" si="38"/>
        <v>1</v>
      </c>
    </row>
    <row r="488" spans="4:13">
      <c r="D488" t="s">
        <v>2412</v>
      </c>
      <c r="E488">
        <v>151328</v>
      </c>
      <c r="F488" t="s">
        <v>2344</v>
      </c>
      <c r="G488" t="s">
        <v>196</v>
      </c>
      <c r="H488" t="s">
        <v>197</v>
      </c>
      <c r="I488" t="s">
        <v>39</v>
      </c>
      <c r="J488" t="s">
        <v>2413</v>
      </c>
      <c r="L488" t="str">
        <f t="shared" si="37"/>
        <v>YDZ7DirectD</v>
      </c>
      <c r="M488" t="b">
        <f t="shared" si="38"/>
        <v>1</v>
      </c>
    </row>
    <row r="489" spans="4:13">
      <c r="D489" t="s">
        <v>2412</v>
      </c>
      <c r="E489">
        <v>151328</v>
      </c>
      <c r="F489" t="s">
        <v>2344</v>
      </c>
      <c r="G489" t="s">
        <v>196</v>
      </c>
      <c r="H489" t="s">
        <v>197</v>
      </c>
      <c r="I489" t="s">
        <v>39</v>
      </c>
      <c r="J489" t="s">
        <v>2413</v>
      </c>
      <c r="L489" t="str">
        <f t="shared" si="37"/>
        <v>YDZ7DirectD</v>
      </c>
      <c r="M489" t="b">
        <f t="shared" si="38"/>
        <v>1</v>
      </c>
    </row>
    <row r="490" spans="4:13">
      <c r="D490" t="s">
        <v>2414</v>
      </c>
      <c r="E490">
        <v>151373</v>
      </c>
      <c r="F490" t="s">
        <v>2345</v>
      </c>
      <c r="G490" t="s">
        <v>198</v>
      </c>
      <c r="H490" t="s">
        <v>199</v>
      </c>
      <c r="I490" t="s">
        <v>39</v>
      </c>
      <c r="J490" t="s">
        <v>2415</v>
      </c>
      <c r="L490" t="str">
        <f t="shared" si="37"/>
        <v>YDZ8DirectG</v>
      </c>
      <c r="M490" t="b">
        <f t="shared" si="38"/>
        <v>1</v>
      </c>
    </row>
    <row r="491" spans="4:13">
      <c r="D491" t="s">
        <v>2416</v>
      </c>
      <c r="E491">
        <v>151371</v>
      </c>
      <c r="F491" t="s">
        <v>2345</v>
      </c>
      <c r="G491" t="s">
        <v>196</v>
      </c>
      <c r="H491" t="s">
        <v>197</v>
      </c>
      <c r="I491" t="s">
        <v>39</v>
      </c>
      <c r="J491" t="s">
        <v>2417</v>
      </c>
      <c r="L491" t="str">
        <f t="shared" si="37"/>
        <v>YDZ8DirectD</v>
      </c>
      <c r="M491" t="b">
        <f t="shared" si="38"/>
        <v>1</v>
      </c>
    </row>
    <row r="492" spans="4:13">
      <c r="D492" t="s">
        <v>2418</v>
      </c>
      <c r="E492">
        <v>151370</v>
      </c>
      <c r="F492" t="s">
        <v>2345</v>
      </c>
      <c r="G492" t="s">
        <v>201</v>
      </c>
      <c r="H492" t="s">
        <v>199</v>
      </c>
      <c r="I492" t="s">
        <v>37</v>
      </c>
      <c r="J492" t="s">
        <v>2419</v>
      </c>
      <c r="L492" t="str">
        <f t="shared" si="37"/>
        <v>YDZ8RegularG</v>
      </c>
      <c r="M492" t="b">
        <f t="shared" si="38"/>
        <v>1</v>
      </c>
    </row>
    <row r="493" spans="4:13">
      <c r="D493" t="s">
        <v>2420</v>
      </c>
      <c r="E493">
        <v>151372</v>
      </c>
      <c r="F493" t="s">
        <v>2345</v>
      </c>
      <c r="G493" t="s">
        <v>200</v>
      </c>
      <c r="H493" t="s">
        <v>197</v>
      </c>
      <c r="I493" t="s">
        <v>37</v>
      </c>
      <c r="J493" t="s">
        <v>2421</v>
      </c>
      <c r="L493" t="str">
        <f t="shared" si="37"/>
        <v>YDZ8RegularD</v>
      </c>
      <c r="M493" t="b">
        <f t="shared" si="38"/>
        <v>1</v>
      </c>
    </row>
    <row r="494" spans="4:13">
      <c r="D494" t="s">
        <v>2422</v>
      </c>
      <c r="E494">
        <v>151448</v>
      </c>
      <c r="F494" t="s">
        <v>2346</v>
      </c>
      <c r="G494" t="s">
        <v>201</v>
      </c>
      <c r="H494" t="s">
        <v>199</v>
      </c>
      <c r="I494" t="s">
        <v>37</v>
      </c>
      <c r="J494" t="s">
        <v>2423</v>
      </c>
      <c r="L494" t="str">
        <f t="shared" si="37"/>
        <v>YDZ9RegularG</v>
      </c>
      <c r="M494" t="b">
        <f t="shared" si="38"/>
        <v>1</v>
      </c>
    </row>
    <row r="495" spans="4:13">
      <c r="D495" t="s">
        <v>2424</v>
      </c>
      <c r="E495">
        <v>151448</v>
      </c>
      <c r="F495" t="s">
        <v>2346</v>
      </c>
      <c r="G495" t="s">
        <v>200</v>
      </c>
      <c r="H495" t="s">
        <v>197</v>
      </c>
      <c r="I495" t="s">
        <v>37</v>
      </c>
      <c r="J495" t="s">
        <v>2425</v>
      </c>
      <c r="L495" t="str">
        <f t="shared" si="37"/>
        <v>YDZ9RegularD</v>
      </c>
      <c r="M495" t="b">
        <f t="shared" si="38"/>
        <v>1</v>
      </c>
    </row>
    <row r="496" spans="4:13">
      <c r="D496" t="s">
        <v>2424</v>
      </c>
      <c r="E496">
        <v>151447</v>
      </c>
      <c r="F496" t="s">
        <v>2346</v>
      </c>
      <c r="G496" t="s">
        <v>200</v>
      </c>
      <c r="H496" t="s">
        <v>197</v>
      </c>
      <c r="I496" t="s">
        <v>37</v>
      </c>
      <c r="J496" t="s">
        <v>2425</v>
      </c>
      <c r="L496" t="str">
        <f t="shared" si="37"/>
        <v>YDZ9RegularD</v>
      </c>
      <c r="M496" t="b">
        <f t="shared" si="38"/>
        <v>1</v>
      </c>
    </row>
    <row r="497" spans="4:13">
      <c r="D497" t="s">
        <v>2426</v>
      </c>
      <c r="E497">
        <v>151450</v>
      </c>
      <c r="F497" t="s">
        <v>2346</v>
      </c>
      <c r="G497" t="s">
        <v>196</v>
      </c>
      <c r="H497" t="s">
        <v>197</v>
      </c>
      <c r="I497" t="s">
        <v>39</v>
      </c>
      <c r="J497" t="s">
        <v>2427</v>
      </c>
      <c r="L497" t="str">
        <f t="shared" si="37"/>
        <v>YDZ9DirectD</v>
      </c>
      <c r="M497" t="b">
        <f t="shared" si="38"/>
        <v>1</v>
      </c>
    </row>
    <row r="498" spans="4:13">
      <c r="D498" t="s">
        <v>2426</v>
      </c>
      <c r="E498">
        <v>151450</v>
      </c>
      <c r="F498" t="s">
        <v>2346</v>
      </c>
      <c r="G498" t="s">
        <v>196</v>
      </c>
      <c r="H498" t="s">
        <v>197</v>
      </c>
      <c r="I498" t="s">
        <v>39</v>
      </c>
      <c r="J498" t="s">
        <v>2427</v>
      </c>
      <c r="L498" t="str">
        <f t="shared" si="37"/>
        <v>YDZ9DirectD</v>
      </c>
      <c r="M498" t="b">
        <f t="shared" si="38"/>
        <v>1</v>
      </c>
    </row>
    <row r="499" spans="4:13">
      <c r="D499" t="s">
        <v>2428</v>
      </c>
      <c r="E499">
        <v>151449</v>
      </c>
      <c r="F499" t="s">
        <v>2346</v>
      </c>
      <c r="G499" t="s">
        <v>198</v>
      </c>
      <c r="H499" t="s">
        <v>199</v>
      </c>
      <c r="I499" t="s">
        <v>39</v>
      </c>
      <c r="J499" t="s">
        <v>2429</v>
      </c>
      <c r="L499" t="str">
        <f t="shared" si="37"/>
        <v>YDZ9DirectG</v>
      </c>
      <c r="M499" t="b">
        <f t="shared" si="38"/>
        <v>1</v>
      </c>
    </row>
  </sheetData>
  <autoFilter ref="A1:M430" xr:uid="{00000000-0009-0000-0000-00000B000000}"/>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E20"/>
  <sheetViews>
    <sheetView workbookViewId="0">
      <selection activeCell="B13" sqref="B13"/>
    </sheetView>
  </sheetViews>
  <sheetFormatPr defaultRowHeight="12.5"/>
  <cols>
    <col min="1" max="1" width="77.6328125" bestFit="1" customWidth="1"/>
    <col min="2" max="2" width="88.6328125" customWidth="1"/>
    <col min="3" max="3" width="14" customWidth="1"/>
  </cols>
  <sheetData>
    <row r="1" spans="1:5">
      <c r="A1" t="s">
        <v>2063</v>
      </c>
      <c r="B1" t="s">
        <v>2047</v>
      </c>
      <c r="C1" t="s">
        <v>772</v>
      </c>
    </row>
    <row r="2" spans="1:5" ht="25">
      <c r="A2" s="37" t="s">
        <v>48</v>
      </c>
      <c r="B2" s="43" t="s">
        <v>2048</v>
      </c>
      <c r="C2" s="43" t="s">
        <v>2049</v>
      </c>
      <c r="D2" s="3" t="s">
        <v>2350</v>
      </c>
    </row>
    <row r="3" spans="1:5">
      <c r="A3" s="37" t="s">
        <v>38</v>
      </c>
      <c r="B3" s="43" t="s">
        <v>2061</v>
      </c>
      <c r="C3" s="43"/>
      <c r="E3" t="s">
        <v>2975</v>
      </c>
    </row>
    <row r="4" spans="1:5">
      <c r="A4" s="37" t="s">
        <v>26</v>
      </c>
      <c r="B4" s="43" t="s">
        <v>2061</v>
      </c>
      <c r="C4" s="43"/>
      <c r="E4" t="s">
        <v>2975</v>
      </c>
    </row>
    <row r="5" spans="1:5">
      <c r="A5" s="37" t="s">
        <v>49</v>
      </c>
      <c r="B5" s="43" t="s">
        <v>2050</v>
      </c>
      <c r="C5" s="43"/>
    </row>
    <row r="6" spans="1:5">
      <c r="A6" s="37" t="s">
        <v>50</v>
      </c>
      <c r="B6" s="43" t="s">
        <v>2050</v>
      </c>
      <c r="C6" s="43"/>
    </row>
    <row r="7" spans="1:5">
      <c r="A7" s="37" t="s">
        <v>2037</v>
      </c>
      <c r="B7" s="43"/>
      <c r="C7" s="43"/>
    </row>
    <row r="8" spans="1:5" ht="25">
      <c r="A8" s="38" t="s">
        <v>27</v>
      </c>
      <c r="B8" s="44" t="s">
        <v>2052</v>
      </c>
      <c r="C8" s="43"/>
    </row>
    <row r="9" spans="1:5" ht="25.5">
      <c r="A9" s="39" t="s">
        <v>28</v>
      </c>
      <c r="B9" s="44" t="s">
        <v>2051</v>
      </c>
      <c r="C9" s="43" t="s">
        <v>2062</v>
      </c>
      <c r="D9" s="3" t="s">
        <v>2349</v>
      </c>
    </row>
    <row r="10" spans="1:5">
      <c r="A10" s="39" t="s">
        <v>2038</v>
      </c>
      <c r="B10" s="44" t="s">
        <v>2053</v>
      </c>
      <c r="C10" s="43"/>
    </row>
    <row r="11" spans="1:5" ht="25">
      <c r="A11" s="37" t="s">
        <v>29</v>
      </c>
      <c r="B11" s="44" t="s">
        <v>2054</v>
      </c>
      <c r="C11" s="43"/>
    </row>
    <row r="12" spans="1:5">
      <c r="A12" s="37" t="s">
        <v>30</v>
      </c>
      <c r="B12" s="44" t="s">
        <v>2053</v>
      </c>
      <c r="C12" s="43"/>
    </row>
    <row r="13" spans="1:5" ht="25">
      <c r="A13" s="40" t="s">
        <v>27</v>
      </c>
      <c r="B13" s="44" t="s">
        <v>2052</v>
      </c>
      <c r="C13" s="43"/>
    </row>
    <row r="14" spans="1:5" ht="25.5">
      <c r="A14" s="40" t="s">
        <v>31</v>
      </c>
      <c r="B14" s="44" t="s">
        <v>2051</v>
      </c>
      <c r="C14" s="43" t="s">
        <v>2062</v>
      </c>
    </row>
    <row r="15" spans="1:5">
      <c r="A15" s="37" t="s">
        <v>32</v>
      </c>
      <c r="B15" s="43"/>
      <c r="C15" s="43"/>
    </row>
    <row r="16" spans="1:5">
      <c r="A16" s="41" t="s">
        <v>2055</v>
      </c>
      <c r="B16" s="44" t="s">
        <v>2056</v>
      </c>
      <c r="C16" s="43"/>
    </row>
    <row r="17" spans="1:3">
      <c r="A17" s="41" t="s">
        <v>2057</v>
      </c>
      <c r="B17" s="44" t="s">
        <v>2058</v>
      </c>
      <c r="C17" s="43"/>
    </row>
    <row r="19" spans="1:3">
      <c r="A19" s="42" t="s">
        <v>2059</v>
      </c>
    </row>
    <row r="20" spans="1:3">
      <c r="A20" s="42" t="s">
        <v>2060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6D43B-ADD7-40F1-A418-05C25B8B8562}">
  <dimension ref="A1:P331"/>
  <sheetViews>
    <sheetView topLeftCell="B1" workbookViewId="0">
      <selection activeCell="P4" sqref="P4"/>
    </sheetView>
  </sheetViews>
  <sheetFormatPr defaultRowHeight="12.5"/>
  <cols>
    <col min="1" max="1" width="12.08984375" bestFit="1" customWidth="1"/>
    <col min="2" max="2" width="13.6328125" bestFit="1" customWidth="1"/>
    <col min="3" max="3" width="14.6328125" bestFit="1" customWidth="1"/>
    <col min="4" max="4" width="14.36328125" bestFit="1" customWidth="1"/>
    <col min="5" max="5" width="11.36328125" bestFit="1" customWidth="1"/>
    <col min="6" max="6" width="18.6328125" bestFit="1" customWidth="1"/>
    <col min="7" max="7" width="15.36328125" bestFit="1" customWidth="1"/>
    <col min="8" max="8" width="15.36328125" customWidth="1"/>
    <col min="9" max="10" width="10" bestFit="1" customWidth="1"/>
    <col min="11" max="11" width="8.08984375" bestFit="1" customWidth="1"/>
    <col min="12" max="12" width="13.54296875" bestFit="1" customWidth="1"/>
    <col min="13" max="13" width="12.36328125" bestFit="1" customWidth="1"/>
    <col min="14" max="14" width="15.54296875" bestFit="1" customWidth="1"/>
    <col min="15" max="15" width="19.36328125" bestFit="1" customWidth="1"/>
  </cols>
  <sheetData>
    <row r="1" spans="1:16">
      <c r="A1" t="s">
        <v>2533</v>
      </c>
      <c r="B1" t="s">
        <v>2534</v>
      </c>
      <c r="C1" t="s">
        <v>2535</v>
      </c>
      <c r="D1" t="s">
        <v>750</v>
      </c>
      <c r="E1" t="s">
        <v>2536</v>
      </c>
      <c r="F1" t="s">
        <v>2537</v>
      </c>
      <c r="G1" t="s">
        <v>2538</v>
      </c>
      <c r="H1" t="s">
        <v>2539</v>
      </c>
      <c r="I1" t="s">
        <v>2540</v>
      </c>
      <c r="J1" t="s">
        <v>2541</v>
      </c>
      <c r="K1" t="s">
        <v>2542</v>
      </c>
      <c r="L1" t="s">
        <v>2543</v>
      </c>
      <c r="M1" t="s">
        <v>2544</v>
      </c>
      <c r="N1" t="s">
        <v>2545</v>
      </c>
      <c r="O1" t="s">
        <v>2546</v>
      </c>
    </row>
    <row r="2" spans="1:16">
      <c r="A2">
        <v>119250</v>
      </c>
      <c r="B2" t="s">
        <v>2547</v>
      </c>
      <c r="C2">
        <v>3</v>
      </c>
      <c r="D2" t="s">
        <v>6</v>
      </c>
      <c r="E2" t="s">
        <v>198</v>
      </c>
      <c r="F2" t="s">
        <v>39</v>
      </c>
      <c r="G2" t="s">
        <v>199</v>
      </c>
      <c r="H2" t="s">
        <v>2548</v>
      </c>
      <c r="I2" s="112">
        <v>511.245</v>
      </c>
      <c r="M2" t="s">
        <v>2550</v>
      </c>
      <c r="O2" t="str">
        <f>FIXED(I2,C2,TRUE)</f>
        <v>511.245</v>
      </c>
      <c r="P2" t="s">
        <v>8</v>
      </c>
    </row>
    <row r="3" spans="1:16">
      <c r="A3">
        <v>119249</v>
      </c>
      <c r="B3" t="s">
        <v>2441</v>
      </c>
      <c r="C3">
        <v>3</v>
      </c>
      <c r="D3" t="s">
        <v>6</v>
      </c>
      <c r="E3" t="s">
        <v>196</v>
      </c>
      <c r="F3" t="s">
        <v>39</v>
      </c>
      <c r="G3" t="s">
        <v>197</v>
      </c>
      <c r="H3" t="s">
        <v>776</v>
      </c>
      <c r="I3" s="112">
        <v>29.864999999999998</v>
      </c>
      <c r="M3" t="s">
        <v>2550</v>
      </c>
      <c r="O3" t="str">
        <f t="shared" ref="O3:O66" si="0">FIXED(I3,C3,TRUE)</f>
        <v>29.865</v>
      </c>
      <c r="P3" t="s">
        <v>8</v>
      </c>
    </row>
    <row r="4" spans="1:16">
      <c r="A4">
        <v>101635</v>
      </c>
      <c r="B4" t="s">
        <v>2551</v>
      </c>
      <c r="C4">
        <v>3</v>
      </c>
      <c r="D4" t="s">
        <v>6</v>
      </c>
      <c r="E4" t="s">
        <v>201</v>
      </c>
      <c r="F4" t="s">
        <v>37</v>
      </c>
      <c r="G4" t="s">
        <v>199</v>
      </c>
      <c r="H4" t="s">
        <v>2552</v>
      </c>
      <c r="I4" s="112">
        <v>466.91699999999997</v>
      </c>
      <c r="M4" t="s">
        <v>2550</v>
      </c>
      <c r="O4" t="str">
        <f t="shared" si="0"/>
        <v>466.917</v>
      </c>
      <c r="P4" t="s">
        <v>8</v>
      </c>
    </row>
    <row r="5" spans="1:16">
      <c r="A5">
        <v>101636</v>
      </c>
      <c r="B5" t="s">
        <v>2442</v>
      </c>
      <c r="C5">
        <v>3</v>
      </c>
      <c r="D5" t="s">
        <v>6</v>
      </c>
      <c r="E5" t="s">
        <v>200</v>
      </c>
      <c r="F5" t="s">
        <v>37</v>
      </c>
      <c r="G5" t="s">
        <v>197</v>
      </c>
      <c r="H5" t="s">
        <v>777</v>
      </c>
      <c r="I5" s="112">
        <v>25.928999999999998</v>
      </c>
      <c r="M5" t="s">
        <v>2550</v>
      </c>
      <c r="O5" t="str">
        <f t="shared" si="0"/>
        <v>25.929</v>
      </c>
      <c r="P5" t="s">
        <v>8</v>
      </c>
    </row>
    <row r="6" spans="1:16">
      <c r="A6">
        <v>119218</v>
      </c>
      <c r="B6" t="s">
        <v>2553</v>
      </c>
      <c r="C6">
        <v>3</v>
      </c>
      <c r="D6" t="s">
        <v>4</v>
      </c>
      <c r="E6" t="s">
        <v>198</v>
      </c>
      <c r="F6" t="s">
        <v>39</v>
      </c>
      <c r="G6" t="s">
        <v>199</v>
      </c>
      <c r="H6" t="s">
        <v>2554</v>
      </c>
      <c r="I6" s="112">
        <v>680.64099999999996</v>
      </c>
      <c r="M6" t="s">
        <v>2550</v>
      </c>
      <c r="O6" t="str">
        <f t="shared" si="0"/>
        <v>680.641</v>
      </c>
      <c r="P6" t="s">
        <v>8</v>
      </c>
    </row>
    <row r="7" spans="1:16">
      <c r="A7">
        <v>119219</v>
      </c>
      <c r="B7" t="s">
        <v>2437</v>
      </c>
      <c r="C7">
        <v>3</v>
      </c>
      <c r="D7" t="s">
        <v>4</v>
      </c>
      <c r="E7" t="s">
        <v>196</v>
      </c>
      <c r="F7" t="s">
        <v>39</v>
      </c>
      <c r="G7" t="s">
        <v>197</v>
      </c>
      <c r="H7" t="s">
        <v>778</v>
      </c>
      <c r="I7" s="112">
        <v>110.398</v>
      </c>
      <c r="M7" t="s">
        <v>2550</v>
      </c>
      <c r="O7" t="str">
        <f t="shared" si="0"/>
        <v>110.398</v>
      </c>
      <c r="P7" t="s">
        <v>8</v>
      </c>
    </row>
    <row r="8" spans="1:16">
      <c r="A8">
        <v>103819</v>
      </c>
      <c r="B8" t="s">
        <v>2555</v>
      </c>
      <c r="C8">
        <v>3</v>
      </c>
      <c r="D8" t="s">
        <v>4</v>
      </c>
      <c r="E8" t="s">
        <v>201</v>
      </c>
      <c r="F8" t="s">
        <v>37</v>
      </c>
      <c r="G8" t="s">
        <v>199</v>
      </c>
      <c r="H8" t="s">
        <v>2556</v>
      </c>
      <c r="I8" s="112">
        <v>608.024</v>
      </c>
      <c r="M8" t="s">
        <v>2550</v>
      </c>
      <c r="O8" t="str">
        <f t="shared" si="0"/>
        <v>608.024</v>
      </c>
      <c r="P8" t="s">
        <v>8</v>
      </c>
    </row>
    <row r="9" spans="1:16">
      <c r="A9">
        <v>103820</v>
      </c>
      <c r="B9" t="s">
        <v>2438</v>
      </c>
      <c r="C9">
        <v>3</v>
      </c>
      <c r="D9" t="s">
        <v>4</v>
      </c>
      <c r="E9" t="s">
        <v>200</v>
      </c>
      <c r="F9" t="s">
        <v>37</v>
      </c>
      <c r="G9" t="s">
        <v>197</v>
      </c>
      <c r="H9" t="s">
        <v>779</v>
      </c>
      <c r="I9" s="112">
        <v>38.65</v>
      </c>
      <c r="M9" t="s">
        <v>2550</v>
      </c>
      <c r="O9" t="str">
        <f t="shared" si="0"/>
        <v>38.650</v>
      </c>
      <c r="P9" t="s">
        <v>8</v>
      </c>
    </row>
    <row r="10" spans="1:16">
      <c r="A10">
        <v>119071</v>
      </c>
      <c r="B10" t="s">
        <v>2557</v>
      </c>
      <c r="C10">
        <v>3</v>
      </c>
      <c r="D10" t="s">
        <v>5</v>
      </c>
      <c r="E10" t="s">
        <v>198</v>
      </c>
      <c r="F10" t="s">
        <v>39</v>
      </c>
      <c r="G10" t="s">
        <v>199</v>
      </c>
      <c r="H10" t="s">
        <v>2558</v>
      </c>
      <c r="I10" s="112">
        <v>162.20699999999999</v>
      </c>
      <c r="M10" t="s">
        <v>2550</v>
      </c>
      <c r="O10" t="str">
        <f t="shared" si="0"/>
        <v>162.207</v>
      </c>
      <c r="P10" t="s">
        <v>8</v>
      </c>
    </row>
    <row r="11" spans="1:16">
      <c r="A11">
        <v>119070</v>
      </c>
      <c r="B11" t="s">
        <v>2439</v>
      </c>
      <c r="C11">
        <v>3</v>
      </c>
      <c r="D11" t="s">
        <v>5</v>
      </c>
      <c r="E11" t="s">
        <v>196</v>
      </c>
      <c r="F11" t="s">
        <v>39</v>
      </c>
      <c r="G11" t="s">
        <v>197</v>
      </c>
      <c r="H11" t="s">
        <v>780</v>
      </c>
      <c r="I11" s="112">
        <v>70.396000000000001</v>
      </c>
      <c r="M11" t="s">
        <v>2550</v>
      </c>
      <c r="O11" t="str">
        <f t="shared" si="0"/>
        <v>70.396</v>
      </c>
      <c r="P11" t="s">
        <v>8</v>
      </c>
    </row>
    <row r="12" spans="1:16">
      <c r="A12">
        <v>104481</v>
      </c>
      <c r="B12" t="s">
        <v>2559</v>
      </c>
      <c r="C12">
        <v>3</v>
      </c>
      <c r="D12" t="s">
        <v>5</v>
      </c>
      <c r="E12" t="s">
        <v>201</v>
      </c>
      <c r="F12" t="s">
        <v>37</v>
      </c>
      <c r="G12" t="s">
        <v>199</v>
      </c>
      <c r="H12" t="s">
        <v>2560</v>
      </c>
      <c r="I12" s="112">
        <v>145.61000000000001</v>
      </c>
      <c r="M12" t="s">
        <v>2550</v>
      </c>
      <c r="O12" t="str">
        <f t="shared" si="0"/>
        <v>145.610</v>
      </c>
      <c r="P12" t="s">
        <v>8</v>
      </c>
    </row>
    <row r="13" spans="1:16">
      <c r="A13">
        <v>104482</v>
      </c>
      <c r="B13" t="s">
        <v>2440</v>
      </c>
      <c r="C13">
        <v>3</v>
      </c>
      <c r="D13" t="s">
        <v>5</v>
      </c>
      <c r="E13" t="s">
        <v>200</v>
      </c>
      <c r="F13" t="s">
        <v>37</v>
      </c>
      <c r="G13" t="s">
        <v>197</v>
      </c>
      <c r="H13" t="s">
        <v>781</v>
      </c>
      <c r="I13" s="112">
        <v>30.167000000000002</v>
      </c>
      <c r="M13" t="s">
        <v>2550</v>
      </c>
      <c r="O13" t="str">
        <f t="shared" si="0"/>
        <v>30.167</v>
      </c>
      <c r="P13" t="s">
        <v>8</v>
      </c>
    </row>
    <row r="14" spans="1:16">
      <c r="A14">
        <v>119212</v>
      </c>
      <c r="B14" t="s">
        <v>2561</v>
      </c>
      <c r="C14">
        <v>3</v>
      </c>
      <c r="D14" t="s">
        <v>1</v>
      </c>
      <c r="E14" t="s">
        <v>198</v>
      </c>
      <c r="F14" t="s">
        <v>39</v>
      </c>
      <c r="G14" t="s">
        <v>199</v>
      </c>
      <c r="H14" t="s">
        <v>2562</v>
      </c>
      <c r="I14" s="112">
        <v>211.52099999999999</v>
      </c>
      <c r="M14" t="s">
        <v>2550</v>
      </c>
      <c r="O14" t="str">
        <f t="shared" si="0"/>
        <v>211.521</v>
      </c>
      <c r="P14" t="s">
        <v>8</v>
      </c>
    </row>
    <row r="15" spans="1:16">
      <c r="A15">
        <v>119213</v>
      </c>
      <c r="B15" t="s">
        <v>2443</v>
      </c>
      <c r="C15">
        <v>3</v>
      </c>
      <c r="D15" t="s">
        <v>1</v>
      </c>
      <c r="E15" t="s">
        <v>196</v>
      </c>
      <c r="F15" t="s">
        <v>39</v>
      </c>
      <c r="G15" t="s">
        <v>197</v>
      </c>
      <c r="H15" t="s">
        <v>782</v>
      </c>
      <c r="I15" s="112">
        <v>62.963999999999999</v>
      </c>
      <c r="M15" t="s">
        <v>2550</v>
      </c>
      <c r="O15" t="str">
        <f t="shared" si="0"/>
        <v>62.964</v>
      </c>
      <c r="P15" t="s">
        <v>8</v>
      </c>
    </row>
    <row r="16" spans="1:16">
      <c r="A16">
        <v>105989</v>
      </c>
      <c r="B16" t="s">
        <v>2563</v>
      </c>
      <c r="C16">
        <v>3</v>
      </c>
      <c r="D16" t="s">
        <v>1</v>
      </c>
      <c r="E16" t="s">
        <v>201</v>
      </c>
      <c r="F16" t="s">
        <v>37</v>
      </c>
      <c r="G16" t="s">
        <v>199</v>
      </c>
      <c r="H16" t="s">
        <v>2564</v>
      </c>
      <c r="I16" s="112">
        <v>192.15899999999999</v>
      </c>
      <c r="M16" t="s">
        <v>2550</v>
      </c>
      <c r="O16" t="str">
        <f t="shared" si="0"/>
        <v>192.159</v>
      </c>
      <c r="P16" t="s">
        <v>8</v>
      </c>
    </row>
    <row r="17" spans="1:16">
      <c r="A17">
        <v>113153</v>
      </c>
      <c r="B17" t="s">
        <v>2444</v>
      </c>
      <c r="C17">
        <v>3</v>
      </c>
      <c r="D17" t="s">
        <v>1</v>
      </c>
      <c r="E17" t="s">
        <v>200</v>
      </c>
      <c r="F17" t="s">
        <v>37</v>
      </c>
      <c r="G17" t="s">
        <v>197</v>
      </c>
      <c r="H17" t="s">
        <v>783</v>
      </c>
      <c r="I17" s="112">
        <v>57.082999999999998</v>
      </c>
      <c r="M17" t="s">
        <v>2550</v>
      </c>
      <c r="O17" t="str">
        <f t="shared" si="0"/>
        <v>57.083</v>
      </c>
      <c r="P17" t="s">
        <v>8</v>
      </c>
    </row>
    <row r="18" spans="1:16">
      <c r="A18">
        <v>119096</v>
      </c>
      <c r="B18" t="s">
        <v>2565</v>
      </c>
      <c r="C18">
        <v>3</v>
      </c>
      <c r="D18" t="s">
        <v>7</v>
      </c>
      <c r="E18" t="s">
        <v>198</v>
      </c>
      <c r="F18" t="s">
        <v>39</v>
      </c>
      <c r="G18" t="s">
        <v>199</v>
      </c>
      <c r="H18" t="s">
        <v>2566</v>
      </c>
      <c r="I18" s="112">
        <v>60.018000000000001</v>
      </c>
      <c r="M18" t="s">
        <v>2550</v>
      </c>
      <c r="O18" t="str">
        <f t="shared" si="0"/>
        <v>60.018</v>
      </c>
      <c r="P18" t="s">
        <v>8</v>
      </c>
    </row>
    <row r="19" spans="1:16">
      <c r="A19">
        <v>119095</v>
      </c>
      <c r="B19" t="s">
        <v>2461</v>
      </c>
      <c r="C19">
        <v>3</v>
      </c>
      <c r="D19" t="s">
        <v>7</v>
      </c>
      <c r="E19" t="s">
        <v>196</v>
      </c>
      <c r="F19" t="s">
        <v>39</v>
      </c>
      <c r="G19" t="s">
        <v>197</v>
      </c>
      <c r="H19" t="s">
        <v>2460</v>
      </c>
      <c r="I19" s="112">
        <v>42.186999999999998</v>
      </c>
      <c r="M19" t="s">
        <v>2550</v>
      </c>
      <c r="O19" t="str">
        <f t="shared" si="0"/>
        <v>42.187</v>
      </c>
      <c r="P19" t="s">
        <v>8</v>
      </c>
    </row>
    <row r="20" spans="1:16">
      <c r="A20">
        <v>112901</v>
      </c>
      <c r="B20" t="s">
        <v>2567</v>
      </c>
      <c r="C20">
        <v>3</v>
      </c>
      <c r="D20" t="s">
        <v>7</v>
      </c>
      <c r="E20" t="s">
        <v>201</v>
      </c>
      <c r="F20" t="s">
        <v>37</v>
      </c>
      <c r="G20" t="s">
        <v>199</v>
      </c>
      <c r="H20" t="s">
        <v>2568</v>
      </c>
      <c r="I20" s="112">
        <v>53.631999999999998</v>
      </c>
      <c r="M20" t="s">
        <v>2550</v>
      </c>
      <c r="O20" t="str">
        <f t="shared" si="0"/>
        <v>53.632</v>
      </c>
      <c r="P20" t="s">
        <v>8</v>
      </c>
    </row>
    <row r="21" spans="1:16">
      <c r="A21">
        <v>113032</v>
      </c>
      <c r="B21" t="s">
        <v>2463</v>
      </c>
      <c r="C21">
        <v>3</v>
      </c>
      <c r="D21" t="s">
        <v>7</v>
      </c>
      <c r="E21" t="s">
        <v>200</v>
      </c>
      <c r="F21" t="s">
        <v>37</v>
      </c>
      <c r="G21" t="s">
        <v>197</v>
      </c>
      <c r="H21" t="s">
        <v>2462</v>
      </c>
      <c r="I21" s="112">
        <v>21.538</v>
      </c>
      <c r="M21" t="s">
        <v>2550</v>
      </c>
      <c r="O21" t="str">
        <f t="shared" si="0"/>
        <v>21.538</v>
      </c>
      <c r="P21" t="s">
        <v>8</v>
      </c>
    </row>
    <row r="22" spans="1:16">
      <c r="A22">
        <v>145454</v>
      </c>
      <c r="B22" t="s">
        <v>2569</v>
      </c>
      <c r="C22">
        <v>3</v>
      </c>
      <c r="D22" t="s">
        <v>189</v>
      </c>
      <c r="E22" t="s">
        <v>198</v>
      </c>
      <c r="F22" t="s">
        <v>39</v>
      </c>
      <c r="G22" t="s">
        <v>199</v>
      </c>
      <c r="H22" t="s">
        <v>2570</v>
      </c>
      <c r="I22" s="112">
        <v>42.607999999999997</v>
      </c>
      <c r="M22" t="s">
        <v>2550</v>
      </c>
      <c r="O22" t="str">
        <f t="shared" si="0"/>
        <v>42.608</v>
      </c>
      <c r="P22" t="s">
        <v>8</v>
      </c>
    </row>
    <row r="23" spans="1:16">
      <c r="A23">
        <v>145455</v>
      </c>
      <c r="B23" t="s">
        <v>2494</v>
      </c>
      <c r="C23">
        <v>3</v>
      </c>
      <c r="D23" t="s">
        <v>189</v>
      </c>
      <c r="E23" t="s">
        <v>196</v>
      </c>
      <c r="F23" t="s">
        <v>39</v>
      </c>
      <c r="G23" t="s">
        <v>197</v>
      </c>
      <c r="H23" t="s">
        <v>784</v>
      </c>
      <c r="I23" s="112">
        <v>26.75</v>
      </c>
      <c r="M23" t="s">
        <v>2550</v>
      </c>
      <c r="O23" t="str">
        <f t="shared" si="0"/>
        <v>26.750</v>
      </c>
      <c r="P23" t="s">
        <v>8</v>
      </c>
    </row>
    <row r="24" spans="1:16">
      <c r="A24">
        <v>145456</v>
      </c>
      <c r="B24" t="s">
        <v>2571</v>
      </c>
      <c r="C24">
        <v>3</v>
      </c>
      <c r="D24" t="s">
        <v>189</v>
      </c>
      <c r="E24" t="s">
        <v>201</v>
      </c>
      <c r="F24" t="s">
        <v>37</v>
      </c>
      <c r="G24" t="s">
        <v>199</v>
      </c>
      <c r="H24" t="s">
        <v>2572</v>
      </c>
      <c r="I24" s="112">
        <v>38.500999999999998</v>
      </c>
      <c r="M24" t="s">
        <v>2550</v>
      </c>
      <c r="O24" t="str">
        <f t="shared" si="0"/>
        <v>38.501</v>
      </c>
      <c r="P24" t="s">
        <v>8</v>
      </c>
    </row>
    <row r="25" spans="1:16">
      <c r="A25">
        <v>145453</v>
      </c>
      <c r="B25" t="s">
        <v>2495</v>
      </c>
      <c r="C25">
        <v>3</v>
      </c>
      <c r="D25" t="s">
        <v>189</v>
      </c>
      <c r="E25" t="s">
        <v>200</v>
      </c>
      <c r="F25" t="s">
        <v>37</v>
      </c>
      <c r="G25" t="s">
        <v>197</v>
      </c>
      <c r="H25" t="s">
        <v>785</v>
      </c>
      <c r="I25" s="112">
        <v>24.222999999999999</v>
      </c>
      <c r="M25" t="s">
        <v>2550</v>
      </c>
      <c r="O25" t="str">
        <f t="shared" si="0"/>
        <v>24.223</v>
      </c>
      <c r="P25" t="s">
        <v>8</v>
      </c>
    </row>
    <row r="26" spans="1:16">
      <c r="A26">
        <v>119247</v>
      </c>
      <c r="B26" t="s">
        <v>2573</v>
      </c>
      <c r="C26">
        <v>3</v>
      </c>
      <c r="D26" t="s">
        <v>10</v>
      </c>
      <c r="E26" t="s">
        <v>198</v>
      </c>
      <c r="F26" t="s">
        <v>39</v>
      </c>
      <c r="G26" t="s">
        <v>199</v>
      </c>
      <c r="H26" t="s">
        <v>2574</v>
      </c>
      <c r="I26" s="112">
        <v>338.387</v>
      </c>
      <c r="M26" t="s">
        <v>2550</v>
      </c>
      <c r="O26" t="str">
        <f t="shared" si="0"/>
        <v>338.387</v>
      </c>
      <c r="P26" t="s">
        <v>8</v>
      </c>
    </row>
    <row r="27" spans="1:16">
      <c r="A27">
        <v>119248</v>
      </c>
      <c r="B27" t="s">
        <v>2435</v>
      </c>
      <c r="C27">
        <v>3</v>
      </c>
      <c r="D27" t="s">
        <v>10</v>
      </c>
      <c r="E27" t="s">
        <v>196</v>
      </c>
      <c r="F27" t="s">
        <v>39</v>
      </c>
      <c r="G27" t="s">
        <v>197</v>
      </c>
      <c r="H27" t="s">
        <v>786</v>
      </c>
      <c r="I27" s="112">
        <v>53.999000000000002</v>
      </c>
      <c r="M27" t="s">
        <v>2550</v>
      </c>
      <c r="O27" t="str">
        <f t="shared" si="0"/>
        <v>53.999</v>
      </c>
      <c r="P27" t="s">
        <v>8</v>
      </c>
    </row>
    <row r="28" spans="1:16">
      <c r="A28">
        <v>102434</v>
      </c>
      <c r="B28" t="s">
        <v>2575</v>
      </c>
      <c r="C28">
        <v>3</v>
      </c>
      <c r="D28" t="s">
        <v>10</v>
      </c>
      <c r="E28" t="s">
        <v>201</v>
      </c>
      <c r="F28" t="s">
        <v>37</v>
      </c>
      <c r="G28" t="s">
        <v>199</v>
      </c>
      <c r="H28" t="s">
        <v>2576</v>
      </c>
      <c r="I28" s="112">
        <v>310.57900000000001</v>
      </c>
      <c r="M28" t="s">
        <v>2550</v>
      </c>
      <c r="O28" t="str">
        <f t="shared" si="0"/>
        <v>310.579</v>
      </c>
      <c r="P28" t="s">
        <v>8</v>
      </c>
    </row>
    <row r="29" spans="1:16">
      <c r="A29">
        <v>102435</v>
      </c>
      <c r="B29" t="s">
        <v>2436</v>
      </c>
      <c r="C29">
        <v>3</v>
      </c>
      <c r="D29" t="s">
        <v>10</v>
      </c>
      <c r="E29" t="s">
        <v>200</v>
      </c>
      <c r="F29" t="s">
        <v>37</v>
      </c>
      <c r="G29" t="s">
        <v>197</v>
      </c>
      <c r="H29" t="s">
        <v>787</v>
      </c>
      <c r="I29" s="112">
        <v>29.178999999999998</v>
      </c>
      <c r="M29" t="s">
        <v>2550</v>
      </c>
      <c r="O29" t="str">
        <f t="shared" si="0"/>
        <v>29.179</v>
      </c>
      <c r="P29" t="s">
        <v>8</v>
      </c>
    </row>
    <row r="30" spans="1:16">
      <c r="A30">
        <v>119028</v>
      </c>
      <c r="B30" t="s">
        <v>2577</v>
      </c>
      <c r="C30">
        <v>3</v>
      </c>
      <c r="D30" t="s">
        <v>3</v>
      </c>
      <c r="E30" t="s">
        <v>198</v>
      </c>
      <c r="F30" t="s">
        <v>39</v>
      </c>
      <c r="G30" t="s">
        <v>199</v>
      </c>
      <c r="H30" t="s">
        <v>2578</v>
      </c>
      <c r="I30" s="112">
        <v>104.026</v>
      </c>
      <c r="M30" t="s">
        <v>2550</v>
      </c>
      <c r="O30" t="str">
        <f t="shared" si="0"/>
        <v>104.026</v>
      </c>
      <c r="P30" t="s">
        <v>8</v>
      </c>
    </row>
    <row r="31" spans="1:16">
      <c r="A31">
        <v>119029</v>
      </c>
      <c r="B31" t="s">
        <v>2445</v>
      </c>
      <c r="C31">
        <v>3</v>
      </c>
      <c r="D31" t="s">
        <v>3</v>
      </c>
      <c r="E31" t="s">
        <v>196</v>
      </c>
      <c r="F31" t="s">
        <v>39</v>
      </c>
      <c r="G31" t="s">
        <v>197</v>
      </c>
      <c r="H31" t="s">
        <v>788</v>
      </c>
      <c r="I31" s="112">
        <v>35.843000000000004</v>
      </c>
      <c r="M31" t="s">
        <v>2550</v>
      </c>
      <c r="O31" t="str">
        <f t="shared" si="0"/>
        <v>35.843</v>
      </c>
      <c r="P31" t="s">
        <v>8</v>
      </c>
    </row>
    <row r="32" spans="1:16">
      <c r="A32">
        <v>108202</v>
      </c>
      <c r="B32" t="s">
        <v>2579</v>
      </c>
      <c r="C32">
        <v>3</v>
      </c>
      <c r="D32" t="s">
        <v>3</v>
      </c>
      <c r="E32" t="s">
        <v>201</v>
      </c>
      <c r="F32" t="s">
        <v>37</v>
      </c>
      <c r="G32" t="s">
        <v>199</v>
      </c>
      <c r="H32" t="s">
        <v>2580</v>
      </c>
      <c r="I32" s="112">
        <v>93.301000000000002</v>
      </c>
      <c r="M32" t="s">
        <v>2550</v>
      </c>
      <c r="O32" t="str">
        <f t="shared" si="0"/>
        <v>93.301</v>
      </c>
      <c r="P32" t="s">
        <v>8</v>
      </c>
    </row>
    <row r="33" spans="1:16">
      <c r="A33">
        <v>108203</v>
      </c>
      <c r="B33" t="s">
        <v>2446</v>
      </c>
      <c r="C33">
        <v>3</v>
      </c>
      <c r="D33" t="s">
        <v>3</v>
      </c>
      <c r="E33" t="s">
        <v>200</v>
      </c>
      <c r="F33" t="s">
        <v>37</v>
      </c>
      <c r="G33" t="s">
        <v>197</v>
      </c>
      <c r="H33" t="s">
        <v>789</v>
      </c>
      <c r="I33" s="112">
        <v>29.849</v>
      </c>
      <c r="M33" t="s">
        <v>2550</v>
      </c>
      <c r="O33" t="str">
        <f t="shared" si="0"/>
        <v>29.849</v>
      </c>
      <c r="P33" t="s">
        <v>8</v>
      </c>
    </row>
    <row r="34" spans="1:16">
      <c r="A34">
        <v>147306</v>
      </c>
      <c r="B34" t="s">
        <v>2581</v>
      </c>
      <c r="C34">
        <v>3</v>
      </c>
      <c r="D34" t="s">
        <v>711</v>
      </c>
      <c r="E34" t="s">
        <v>198</v>
      </c>
      <c r="F34" t="s">
        <v>39</v>
      </c>
      <c r="G34" t="s">
        <v>199</v>
      </c>
      <c r="H34" t="s">
        <v>2582</v>
      </c>
      <c r="I34" s="112">
        <v>22.181999999999999</v>
      </c>
      <c r="M34" t="s">
        <v>2550</v>
      </c>
      <c r="O34" t="str">
        <f t="shared" si="0"/>
        <v>22.182</v>
      </c>
      <c r="P34" t="s">
        <v>8</v>
      </c>
    </row>
    <row r="35" spans="1:16">
      <c r="A35">
        <v>147304</v>
      </c>
      <c r="B35" t="s">
        <v>2505</v>
      </c>
      <c r="C35">
        <v>3</v>
      </c>
      <c r="D35" t="s">
        <v>711</v>
      </c>
      <c r="E35" t="s">
        <v>196</v>
      </c>
      <c r="F35" t="s">
        <v>39</v>
      </c>
      <c r="G35" t="s">
        <v>197</v>
      </c>
      <c r="H35" t="s">
        <v>2504</v>
      </c>
      <c r="I35" s="112">
        <v>18.384</v>
      </c>
      <c r="M35" t="s">
        <v>2550</v>
      </c>
      <c r="O35" t="str">
        <f t="shared" si="0"/>
        <v>18.384</v>
      </c>
      <c r="P35" t="s">
        <v>8</v>
      </c>
    </row>
    <row r="36" spans="1:16">
      <c r="A36">
        <v>147303</v>
      </c>
      <c r="B36" t="s">
        <v>2583</v>
      </c>
      <c r="C36">
        <v>3</v>
      </c>
      <c r="D36" t="s">
        <v>711</v>
      </c>
      <c r="E36" t="s">
        <v>201</v>
      </c>
      <c r="F36" t="s">
        <v>37</v>
      </c>
      <c r="G36" t="s">
        <v>199</v>
      </c>
      <c r="H36" t="s">
        <v>2584</v>
      </c>
      <c r="I36" s="112">
        <v>21.175000000000001</v>
      </c>
      <c r="M36" t="s">
        <v>2550</v>
      </c>
      <c r="O36" t="str">
        <f t="shared" si="0"/>
        <v>21.175</v>
      </c>
      <c r="P36" t="s">
        <v>8</v>
      </c>
    </row>
    <row r="37" spans="1:16">
      <c r="A37">
        <v>147305</v>
      </c>
      <c r="B37" t="s">
        <v>2507</v>
      </c>
      <c r="C37">
        <v>3</v>
      </c>
      <c r="D37" t="s">
        <v>711</v>
      </c>
      <c r="E37" t="s">
        <v>200</v>
      </c>
      <c r="F37" t="s">
        <v>37</v>
      </c>
      <c r="G37" t="s">
        <v>197</v>
      </c>
      <c r="H37" t="s">
        <v>2506</v>
      </c>
      <c r="I37" s="112">
        <v>17.527999999999999</v>
      </c>
      <c r="M37" t="s">
        <v>2550</v>
      </c>
      <c r="O37" t="str">
        <f t="shared" si="0"/>
        <v>17.528</v>
      </c>
      <c r="P37" t="s">
        <v>8</v>
      </c>
    </row>
    <row r="38" spans="1:16">
      <c r="A38">
        <v>119242</v>
      </c>
      <c r="B38" t="s">
        <v>2585</v>
      </c>
      <c r="C38">
        <v>3</v>
      </c>
      <c r="D38" t="s">
        <v>0</v>
      </c>
      <c r="E38" t="s">
        <v>198</v>
      </c>
      <c r="F38" t="s">
        <v>39</v>
      </c>
      <c r="G38" t="s">
        <v>199</v>
      </c>
      <c r="H38" t="s">
        <v>2586</v>
      </c>
      <c r="I38" s="112">
        <v>152.54599999999999</v>
      </c>
      <c r="M38" t="s">
        <v>2550</v>
      </c>
      <c r="O38" t="str">
        <f t="shared" si="0"/>
        <v>152.546</v>
      </c>
      <c r="P38" t="s">
        <v>8</v>
      </c>
    </row>
    <row r="39" spans="1:16">
      <c r="A39">
        <v>119241</v>
      </c>
      <c r="B39" t="s">
        <v>2305</v>
      </c>
      <c r="C39">
        <v>3</v>
      </c>
      <c r="D39" t="s">
        <v>0</v>
      </c>
      <c r="E39" t="s">
        <v>196</v>
      </c>
      <c r="F39" t="s">
        <v>39</v>
      </c>
      <c r="G39" t="s">
        <v>197</v>
      </c>
      <c r="H39" t="s">
        <v>790</v>
      </c>
      <c r="I39" s="112">
        <v>92.141000000000005</v>
      </c>
      <c r="M39" t="s">
        <v>2550</v>
      </c>
      <c r="O39" t="str">
        <f t="shared" si="0"/>
        <v>92.141</v>
      </c>
      <c r="P39">
        <v>1.19</v>
      </c>
    </row>
    <row r="40" spans="1:16">
      <c r="A40">
        <v>104772</v>
      </c>
      <c r="B40" t="s">
        <v>2587</v>
      </c>
      <c r="C40">
        <v>3</v>
      </c>
      <c r="D40" t="s">
        <v>0</v>
      </c>
      <c r="E40" t="s">
        <v>201</v>
      </c>
      <c r="F40" t="s">
        <v>37</v>
      </c>
      <c r="G40" t="s">
        <v>199</v>
      </c>
      <c r="H40" t="s">
        <v>2588</v>
      </c>
      <c r="I40" s="112">
        <v>137.11600000000001</v>
      </c>
      <c r="M40" t="s">
        <v>2550</v>
      </c>
      <c r="O40" t="str">
        <f t="shared" si="0"/>
        <v>137.116</v>
      </c>
      <c r="P40" t="s">
        <v>8</v>
      </c>
    </row>
    <row r="41" spans="1:16">
      <c r="A41">
        <v>104773</v>
      </c>
      <c r="B41" t="s">
        <v>2306</v>
      </c>
      <c r="C41">
        <v>3</v>
      </c>
      <c r="D41" t="s">
        <v>0</v>
      </c>
      <c r="E41" t="s">
        <v>200</v>
      </c>
      <c r="F41" t="s">
        <v>37</v>
      </c>
      <c r="G41" t="s">
        <v>197</v>
      </c>
      <c r="H41" t="s">
        <v>791</v>
      </c>
      <c r="I41" s="112">
        <v>23.504000000000001</v>
      </c>
      <c r="M41" t="s">
        <v>2550</v>
      </c>
      <c r="O41" t="str">
        <f t="shared" si="0"/>
        <v>23.504</v>
      </c>
      <c r="P41">
        <v>1.19</v>
      </c>
    </row>
    <row r="42" spans="1:16">
      <c r="A42">
        <v>146062</v>
      </c>
      <c r="B42" t="s">
        <v>2589</v>
      </c>
      <c r="C42">
        <v>4</v>
      </c>
      <c r="D42" t="s">
        <v>190</v>
      </c>
      <c r="E42" t="s">
        <v>198</v>
      </c>
      <c r="F42" t="s">
        <v>39</v>
      </c>
      <c r="G42" t="s">
        <v>199</v>
      </c>
      <c r="H42" t="s">
        <v>2590</v>
      </c>
      <c r="I42" s="112">
        <v>1405.7556</v>
      </c>
      <c r="M42" t="s">
        <v>2591</v>
      </c>
      <c r="O42" t="str">
        <f t="shared" si="0"/>
        <v>1405.7556</v>
      </c>
      <c r="P42" t="s">
        <v>8</v>
      </c>
    </row>
    <row r="43" spans="1:16">
      <c r="A43">
        <v>146065</v>
      </c>
      <c r="B43" t="s">
        <v>2260</v>
      </c>
      <c r="C43">
        <v>4</v>
      </c>
      <c r="D43" t="s">
        <v>190</v>
      </c>
      <c r="E43" t="s">
        <v>204</v>
      </c>
      <c r="F43" t="s">
        <v>39</v>
      </c>
      <c r="G43" t="s">
        <v>33</v>
      </c>
      <c r="H43" t="s">
        <v>681</v>
      </c>
      <c r="I43" s="112">
        <v>1000.0099</v>
      </c>
      <c r="M43" t="s">
        <v>2591</v>
      </c>
      <c r="O43" t="str">
        <f t="shared" si="0"/>
        <v>1000.0099</v>
      </c>
      <c r="P43">
        <v>27.931004000000005</v>
      </c>
    </row>
    <row r="44" spans="1:16">
      <c r="A44">
        <v>146061</v>
      </c>
      <c r="B44" t="s">
        <v>2592</v>
      </c>
      <c r="C44">
        <v>4</v>
      </c>
      <c r="D44" t="s">
        <v>190</v>
      </c>
      <c r="E44" t="s">
        <v>201</v>
      </c>
      <c r="F44" t="s">
        <v>37</v>
      </c>
      <c r="G44" t="s">
        <v>199</v>
      </c>
      <c r="H44" t="s">
        <v>2593</v>
      </c>
      <c r="I44" s="112">
        <v>1398.1796999999999</v>
      </c>
      <c r="M44" t="s">
        <v>2591</v>
      </c>
      <c r="O44" t="str">
        <f t="shared" si="0"/>
        <v>1398.1797</v>
      </c>
      <c r="P44" t="s">
        <v>8</v>
      </c>
    </row>
    <row r="45" spans="1:16">
      <c r="A45">
        <v>146066</v>
      </c>
      <c r="B45" t="s">
        <v>2263</v>
      </c>
      <c r="C45">
        <v>4</v>
      </c>
      <c r="D45" t="s">
        <v>190</v>
      </c>
      <c r="E45" t="s">
        <v>205</v>
      </c>
      <c r="F45" t="s">
        <v>37</v>
      </c>
      <c r="G45" t="s">
        <v>33</v>
      </c>
      <c r="H45" t="s">
        <v>683</v>
      </c>
      <c r="I45" s="112">
        <v>1000.0099</v>
      </c>
      <c r="M45" t="s">
        <v>2591</v>
      </c>
      <c r="O45" t="str">
        <f t="shared" si="0"/>
        <v>1000.0099</v>
      </c>
      <c r="P45">
        <v>26.929060000000003</v>
      </c>
    </row>
    <row r="46" spans="1:16">
      <c r="A46">
        <v>146063</v>
      </c>
      <c r="B46" t="s">
        <v>2287</v>
      </c>
      <c r="C46">
        <v>4</v>
      </c>
      <c r="D46" t="s">
        <v>190</v>
      </c>
      <c r="E46" t="s">
        <v>209</v>
      </c>
      <c r="F46" t="s">
        <v>37</v>
      </c>
      <c r="G46" t="s">
        <v>34</v>
      </c>
      <c r="H46" t="s">
        <v>684</v>
      </c>
      <c r="I46" s="112">
        <v>1000.9023999999999</v>
      </c>
      <c r="M46" t="s">
        <v>2591</v>
      </c>
      <c r="O46" t="str">
        <f t="shared" si="0"/>
        <v>1000.9024</v>
      </c>
      <c r="P46">
        <v>22.278198000000003</v>
      </c>
    </row>
    <row r="47" spans="1:16">
      <c r="A47">
        <v>149313</v>
      </c>
      <c r="B47" t="s">
        <v>2006</v>
      </c>
      <c r="C47">
        <v>4</v>
      </c>
      <c r="D47" t="s">
        <v>190</v>
      </c>
      <c r="E47" t="s">
        <v>70</v>
      </c>
      <c r="F47" t="s">
        <v>68</v>
      </c>
      <c r="G47" t="s">
        <v>70</v>
      </c>
      <c r="H47" t="s">
        <v>2007</v>
      </c>
      <c r="I47" s="112">
        <v>10</v>
      </c>
      <c r="M47" t="s">
        <v>2591</v>
      </c>
      <c r="O47" t="str">
        <f t="shared" si="0"/>
        <v>10.0000</v>
      </c>
      <c r="P47" t="s">
        <v>8</v>
      </c>
    </row>
    <row r="48" spans="1:16">
      <c r="A48">
        <v>149312</v>
      </c>
      <c r="B48" t="s">
        <v>2008</v>
      </c>
      <c r="C48">
        <v>4</v>
      </c>
      <c r="D48" t="s">
        <v>190</v>
      </c>
      <c r="E48" t="s">
        <v>69</v>
      </c>
      <c r="F48" t="s">
        <v>68</v>
      </c>
      <c r="G48" t="s">
        <v>69</v>
      </c>
      <c r="H48" t="s">
        <v>2009</v>
      </c>
      <c r="I48" s="112">
        <v>12.5221</v>
      </c>
      <c r="M48" t="s">
        <v>2591</v>
      </c>
      <c r="O48" t="str">
        <f t="shared" si="0"/>
        <v>12.5221</v>
      </c>
      <c r="P48" t="s">
        <v>8</v>
      </c>
    </row>
    <row r="49" spans="1:16">
      <c r="A49">
        <v>149311</v>
      </c>
      <c r="B49" t="s">
        <v>2010</v>
      </c>
      <c r="C49">
        <v>4</v>
      </c>
      <c r="D49" t="s">
        <v>190</v>
      </c>
      <c r="E49" t="s">
        <v>72</v>
      </c>
      <c r="F49" t="s">
        <v>68</v>
      </c>
      <c r="G49" t="s">
        <v>72</v>
      </c>
      <c r="H49" t="s">
        <v>2011</v>
      </c>
      <c r="I49" s="112">
        <v>10</v>
      </c>
      <c r="M49" t="s">
        <v>2591</v>
      </c>
      <c r="O49" t="str">
        <f t="shared" si="0"/>
        <v>10.0000</v>
      </c>
      <c r="P49" t="s">
        <v>8</v>
      </c>
    </row>
    <row r="50" spans="1:16">
      <c r="A50">
        <v>149310</v>
      </c>
      <c r="B50" t="s">
        <v>2012</v>
      </c>
      <c r="C50">
        <v>4</v>
      </c>
      <c r="D50" t="s">
        <v>190</v>
      </c>
      <c r="E50" t="s">
        <v>71</v>
      </c>
      <c r="F50" t="s">
        <v>68</v>
      </c>
      <c r="G50" t="s">
        <v>71</v>
      </c>
      <c r="H50" t="s">
        <v>2013</v>
      </c>
      <c r="I50" s="112">
        <v>12.5221</v>
      </c>
      <c r="M50" t="s">
        <v>2591</v>
      </c>
      <c r="O50" t="str">
        <f t="shared" si="0"/>
        <v>12.5221</v>
      </c>
      <c r="P50" t="s">
        <v>8</v>
      </c>
    </row>
    <row r="51" spans="1:16">
      <c r="A51">
        <v>119125</v>
      </c>
      <c r="B51" t="s">
        <v>2595</v>
      </c>
      <c r="C51">
        <v>4</v>
      </c>
      <c r="D51" t="s">
        <v>17</v>
      </c>
      <c r="E51" t="s">
        <v>198</v>
      </c>
      <c r="F51" t="s">
        <v>39</v>
      </c>
      <c r="G51" t="s">
        <v>199</v>
      </c>
      <c r="H51" t="s">
        <v>2596</v>
      </c>
      <c r="I51" s="112">
        <v>3825.4582</v>
      </c>
      <c r="M51" t="s">
        <v>2591</v>
      </c>
      <c r="O51" t="str">
        <f t="shared" si="0"/>
        <v>3825.4582</v>
      </c>
      <c r="P51" t="s">
        <v>8</v>
      </c>
    </row>
    <row r="52" spans="1:16">
      <c r="A52">
        <v>119124</v>
      </c>
      <c r="B52" t="s">
        <v>2264</v>
      </c>
      <c r="C52">
        <v>4</v>
      </c>
      <c r="D52" t="s">
        <v>17</v>
      </c>
      <c r="E52" t="s">
        <v>204</v>
      </c>
      <c r="F52" t="s">
        <v>39</v>
      </c>
      <c r="G52" t="s">
        <v>33</v>
      </c>
      <c r="H52" t="s">
        <v>650</v>
      </c>
      <c r="I52" s="112">
        <v>1001.1541999999999</v>
      </c>
      <c r="M52" t="s">
        <v>2591</v>
      </c>
      <c r="O52" t="str">
        <f t="shared" si="0"/>
        <v>1001.1542</v>
      </c>
      <c r="P52">
        <v>31.522979000000014</v>
      </c>
    </row>
    <row r="53" spans="1:16">
      <c r="A53">
        <v>119123</v>
      </c>
      <c r="B53" t="s">
        <v>2281</v>
      </c>
      <c r="C53">
        <v>4</v>
      </c>
      <c r="D53" t="s">
        <v>17</v>
      </c>
      <c r="E53" t="s">
        <v>196</v>
      </c>
      <c r="F53" t="s">
        <v>39</v>
      </c>
      <c r="G53" t="s">
        <v>34</v>
      </c>
      <c r="H53" t="s">
        <v>651</v>
      </c>
      <c r="I53" s="112">
        <v>1002.1684</v>
      </c>
      <c r="M53" t="s">
        <v>2591</v>
      </c>
      <c r="O53" t="str">
        <f t="shared" si="0"/>
        <v>1002.1684</v>
      </c>
      <c r="P53">
        <v>31.477397999999994</v>
      </c>
    </row>
    <row r="54" spans="1:16">
      <c r="A54">
        <v>103347</v>
      </c>
      <c r="B54" t="s">
        <v>2597</v>
      </c>
      <c r="C54">
        <v>4</v>
      </c>
      <c r="D54" t="s">
        <v>17</v>
      </c>
      <c r="E54" t="s">
        <v>212</v>
      </c>
      <c r="F54" t="s">
        <v>37</v>
      </c>
      <c r="G54" t="s">
        <v>199</v>
      </c>
      <c r="H54" t="s">
        <v>2598</v>
      </c>
      <c r="I54" s="112">
        <v>3781.3155000000002</v>
      </c>
      <c r="M54" t="s">
        <v>2591</v>
      </c>
      <c r="O54" t="str">
        <f t="shared" si="0"/>
        <v>3781.3155</v>
      </c>
      <c r="P54" t="s">
        <v>8</v>
      </c>
    </row>
    <row r="55" spans="1:16">
      <c r="A55">
        <v>103348</v>
      </c>
      <c r="B55" t="s">
        <v>2284</v>
      </c>
      <c r="C55">
        <v>4</v>
      </c>
      <c r="D55" t="s">
        <v>17</v>
      </c>
      <c r="E55" t="s">
        <v>210</v>
      </c>
      <c r="F55" t="s">
        <v>37</v>
      </c>
      <c r="G55" t="s">
        <v>34</v>
      </c>
      <c r="H55" t="s">
        <v>652</v>
      </c>
      <c r="I55" s="112">
        <v>1002.1521</v>
      </c>
      <c r="M55" t="s">
        <v>2591</v>
      </c>
      <c r="O55" t="str">
        <f t="shared" si="0"/>
        <v>1002.1521</v>
      </c>
      <c r="P55">
        <v>30.999174</v>
      </c>
    </row>
    <row r="56" spans="1:16">
      <c r="A56">
        <v>103349</v>
      </c>
      <c r="B56" t="s">
        <v>2261</v>
      </c>
      <c r="C56">
        <v>4</v>
      </c>
      <c r="D56" t="s">
        <v>17</v>
      </c>
      <c r="E56" t="s">
        <v>211</v>
      </c>
      <c r="F56" t="s">
        <v>37</v>
      </c>
      <c r="G56" t="s">
        <v>33</v>
      </c>
      <c r="H56" t="s">
        <v>653</v>
      </c>
      <c r="I56" s="112">
        <v>1001.1541999999999</v>
      </c>
      <c r="M56" t="s">
        <v>2591</v>
      </c>
      <c r="O56" t="str">
        <f t="shared" si="0"/>
        <v>1001.1542</v>
      </c>
      <c r="P56">
        <v>31.08877600000001</v>
      </c>
    </row>
    <row r="57" spans="1:16">
      <c r="A57">
        <v>119205</v>
      </c>
      <c r="B57" t="s">
        <v>2599</v>
      </c>
      <c r="C57">
        <v>4</v>
      </c>
      <c r="D57" t="s">
        <v>15</v>
      </c>
      <c r="E57" t="s">
        <v>198</v>
      </c>
      <c r="F57" t="s">
        <v>39</v>
      </c>
      <c r="G57" t="s">
        <v>199</v>
      </c>
      <c r="H57" t="s">
        <v>2600</v>
      </c>
      <c r="I57" s="112">
        <v>3764.3942000000002</v>
      </c>
      <c r="M57" t="s">
        <v>2591</v>
      </c>
      <c r="O57" t="str">
        <f t="shared" si="0"/>
        <v>3764.3942</v>
      </c>
      <c r="P57" t="s">
        <v>8</v>
      </c>
    </row>
    <row r="58" spans="1:16">
      <c r="A58">
        <v>119206</v>
      </c>
      <c r="B58" t="s">
        <v>2314</v>
      </c>
      <c r="C58">
        <v>4</v>
      </c>
      <c r="D58" t="s">
        <v>15</v>
      </c>
      <c r="E58" t="s">
        <v>196</v>
      </c>
      <c r="F58" t="s">
        <v>39</v>
      </c>
      <c r="G58" t="s">
        <v>197</v>
      </c>
      <c r="H58" t="s">
        <v>643</v>
      </c>
      <c r="I58" s="112">
        <v>1126.7542000000001</v>
      </c>
      <c r="M58" t="s">
        <v>2591</v>
      </c>
      <c r="O58" t="str">
        <f t="shared" si="0"/>
        <v>1126.7542</v>
      </c>
      <c r="P58">
        <v>57.529000000000003</v>
      </c>
    </row>
    <row r="59" spans="1:16">
      <c r="A59">
        <v>119203</v>
      </c>
      <c r="B59" t="s">
        <v>2271</v>
      </c>
      <c r="C59">
        <v>4</v>
      </c>
      <c r="D59" t="s">
        <v>15</v>
      </c>
      <c r="E59" t="s">
        <v>204</v>
      </c>
      <c r="F59" t="s">
        <v>39</v>
      </c>
      <c r="G59" t="s">
        <v>33</v>
      </c>
      <c r="H59" t="s">
        <v>642</v>
      </c>
      <c r="I59" s="112">
        <v>1005.3951</v>
      </c>
      <c r="M59" t="s">
        <v>2591</v>
      </c>
      <c r="O59" t="str">
        <f t="shared" si="0"/>
        <v>1005.3951</v>
      </c>
      <c r="P59">
        <v>36.353265000000015</v>
      </c>
    </row>
    <row r="60" spans="1:16">
      <c r="A60">
        <v>119204</v>
      </c>
      <c r="B60" t="s">
        <v>2299</v>
      </c>
      <c r="C60">
        <v>4</v>
      </c>
      <c r="D60" t="s">
        <v>15</v>
      </c>
      <c r="E60" t="s">
        <v>202</v>
      </c>
      <c r="F60" t="s">
        <v>39</v>
      </c>
      <c r="G60" t="s">
        <v>58</v>
      </c>
      <c r="H60" t="s">
        <v>644</v>
      </c>
      <c r="I60" s="112">
        <v>1083.2026000000001</v>
      </c>
      <c r="M60" t="s">
        <v>2591</v>
      </c>
      <c r="O60" t="str">
        <f t="shared" si="0"/>
        <v>1083.2026</v>
      </c>
      <c r="P60">
        <v>43.591200000000001</v>
      </c>
    </row>
    <row r="61" spans="1:16">
      <c r="A61">
        <v>119207</v>
      </c>
      <c r="B61" t="s">
        <v>2280</v>
      </c>
      <c r="C61">
        <v>4</v>
      </c>
      <c r="D61" t="s">
        <v>15</v>
      </c>
      <c r="E61" t="s">
        <v>208</v>
      </c>
      <c r="F61" t="s">
        <v>39</v>
      </c>
      <c r="G61" t="s">
        <v>34</v>
      </c>
      <c r="H61" t="s">
        <v>645</v>
      </c>
      <c r="I61" s="112">
        <v>1006.1404</v>
      </c>
      <c r="M61" t="s">
        <v>2591</v>
      </c>
      <c r="O61" t="str">
        <f t="shared" si="0"/>
        <v>1006.1404</v>
      </c>
      <c r="P61">
        <v>36.369922000000003</v>
      </c>
    </row>
    <row r="62" spans="1:16">
      <c r="A62">
        <v>104138</v>
      </c>
      <c r="B62" t="s">
        <v>2601</v>
      </c>
      <c r="C62">
        <v>4</v>
      </c>
      <c r="D62" t="s">
        <v>15</v>
      </c>
      <c r="E62" t="s">
        <v>201</v>
      </c>
      <c r="F62" t="s">
        <v>37</v>
      </c>
      <c r="G62" t="s">
        <v>199</v>
      </c>
      <c r="H62" t="s">
        <v>2602</v>
      </c>
      <c r="I62" s="112">
        <v>3455.9699000000001</v>
      </c>
      <c r="M62" t="s">
        <v>2591</v>
      </c>
      <c r="O62" t="str">
        <f t="shared" si="0"/>
        <v>3455.9699</v>
      </c>
      <c r="P62" t="s">
        <v>8</v>
      </c>
    </row>
    <row r="63" spans="1:16">
      <c r="A63">
        <v>104140</v>
      </c>
      <c r="B63" t="s">
        <v>2270</v>
      </c>
      <c r="C63">
        <v>4</v>
      </c>
      <c r="D63" t="s">
        <v>15</v>
      </c>
      <c r="E63" t="s">
        <v>205</v>
      </c>
      <c r="F63" t="s">
        <v>37</v>
      </c>
      <c r="G63" t="s">
        <v>33</v>
      </c>
      <c r="H63" t="s">
        <v>647</v>
      </c>
      <c r="I63" s="112">
        <v>1005.4914</v>
      </c>
      <c r="M63" t="s">
        <v>2591</v>
      </c>
      <c r="O63" t="str">
        <f t="shared" si="0"/>
        <v>1005.4914</v>
      </c>
      <c r="P63">
        <v>32.616976999999999</v>
      </c>
    </row>
    <row r="64" spans="1:16">
      <c r="A64">
        <v>117063</v>
      </c>
      <c r="B64" t="s">
        <v>2296</v>
      </c>
      <c r="C64">
        <v>4</v>
      </c>
      <c r="D64" t="s">
        <v>15</v>
      </c>
      <c r="E64" t="s">
        <v>203</v>
      </c>
      <c r="F64" t="s">
        <v>37</v>
      </c>
      <c r="G64" t="s">
        <v>58</v>
      </c>
      <c r="H64" t="s">
        <v>648</v>
      </c>
      <c r="I64" s="112">
        <v>1075.5165</v>
      </c>
      <c r="M64" t="s">
        <v>2591</v>
      </c>
      <c r="O64" t="str">
        <f t="shared" si="0"/>
        <v>1075.5165</v>
      </c>
      <c r="P64">
        <v>39.099399999999996</v>
      </c>
    </row>
    <row r="65" spans="1:16">
      <c r="A65">
        <v>117995</v>
      </c>
      <c r="B65" t="s">
        <v>2315</v>
      </c>
      <c r="C65">
        <v>4</v>
      </c>
      <c r="D65" t="s">
        <v>15</v>
      </c>
      <c r="E65" t="s">
        <v>200</v>
      </c>
      <c r="F65" t="s">
        <v>37</v>
      </c>
      <c r="G65" t="s">
        <v>197</v>
      </c>
      <c r="H65" t="s">
        <v>646</v>
      </c>
      <c r="I65" s="112">
        <v>1115.4789000000001</v>
      </c>
      <c r="M65" t="s">
        <v>2591</v>
      </c>
      <c r="O65" t="str">
        <f t="shared" si="0"/>
        <v>1115.4789</v>
      </c>
      <c r="P65">
        <v>51.372900000000001</v>
      </c>
    </row>
    <row r="66" spans="1:16">
      <c r="A66">
        <v>104139</v>
      </c>
      <c r="B66" t="s">
        <v>2275</v>
      </c>
      <c r="C66">
        <v>4</v>
      </c>
      <c r="D66" t="s">
        <v>15</v>
      </c>
      <c r="E66" t="s">
        <v>209</v>
      </c>
      <c r="F66" t="s">
        <v>37</v>
      </c>
      <c r="G66" t="s">
        <v>34</v>
      </c>
      <c r="H66" t="s">
        <v>649</v>
      </c>
      <c r="I66" s="112">
        <v>1006.039</v>
      </c>
      <c r="M66" t="s">
        <v>2591</v>
      </c>
      <c r="O66" t="str">
        <f t="shared" si="0"/>
        <v>1006.0390</v>
      </c>
      <c r="P66">
        <v>32.725227999999994</v>
      </c>
    </row>
    <row r="67" spans="1:16">
      <c r="A67">
        <v>133925</v>
      </c>
      <c r="B67" t="s">
        <v>2603</v>
      </c>
      <c r="C67">
        <v>4</v>
      </c>
      <c r="D67" t="s">
        <v>47</v>
      </c>
      <c r="E67" t="s">
        <v>198</v>
      </c>
      <c r="F67" t="s">
        <v>39</v>
      </c>
      <c r="G67" t="s">
        <v>199</v>
      </c>
      <c r="H67" t="s">
        <v>2604</v>
      </c>
      <c r="I67" s="112">
        <v>20.826799999999999</v>
      </c>
      <c r="M67" t="s">
        <v>2591</v>
      </c>
      <c r="O67" t="str">
        <f t="shared" ref="O67:O130" si="1">FIXED(I67,C67,TRUE)</f>
        <v>20.8268</v>
      </c>
      <c r="P67" t="s">
        <v>8</v>
      </c>
    </row>
    <row r="68" spans="1:16">
      <c r="A68">
        <v>133922</v>
      </c>
      <c r="B68" t="s">
        <v>2269</v>
      </c>
      <c r="C68">
        <v>4</v>
      </c>
      <c r="D68" t="s">
        <v>47</v>
      </c>
      <c r="E68" t="s">
        <v>204</v>
      </c>
      <c r="F68" t="s">
        <v>39</v>
      </c>
      <c r="G68" t="s">
        <v>33</v>
      </c>
      <c r="H68" t="s">
        <v>668</v>
      </c>
      <c r="I68" s="112">
        <v>10.126799999999999</v>
      </c>
      <c r="M68" t="s">
        <v>2591</v>
      </c>
      <c r="O68" t="str">
        <f t="shared" si="1"/>
        <v>10.1268</v>
      </c>
      <c r="P68">
        <v>0.38257999999999998</v>
      </c>
    </row>
    <row r="69" spans="1:16">
      <c r="A69">
        <v>133928</v>
      </c>
      <c r="B69" t="s">
        <v>2303</v>
      </c>
      <c r="C69">
        <v>4</v>
      </c>
      <c r="D69" t="s">
        <v>47</v>
      </c>
      <c r="E69" t="s">
        <v>202</v>
      </c>
      <c r="F69" t="s">
        <v>39</v>
      </c>
      <c r="G69" t="s">
        <v>58</v>
      </c>
      <c r="H69" t="s">
        <v>669</v>
      </c>
      <c r="I69" s="112">
        <v>11.7858</v>
      </c>
      <c r="M69" t="s">
        <v>2591</v>
      </c>
      <c r="O69" t="str">
        <f t="shared" si="1"/>
        <v>11.7858</v>
      </c>
      <c r="P69">
        <v>0.4824</v>
      </c>
    </row>
    <row r="70" spans="1:16">
      <c r="A70">
        <v>133924</v>
      </c>
      <c r="B70" t="s">
        <v>2317</v>
      </c>
      <c r="C70">
        <v>4</v>
      </c>
      <c r="D70" t="s">
        <v>47</v>
      </c>
      <c r="E70" t="s">
        <v>206</v>
      </c>
      <c r="F70" t="s">
        <v>39</v>
      </c>
      <c r="G70" t="s">
        <v>35</v>
      </c>
      <c r="H70" t="s">
        <v>670</v>
      </c>
      <c r="I70" s="112">
        <v>10.837300000000001</v>
      </c>
      <c r="M70" t="s">
        <v>2591</v>
      </c>
      <c r="O70" t="str">
        <f t="shared" si="1"/>
        <v>10.8373</v>
      </c>
      <c r="P70">
        <v>0.54500000000000004</v>
      </c>
    </row>
    <row r="71" spans="1:16">
      <c r="A71">
        <v>133923</v>
      </c>
      <c r="B71" t="s">
        <v>2285</v>
      </c>
      <c r="C71">
        <v>4</v>
      </c>
      <c r="D71" t="s">
        <v>47</v>
      </c>
      <c r="E71" t="s">
        <v>208</v>
      </c>
      <c r="F71" t="s">
        <v>39</v>
      </c>
      <c r="G71" t="s">
        <v>34</v>
      </c>
      <c r="H71" t="s">
        <v>671</v>
      </c>
      <c r="I71" s="112">
        <v>10.1386</v>
      </c>
      <c r="M71" t="s">
        <v>2591</v>
      </c>
      <c r="O71" t="str">
        <f t="shared" si="1"/>
        <v>10.1386</v>
      </c>
      <c r="P71">
        <v>0.38236399999999998</v>
      </c>
    </row>
    <row r="72" spans="1:16">
      <c r="A72">
        <v>133926</v>
      </c>
      <c r="B72" t="s">
        <v>2605</v>
      </c>
      <c r="C72">
        <v>4</v>
      </c>
      <c r="D72" t="s">
        <v>47</v>
      </c>
      <c r="E72" t="s">
        <v>201</v>
      </c>
      <c r="F72" t="s">
        <v>37</v>
      </c>
      <c r="G72" t="s">
        <v>199</v>
      </c>
      <c r="H72" t="s">
        <v>2606</v>
      </c>
      <c r="I72" s="112">
        <v>20.151599999999998</v>
      </c>
      <c r="M72" t="s">
        <v>2591</v>
      </c>
      <c r="O72" t="str">
        <f t="shared" si="1"/>
        <v>20.1516</v>
      </c>
      <c r="P72" t="s">
        <v>8</v>
      </c>
    </row>
    <row r="73" spans="1:16">
      <c r="A73">
        <v>133919</v>
      </c>
      <c r="B73" t="s">
        <v>2266</v>
      </c>
      <c r="C73">
        <v>4</v>
      </c>
      <c r="D73" t="s">
        <v>47</v>
      </c>
      <c r="E73" t="s">
        <v>205</v>
      </c>
      <c r="F73" t="s">
        <v>37</v>
      </c>
      <c r="G73" t="s">
        <v>33</v>
      </c>
      <c r="H73" t="s">
        <v>672</v>
      </c>
      <c r="I73" s="112">
        <v>10.1814</v>
      </c>
      <c r="M73" t="s">
        <v>2591</v>
      </c>
      <c r="O73" t="str">
        <f t="shared" si="1"/>
        <v>10.1814</v>
      </c>
      <c r="P73">
        <v>0.36841899999999989</v>
      </c>
    </row>
    <row r="74" spans="1:16">
      <c r="A74">
        <v>133920</v>
      </c>
      <c r="B74" t="s">
        <v>2301</v>
      </c>
      <c r="C74">
        <v>4</v>
      </c>
      <c r="D74" t="s">
        <v>47</v>
      </c>
      <c r="E74" t="s">
        <v>203</v>
      </c>
      <c r="F74" t="s">
        <v>37</v>
      </c>
      <c r="G74" t="s">
        <v>58</v>
      </c>
      <c r="H74" t="s">
        <v>673</v>
      </c>
      <c r="I74" s="112">
        <v>10.6404</v>
      </c>
      <c r="M74" t="s">
        <v>2591</v>
      </c>
      <c r="O74" t="str">
        <f t="shared" si="1"/>
        <v>10.6404</v>
      </c>
      <c r="P74">
        <v>0.41789999999999999</v>
      </c>
    </row>
    <row r="75" spans="1:16">
      <c r="A75">
        <v>133921</v>
      </c>
      <c r="B75" t="s">
        <v>2316</v>
      </c>
      <c r="C75">
        <v>4</v>
      </c>
      <c r="D75" t="s">
        <v>47</v>
      </c>
      <c r="E75" t="s">
        <v>207</v>
      </c>
      <c r="F75" t="s">
        <v>37</v>
      </c>
      <c r="G75" t="s">
        <v>35</v>
      </c>
      <c r="H75" t="s">
        <v>674</v>
      </c>
      <c r="I75" s="112">
        <v>10.805099999999999</v>
      </c>
      <c r="M75" t="s">
        <v>2591</v>
      </c>
      <c r="O75" t="str">
        <f t="shared" si="1"/>
        <v>10.8051</v>
      </c>
      <c r="P75">
        <v>0.52039999999999997</v>
      </c>
    </row>
    <row r="76" spans="1:16">
      <c r="A76">
        <v>133927</v>
      </c>
      <c r="B76" t="s">
        <v>2286</v>
      </c>
      <c r="C76">
        <v>4</v>
      </c>
      <c r="D76" t="s">
        <v>47</v>
      </c>
      <c r="E76" t="s">
        <v>209</v>
      </c>
      <c r="F76" t="s">
        <v>37</v>
      </c>
      <c r="G76" t="s">
        <v>34</v>
      </c>
      <c r="H76" t="s">
        <v>675</v>
      </c>
      <c r="I76" s="112">
        <v>10.1381</v>
      </c>
      <c r="M76" t="s">
        <v>2591</v>
      </c>
      <c r="O76" t="str">
        <f t="shared" si="1"/>
        <v>10.1381</v>
      </c>
      <c r="P76">
        <v>0.36653500000000006</v>
      </c>
    </row>
    <row r="77" spans="1:16">
      <c r="A77">
        <v>123288</v>
      </c>
      <c r="B77" t="s">
        <v>2265</v>
      </c>
      <c r="C77">
        <v>4</v>
      </c>
      <c r="D77" t="s">
        <v>20</v>
      </c>
      <c r="E77" t="s">
        <v>204</v>
      </c>
      <c r="F77" t="s">
        <v>39</v>
      </c>
      <c r="G77" t="s">
        <v>33</v>
      </c>
      <c r="H77" t="s">
        <v>621</v>
      </c>
      <c r="I77" s="112">
        <v>10.152699999999999</v>
      </c>
      <c r="M77" t="s">
        <v>2591</v>
      </c>
      <c r="O77" t="str">
        <f t="shared" si="1"/>
        <v>10.1527</v>
      </c>
      <c r="P77">
        <v>0.36847300000000011</v>
      </c>
    </row>
    <row r="78" spans="1:16">
      <c r="A78">
        <v>119106</v>
      </c>
      <c r="B78" t="s">
        <v>2607</v>
      </c>
      <c r="C78">
        <v>4</v>
      </c>
      <c r="D78" t="s">
        <v>20</v>
      </c>
      <c r="E78" t="s">
        <v>198</v>
      </c>
      <c r="F78" t="s">
        <v>39</v>
      </c>
      <c r="G78" t="s">
        <v>199</v>
      </c>
      <c r="H78" t="s">
        <v>2608</v>
      </c>
      <c r="I78" s="112">
        <v>55.1828</v>
      </c>
      <c r="M78" t="s">
        <v>2591</v>
      </c>
      <c r="O78" t="str">
        <f t="shared" si="1"/>
        <v>55.1828</v>
      </c>
      <c r="P78" t="s">
        <v>8</v>
      </c>
    </row>
    <row r="79" spans="1:16">
      <c r="A79">
        <v>119108</v>
      </c>
      <c r="B79" t="s">
        <v>2333</v>
      </c>
      <c r="C79">
        <v>4</v>
      </c>
      <c r="D79" t="s">
        <v>20</v>
      </c>
      <c r="E79" t="s">
        <v>196</v>
      </c>
      <c r="F79" t="s">
        <v>39</v>
      </c>
      <c r="G79" t="s">
        <v>197</v>
      </c>
      <c r="H79" t="s">
        <v>622</v>
      </c>
      <c r="I79" s="112">
        <v>12.252599999999999</v>
      </c>
      <c r="M79" t="s">
        <v>2591</v>
      </c>
      <c r="O79" t="str">
        <f t="shared" si="1"/>
        <v>12.2526</v>
      </c>
      <c r="P79">
        <v>0.83539999999999992</v>
      </c>
    </row>
    <row r="80" spans="1:16">
      <c r="A80">
        <v>119107</v>
      </c>
      <c r="B80" t="s">
        <v>2304</v>
      </c>
      <c r="C80">
        <v>4</v>
      </c>
      <c r="D80" t="s">
        <v>20</v>
      </c>
      <c r="E80" t="s">
        <v>202</v>
      </c>
      <c r="F80" t="s">
        <v>39</v>
      </c>
      <c r="G80" t="s">
        <v>58</v>
      </c>
      <c r="H80" t="s">
        <v>623</v>
      </c>
      <c r="I80" s="112">
        <v>10.9977</v>
      </c>
      <c r="M80" t="s">
        <v>2591</v>
      </c>
      <c r="O80" t="str">
        <f t="shared" si="1"/>
        <v>10.9977</v>
      </c>
      <c r="P80">
        <v>0.43510000000000004</v>
      </c>
    </row>
    <row r="81" spans="1:16">
      <c r="A81">
        <v>100087</v>
      </c>
      <c r="B81" t="s">
        <v>2609</v>
      </c>
      <c r="C81">
        <v>4</v>
      </c>
      <c r="D81" t="s">
        <v>20</v>
      </c>
      <c r="E81" t="s">
        <v>201</v>
      </c>
      <c r="F81" t="s">
        <v>37</v>
      </c>
      <c r="G81" t="s">
        <v>199</v>
      </c>
      <c r="H81" t="s">
        <v>2610</v>
      </c>
      <c r="I81" s="112">
        <v>53.515099999999997</v>
      </c>
      <c r="M81" t="s">
        <v>2591</v>
      </c>
      <c r="O81" t="str">
        <f t="shared" si="1"/>
        <v>53.5151</v>
      </c>
      <c r="P81" t="s">
        <v>8</v>
      </c>
    </row>
    <row r="82" spans="1:16">
      <c r="A82">
        <v>100088</v>
      </c>
      <c r="B82" t="s">
        <v>2330</v>
      </c>
      <c r="C82">
        <v>4</v>
      </c>
      <c r="D82" t="s">
        <v>20</v>
      </c>
      <c r="E82" t="s">
        <v>200</v>
      </c>
      <c r="F82" t="s">
        <v>37</v>
      </c>
      <c r="G82" t="s">
        <v>197</v>
      </c>
      <c r="H82" t="s">
        <v>624</v>
      </c>
      <c r="I82" s="112">
        <v>12.2203</v>
      </c>
      <c r="M82" t="s">
        <v>2591</v>
      </c>
      <c r="O82" t="str">
        <f t="shared" si="1"/>
        <v>12.2203</v>
      </c>
      <c r="P82">
        <v>0.80499999999999994</v>
      </c>
    </row>
    <row r="83" spans="1:16">
      <c r="A83">
        <v>123287</v>
      </c>
      <c r="B83" t="s">
        <v>2273</v>
      </c>
      <c r="C83">
        <v>4</v>
      </c>
      <c r="D83" t="s">
        <v>20</v>
      </c>
      <c r="E83" t="s">
        <v>205</v>
      </c>
      <c r="F83" t="s">
        <v>37</v>
      </c>
      <c r="G83" t="s">
        <v>33</v>
      </c>
      <c r="H83" t="s">
        <v>625</v>
      </c>
      <c r="I83" s="112">
        <v>10.1021</v>
      </c>
      <c r="M83" t="s">
        <v>2591</v>
      </c>
      <c r="O83" t="str">
        <f t="shared" si="1"/>
        <v>10.1021</v>
      </c>
      <c r="P83">
        <v>0.35473799999999989</v>
      </c>
    </row>
    <row r="84" spans="1:16">
      <c r="A84">
        <v>100089</v>
      </c>
      <c r="B84" t="s">
        <v>2291</v>
      </c>
      <c r="C84">
        <v>4</v>
      </c>
      <c r="D84" t="s">
        <v>20</v>
      </c>
      <c r="E84" t="s">
        <v>203</v>
      </c>
      <c r="F84" t="s">
        <v>37</v>
      </c>
      <c r="G84" t="s">
        <v>58</v>
      </c>
      <c r="H84" t="s">
        <v>626</v>
      </c>
      <c r="I84" s="112">
        <v>10.965</v>
      </c>
      <c r="M84" t="s">
        <v>2591</v>
      </c>
      <c r="O84" t="str">
        <f t="shared" si="1"/>
        <v>10.9650</v>
      </c>
      <c r="P84">
        <v>0.42010000000000003</v>
      </c>
    </row>
    <row r="85" spans="1:16">
      <c r="A85">
        <v>119226</v>
      </c>
      <c r="B85" t="s">
        <v>2611</v>
      </c>
      <c r="C85">
        <v>4</v>
      </c>
      <c r="D85" t="s">
        <v>13</v>
      </c>
      <c r="E85" t="s">
        <v>198</v>
      </c>
      <c r="F85" t="s">
        <v>39</v>
      </c>
      <c r="G85" t="s">
        <v>199</v>
      </c>
      <c r="H85" t="s">
        <v>2612</v>
      </c>
      <c r="I85" s="112">
        <v>51.396000000000001</v>
      </c>
      <c r="M85" t="s">
        <v>2591</v>
      </c>
      <c r="O85" t="str">
        <f t="shared" si="1"/>
        <v>51.3960</v>
      </c>
      <c r="P85" t="s">
        <v>8</v>
      </c>
    </row>
    <row r="86" spans="1:16">
      <c r="A86">
        <v>119222</v>
      </c>
      <c r="B86" t="s">
        <v>2449</v>
      </c>
      <c r="C86">
        <v>4</v>
      </c>
      <c r="D86" t="s">
        <v>13</v>
      </c>
      <c r="E86" t="s">
        <v>206</v>
      </c>
      <c r="F86" t="s">
        <v>39</v>
      </c>
      <c r="G86" s="3" t="s">
        <v>197</v>
      </c>
      <c r="H86" s="3" t="s">
        <v>792</v>
      </c>
      <c r="I86" s="112">
        <v>12.43</v>
      </c>
      <c r="M86" t="s">
        <v>2591</v>
      </c>
      <c r="O86" t="str">
        <f t="shared" si="1"/>
        <v>12.4300</v>
      </c>
      <c r="P86">
        <v>0.96050000000000002</v>
      </c>
    </row>
    <row r="87" spans="1:16">
      <c r="A87">
        <v>119224</v>
      </c>
      <c r="B87" t="s">
        <v>2322</v>
      </c>
      <c r="C87">
        <v>4</v>
      </c>
      <c r="D87" t="s">
        <v>13</v>
      </c>
      <c r="E87" t="s">
        <v>202</v>
      </c>
      <c r="F87" t="s">
        <v>39</v>
      </c>
      <c r="G87" t="s">
        <v>58</v>
      </c>
      <c r="H87" t="s">
        <v>633</v>
      </c>
      <c r="I87" s="112">
        <v>11.6973</v>
      </c>
      <c r="M87" t="s">
        <v>2591</v>
      </c>
      <c r="O87" t="str">
        <f t="shared" si="1"/>
        <v>11.6973</v>
      </c>
      <c r="P87">
        <v>0.51870000000000005</v>
      </c>
    </row>
    <row r="88" spans="1:16">
      <c r="A88">
        <v>119223</v>
      </c>
      <c r="B88" t="s">
        <v>2279</v>
      </c>
      <c r="C88">
        <v>4</v>
      </c>
      <c r="D88" t="s">
        <v>13</v>
      </c>
      <c r="E88" t="s">
        <v>208</v>
      </c>
      <c r="F88" t="s">
        <v>39</v>
      </c>
      <c r="G88" t="s">
        <v>34</v>
      </c>
      <c r="H88" t="s">
        <v>634</v>
      </c>
      <c r="I88" s="112">
        <v>10.1958</v>
      </c>
      <c r="M88" t="s">
        <v>2591</v>
      </c>
      <c r="O88" t="str">
        <f t="shared" si="1"/>
        <v>10.1958</v>
      </c>
      <c r="P88">
        <v>0.41104100000000005</v>
      </c>
    </row>
    <row r="89" spans="1:16">
      <c r="A89">
        <v>101306</v>
      </c>
      <c r="B89" t="s">
        <v>2320</v>
      </c>
      <c r="C89">
        <v>4</v>
      </c>
      <c r="D89" t="s">
        <v>13</v>
      </c>
      <c r="E89" t="s">
        <v>203</v>
      </c>
      <c r="F89" t="s">
        <v>37</v>
      </c>
      <c r="G89" t="s">
        <v>58</v>
      </c>
      <c r="H89" t="s">
        <v>635</v>
      </c>
      <c r="I89" s="112">
        <v>11.605499999999999</v>
      </c>
      <c r="M89" t="s">
        <v>2591</v>
      </c>
      <c r="O89" t="str">
        <f t="shared" si="1"/>
        <v>11.6055</v>
      </c>
      <c r="P89">
        <v>0.47020000000000001</v>
      </c>
    </row>
    <row r="90" spans="1:16">
      <c r="A90">
        <v>101304</v>
      </c>
      <c r="B90" t="s">
        <v>2613</v>
      </c>
      <c r="C90">
        <v>4</v>
      </c>
      <c r="D90" t="s">
        <v>13</v>
      </c>
      <c r="E90" t="s">
        <v>201</v>
      </c>
      <c r="F90" t="s">
        <v>37</v>
      </c>
      <c r="G90" t="s">
        <v>199</v>
      </c>
      <c r="H90" t="s">
        <v>2614</v>
      </c>
      <c r="I90" s="112">
        <v>47.228900000000003</v>
      </c>
      <c r="M90" t="s">
        <v>2591</v>
      </c>
      <c r="O90" t="str">
        <f t="shared" si="1"/>
        <v>47.2289</v>
      </c>
      <c r="P90" t="s">
        <v>8</v>
      </c>
    </row>
    <row r="91" spans="1:16">
      <c r="A91">
        <v>101305</v>
      </c>
      <c r="B91" t="s">
        <v>2450</v>
      </c>
      <c r="C91">
        <v>4</v>
      </c>
      <c r="D91" t="s">
        <v>13</v>
      </c>
      <c r="E91" t="s">
        <v>207</v>
      </c>
      <c r="F91" t="s">
        <v>37</v>
      </c>
      <c r="G91" s="3" t="s">
        <v>197</v>
      </c>
      <c r="H91" s="3" t="s">
        <v>793</v>
      </c>
      <c r="I91" s="112">
        <v>12.4392</v>
      </c>
      <c r="M91" t="s">
        <v>2591</v>
      </c>
      <c r="O91" t="str">
        <f t="shared" si="1"/>
        <v>12.4392</v>
      </c>
      <c r="P91">
        <v>0.88800000000000001</v>
      </c>
    </row>
    <row r="92" spans="1:16">
      <c r="A92">
        <v>101303</v>
      </c>
      <c r="B92" t="s">
        <v>2283</v>
      </c>
      <c r="C92">
        <v>4</v>
      </c>
      <c r="D92" t="s">
        <v>13</v>
      </c>
      <c r="E92" t="s">
        <v>209</v>
      </c>
      <c r="F92" t="s">
        <v>37</v>
      </c>
      <c r="G92" t="s">
        <v>34</v>
      </c>
      <c r="H92" t="s">
        <v>636</v>
      </c>
      <c r="I92" s="112">
        <v>10.194900000000001</v>
      </c>
      <c r="M92" t="s">
        <v>2591</v>
      </c>
      <c r="O92" t="str">
        <f t="shared" si="1"/>
        <v>10.1949</v>
      </c>
      <c r="P92">
        <v>0.37954400000000005</v>
      </c>
    </row>
    <row r="93" spans="1:16">
      <c r="A93">
        <v>118924</v>
      </c>
      <c r="B93" t="s">
        <v>2615</v>
      </c>
      <c r="C93">
        <v>4</v>
      </c>
      <c r="D93" t="s">
        <v>12</v>
      </c>
      <c r="E93" t="s">
        <v>198</v>
      </c>
      <c r="F93" t="s">
        <v>39</v>
      </c>
      <c r="G93" t="s">
        <v>199</v>
      </c>
      <c r="H93" t="s">
        <v>2616</v>
      </c>
      <c r="I93" s="112">
        <v>88.164400000000001</v>
      </c>
      <c r="M93" t="s">
        <v>2591</v>
      </c>
      <c r="O93" t="str">
        <f t="shared" si="1"/>
        <v>88.1644</v>
      </c>
      <c r="P93" t="s">
        <v>8</v>
      </c>
    </row>
    <row r="94" spans="1:16">
      <c r="A94">
        <v>118922</v>
      </c>
      <c r="B94" t="s">
        <v>2447</v>
      </c>
      <c r="C94">
        <v>4</v>
      </c>
      <c r="D94" t="s">
        <v>12</v>
      </c>
      <c r="E94" t="s">
        <v>196</v>
      </c>
      <c r="F94" t="s">
        <v>39</v>
      </c>
      <c r="G94" t="s">
        <v>197</v>
      </c>
      <c r="H94" t="s">
        <v>794</v>
      </c>
      <c r="I94" s="112">
        <v>11.880599999999999</v>
      </c>
      <c r="M94" t="s">
        <v>2591</v>
      </c>
      <c r="O94" t="str">
        <f t="shared" si="1"/>
        <v>11.8806</v>
      </c>
      <c r="P94">
        <v>0.92769999999999997</v>
      </c>
    </row>
    <row r="95" spans="1:16">
      <c r="A95">
        <v>118921</v>
      </c>
      <c r="B95" t="s">
        <v>2329</v>
      </c>
      <c r="C95">
        <v>4</v>
      </c>
      <c r="D95" t="s">
        <v>12</v>
      </c>
      <c r="E95" t="s">
        <v>202</v>
      </c>
      <c r="F95" t="s">
        <v>39</v>
      </c>
      <c r="G95" t="s">
        <v>58</v>
      </c>
      <c r="H95" t="s">
        <v>631</v>
      </c>
      <c r="I95" s="112">
        <v>11.2659</v>
      </c>
      <c r="M95" t="s">
        <v>2591</v>
      </c>
      <c r="O95" t="str">
        <f t="shared" si="1"/>
        <v>11.2659</v>
      </c>
      <c r="P95">
        <v>0.54559999999999997</v>
      </c>
    </row>
    <row r="96" spans="1:16">
      <c r="A96">
        <v>100078</v>
      </c>
      <c r="B96" t="s">
        <v>2617</v>
      </c>
      <c r="C96">
        <v>4</v>
      </c>
      <c r="D96" t="s">
        <v>12</v>
      </c>
      <c r="E96" t="s">
        <v>201</v>
      </c>
      <c r="F96" t="s">
        <v>37</v>
      </c>
      <c r="G96" t="s">
        <v>199</v>
      </c>
      <c r="H96" t="s">
        <v>2618</v>
      </c>
      <c r="I96" s="112">
        <v>82.962299999999999</v>
      </c>
      <c r="M96" t="s">
        <v>2591</v>
      </c>
      <c r="O96" t="str">
        <f t="shared" si="1"/>
        <v>82.9623</v>
      </c>
      <c r="P96" t="s">
        <v>8</v>
      </c>
    </row>
    <row r="97" spans="1:16">
      <c r="A97">
        <v>100077</v>
      </c>
      <c r="B97" t="s">
        <v>2448</v>
      </c>
      <c r="C97">
        <v>4</v>
      </c>
      <c r="D97" t="s">
        <v>12</v>
      </c>
      <c r="E97" t="s">
        <v>200</v>
      </c>
      <c r="F97" t="s">
        <v>37</v>
      </c>
      <c r="G97" t="s">
        <v>197</v>
      </c>
      <c r="H97" t="s">
        <v>795</v>
      </c>
      <c r="I97" s="112">
        <v>11.7491</v>
      </c>
      <c r="M97" t="s">
        <v>2591</v>
      </c>
      <c r="O97" t="str">
        <f t="shared" si="1"/>
        <v>11.7491</v>
      </c>
      <c r="P97">
        <v>0.87719999999999998</v>
      </c>
    </row>
    <row r="98" spans="1:16">
      <c r="A98">
        <v>100079</v>
      </c>
      <c r="B98" t="s">
        <v>2327</v>
      </c>
      <c r="C98">
        <v>4</v>
      </c>
      <c r="D98" t="s">
        <v>12</v>
      </c>
      <c r="E98" t="s">
        <v>203</v>
      </c>
      <c r="F98" t="s">
        <v>37</v>
      </c>
      <c r="G98" t="s">
        <v>58</v>
      </c>
      <c r="H98" t="s">
        <v>632</v>
      </c>
      <c r="I98" s="112">
        <v>11.1631</v>
      </c>
      <c r="M98" t="s">
        <v>2591</v>
      </c>
      <c r="O98" t="str">
        <f t="shared" si="1"/>
        <v>11.1631</v>
      </c>
      <c r="P98">
        <v>0.51939999999999997</v>
      </c>
    </row>
    <row r="99" spans="1:16">
      <c r="A99">
        <v>119239</v>
      </c>
      <c r="B99" t="s">
        <v>2619</v>
      </c>
      <c r="C99">
        <v>4</v>
      </c>
      <c r="D99" t="s">
        <v>14</v>
      </c>
      <c r="E99" t="s">
        <v>198</v>
      </c>
      <c r="F99" t="s">
        <v>39</v>
      </c>
      <c r="G99" t="s">
        <v>199</v>
      </c>
      <c r="H99" t="s">
        <v>2620</v>
      </c>
      <c r="I99" s="112">
        <v>3588.2862</v>
      </c>
      <c r="M99" t="s">
        <v>2591</v>
      </c>
      <c r="O99" t="str">
        <f t="shared" si="1"/>
        <v>3588.2862</v>
      </c>
      <c r="P99" t="s">
        <v>8</v>
      </c>
    </row>
    <row r="100" spans="1:16">
      <c r="A100">
        <v>119238</v>
      </c>
      <c r="B100" t="s">
        <v>2621</v>
      </c>
      <c r="C100">
        <v>4</v>
      </c>
      <c r="D100" t="s">
        <v>14</v>
      </c>
      <c r="E100" t="s">
        <v>196</v>
      </c>
      <c r="F100" t="s">
        <v>39</v>
      </c>
      <c r="G100" t="s">
        <v>197</v>
      </c>
      <c r="H100" t="s">
        <v>2622</v>
      </c>
      <c r="I100" s="112">
        <v>2444.7905999999998</v>
      </c>
      <c r="M100" t="s">
        <v>2591</v>
      </c>
      <c r="O100" t="str">
        <f t="shared" si="1"/>
        <v>2444.7906</v>
      </c>
      <c r="P100" t="s">
        <v>8</v>
      </c>
    </row>
    <row r="101" spans="1:16">
      <c r="A101">
        <v>119236</v>
      </c>
      <c r="B101" t="s">
        <v>2321</v>
      </c>
      <c r="C101">
        <v>4</v>
      </c>
      <c r="D101" t="s">
        <v>14</v>
      </c>
      <c r="E101" t="s">
        <v>202</v>
      </c>
      <c r="F101" t="s">
        <v>39</v>
      </c>
      <c r="G101" t="s">
        <v>58</v>
      </c>
      <c r="H101" t="s">
        <v>638</v>
      </c>
      <c r="I101" s="112">
        <v>1060.3743999999999</v>
      </c>
      <c r="M101" t="s">
        <v>2591</v>
      </c>
      <c r="O101" t="str">
        <f t="shared" si="1"/>
        <v>1060.3744</v>
      </c>
      <c r="P101">
        <v>42.203299999999999</v>
      </c>
    </row>
    <row r="102" spans="1:16">
      <c r="A102">
        <v>105669</v>
      </c>
      <c r="B102" t="s">
        <v>2623</v>
      </c>
      <c r="C102">
        <v>4</v>
      </c>
      <c r="D102" t="s">
        <v>14</v>
      </c>
      <c r="E102" t="s">
        <v>212</v>
      </c>
      <c r="F102" t="s">
        <v>37</v>
      </c>
      <c r="G102" t="s">
        <v>199</v>
      </c>
      <c r="H102" t="s">
        <v>2624</v>
      </c>
      <c r="I102" s="112">
        <v>3361.5895999999998</v>
      </c>
      <c r="M102" t="s">
        <v>2591</v>
      </c>
      <c r="O102" t="str">
        <f t="shared" si="1"/>
        <v>3361.5896</v>
      </c>
      <c r="P102" t="s">
        <v>8</v>
      </c>
    </row>
    <row r="103" spans="1:16">
      <c r="A103">
        <v>105668</v>
      </c>
      <c r="B103" t="s">
        <v>2451</v>
      </c>
      <c r="C103">
        <v>4</v>
      </c>
      <c r="D103" t="s">
        <v>14</v>
      </c>
      <c r="E103" t="s">
        <v>210</v>
      </c>
      <c r="F103" t="s">
        <v>37</v>
      </c>
      <c r="G103" t="s">
        <v>197</v>
      </c>
      <c r="H103" t="s">
        <v>796</v>
      </c>
      <c r="I103" s="112">
        <v>1243.8662999999999</v>
      </c>
      <c r="M103" t="s">
        <v>2591</v>
      </c>
      <c r="O103" t="str">
        <f t="shared" si="1"/>
        <v>1243.8663</v>
      </c>
      <c r="P103">
        <v>103.50879999999999</v>
      </c>
    </row>
    <row r="104" spans="1:16">
      <c r="A104">
        <v>111786</v>
      </c>
      <c r="B104" t="s">
        <v>2325</v>
      </c>
      <c r="C104">
        <v>4</v>
      </c>
      <c r="D104" t="s">
        <v>14</v>
      </c>
      <c r="E104" t="s">
        <v>211</v>
      </c>
      <c r="F104" t="s">
        <v>37</v>
      </c>
      <c r="G104" t="s">
        <v>33</v>
      </c>
      <c r="H104" t="s">
        <v>640</v>
      </c>
      <c r="I104" s="112">
        <v>1046.9562000000001</v>
      </c>
      <c r="M104" t="s">
        <v>2591</v>
      </c>
      <c r="O104" t="str">
        <f t="shared" si="1"/>
        <v>1046.9562</v>
      </c>
      <c r="P104">
        <v>29.953053999999998</v>
      </c>
    </row>
    <row r="105" spans="1:16">
      <c r="A105">
        <v>105667</v>
      </c>
      <c r="B105" t="s">
        <v>2328</v>
      </c>
      <c r="C105">
        <v>4</v>
      </c>
      <c r="D105" t="s">
        <v>14</v>
      </c>
      <c r="E105" t="s">
        <v>213</v>
      </c>
      <c r="F105" t="s">
        <v>37</v>
      </c>
      <c r="G105" t="s">
        <v>58</v>
      </c>
      <c r="H105" t="s">
        <v>699</v>
      </c>
      <c r="I105" s="112">
        <v>1048.5114000000001</v>
      </c>
      <c r="M105" t="s">
        <v>2591</v>
      </c>
      <c r="O105" t="str">
        <f t="shared" si="1"/>
        <v>1048.5114</v>
      </c>
      <c r="P105">
        <v>39.6</v>
      </c>
    </row>
    <row r="106" spans="1:16">
      <c r="A106">
        <v>105878</v>
      </c>
      <c r="B106" t="s">
        <v>2326</v>
      </c>
      <c r="C106">
        <v>4</v>
      </c>
      <c r="D106" t="s">
        <v>14</v>
      </c>
      <c r="E106" t="s">
        <v>214</v>
      </c>
      <c r="F106" t="s">
        <v>37</v>
      </c>
      <c r="G106" t="s">
        <v>34</v>
      </c>
      <c r="H106" t="s">
        <v>641</v>
      </c>
      <c r="I106" s="112">
        <v>1034.8263999999999</v>
      </c>
      <c r="M106" t="s">
        <v>2591</v>
      </c>
      <c r="O106" t="str">
        <f t="shared" si="1"/>
        <v>1034.8264</v>
      </c>
      <c r="P106">
        <v>32.015031</v>
      </c>
    </row>
    <row r="107" spans="1:16">
      <c r="A107">
        <v>144646</v>
      </c>
      <c r="B107" t="s">
        <v>2625</v>
      </c>
      <c r="C107">
        <v>4</v>
      </c>
      <c r="D107" t="s">
        <v>166</v>
      </c>
      <c r="E107" t="s">
        <v>198</v>
      </c>
      <c r="F107" t="s">
        <v>39</v>
      </c>
      <c r="G107" t="s">
        <v>199</v>
      </c>
      <c r="H107" t="s">
        <v>2626</v>
      </c>
      <c r="I107" s="112">
        <v>16.531199999999998</v>
      </c>
      <c r="M107" t="s">
        <v>2591</v>
      </c>
      <c r="O107" t="str">
        <f t="shared" si="1"/>
        <v>16.5312</v>
      </c>
      <c r="P107" t="s">
        <v>8</v>
      </c>
    </row>
    <row r="108" spans="1:16">
      <c r="A108">
        <v>144647</v>
      </c>
      <c r="B108" t="s">
        <v>2488</v>
      </c>
      <c r="C108">
        <v>4</v>
      </c>
      <c r="D108" t="s">
        <v>166</v>
      </c>
      <c r="E108" t="s">
        <v>196</v>
      </c>
      <c r="F108" t="s">
        <v>39</v>
      </c>
      <c r="G108" t="s">
        <v>197</v>
      </c>
      <c r="H108" t="s">
        <v>797</v>
      </c>
      <c r="I108" s="112">
        <v>11.69</v>
      </c>
      <c r="M108" t="s">
        <v>2591</v>
      </c>
      <c r="O108" t="str">
        <f t="shared" si="1"/>
        <v>11.6900</v>
      </c>
      <c r="P108">
        <v>0.85470000000000002</v>
      </c>
    </row>
    <row r="109" spans="1:16">
      <c r="A109">
        <v>144651</v>
      </c>
      <c r="B109" t="s">
        <v>2489</v>
      </c>
      <c r="C109">
        <v>4</v>
      </c>
      <c r="D109" t="s">
        <v>166</v>
      </c>
      <c r="E109" t="s">
        <v>202</v>
      </c>
      <c r="F109" t="s">
        <v>39</v>
      </c>
      <c r="G109" t="s">
        <v>58</v>
      </c>
      <c r="H109" t="s">
        <v>677</v>
      </c>
      <c r="I109" s="112">
        <v>10.5739</v>
      </c>
      <c r="M109" t="s">
        <v>2591</v>
      </c>
      <c r="O109" t="str">
        <f t="shared" si="1"/>
        <v>10.5739</v>
      </c>
      <c r="P109">
        <v>0.47900000000000004</v>
      </c>
    </row>
    <row r="110" spans="1:16">
      <c r="A110">
        <v>144648</v>
      </c>
      <c r="B110" t="s">
        <v>2490</v>
      </c>
      <c r="C110">
        <v>4</v>
      </c>
      <c r="D110" t="s">
        <v>166</v>
      </c>
      <c r="E110" t="s">
        <v>206</v>
      </c>
      <c r="F110" t="s">
        <v>39</v>
      </c>
      <c r="G110" t="s">
        <v>35</v>
      </c>
      <c r="H110" t="s">
        <v>678</v>
      </c>
      <c r="I110" s="112">
        <v>11.3315</v>
      </c>
      <c r="M110" t="s">
        <v>2591</v>
      </c>
      <c r="O110" t="str">
        <f t="shared" si="1"/>
        <v>11.3315</v>
      </c>
      <c r="P110">
        <v>0.60620000000000007</v>
      </c>
    </row>
    <row r="111" spans="1:16">
      <c r="A111">
        <v>144644</v>
      </c>
      <c r="B111" t="s">
        <v>2627</v>
      </c>
      <c r="C111">
        <v>4</v>
      </c>
      <c r="D111" t="s">
        <v>166</v>
      </c>
      <c r="E111" t="s">
        <v>201</v>
      </c>
      <c r="F111" t="s">
        <v>37</v>
      </c>
      <c r="G111" t="s">
        <v>199</v>
      </c>
      <c r="H111" t="s">
        <v>2628</v>
      </c>
      <c r="I111" s="112">
        <v>16.2376</v>
      </c>
      <c r="M111" t="s">
        <v>2591</v>
      </c>
      <c r="O111" t="str">
        <f t="shared" si="1"/>
        <v>16.2376</v>
      </c>
      <c r="P111" t="s">
        <v>8</v>
      </c>
    </row>
    <row r="112" spans="1:16">
      <c r="A112">
        <v>144650</v>
      </c>
      <c r="B112" t="s">
        <v>2491</v>
      </c>
      <c r="C112">
        <v>4</v>
      </c>
      <c r="D112" t="s">
        <v>166</v>
      </c>
      <c r="E112" t="s">
        <v>200</v>
      </c>
      <c r="F112" t="s">
        <v>37</v>
      </c>
      <c r="G112" t="s">
        <v>197</v>
      </c>
      <c r="H112" t="s">
        <v>798</v>
      </c>
      <c r="I112" s="112">
        <v>11.652699999999999</v>
      </c>
      <c r="M112" t="s">
        <v>2591</v>
      </c>
      <c r="O112" t="str">
        <f t="shared" si="1"/>
        <v>11.6527</v>
      </c>
      <c r="P112">
        <v>0.82310000000000005</v>
      </c>
    </row>
    <row r="113" spans="1:16">
      <c r="A113">
        <v>144645</v>
      </c>
      <c r="B113" t="s">
        <v>2492</v>
      </c>
      <c r="C113">
        <v>4</v>
      </c>
      <c r="D113" t="s">
        <v>166</v>
      </c>
      <c r="E113" t="s">
        <v>203</v>
      </c>
      <c r="F113" t="s">
        <v>37</v>
      </c>
      <c r="G113" t="s">
        <v>58</v>
      </c>
      <c r="H113" t="s">
        <v>679</v>
      </c>
      <c r="I113" s="112">
        <v>10.550800000000001</v>
      </c>
      <c r="M113" t="s">
        <v>2591</v>
      </c>
      <c r="O113" t="str">
        <f t="shared" si="1"/>
        <v>10.5508</v>
      </c>
      <c r="P113">
        <v>0.46330000000000005</v>
      </c>
    </row>
    <row r="114" spans="1:16">
      <c r="A114">
        <v>144649</v>
      </c>
      <c r="B114" t="s">
        <v>2493</v>
      </c>
      <c r="C114">
        <v>4</v>
      </c>
      <c r="D114" t="s">
        <v>166</v>
      </c>
      <c r="E114" t="s">
        <v>207</v>
      </c>
      <c r="F114" t="s">
        <v>37</v>
      </c>
      <c r="G114" t="s">
        <v>35</v>
      </c>
      <c r="H114" t="s">
        <v>680</v>
      </c>
      <c r="I114" s="112">
        <v>10.686500000000001</v>
      </c>
      <c r="M114" t="s">
        <v>2591</v>
      </c>
      <c r="O114" t="str">
        <f t="shared" si="1"/>
        <v>10.6865</v>
      </c>
      <c r="P114">
        <v>0.55249999999999999</v>
      </c>
    </row>
    <row r="115" spans="1:16">
      <c r="A115">
        <v>119084</v>
      </c>
      <c r="B115" t="s">
        <v>2294</v>
      </c>
      <c r="C115">
        <v>4</v>
      </c>
      <c r="D115" t="s">
        <v>16</v>
      </c>
      <c r="E115" t="s">
        <v>202</v>
      </c>
      <c r="F115" t="s">
        <v>39</v>
      </c>
      <c r="G115" t="s">
        <v>58</v>
      </c>
      <c r="H115" t="s">
        <v>766</v>
      </c>
      <c r="I115" s="112">
        <v>11.182399999999999</v>
      </c>
      <c r="M115" t="s">
        <v>2591</v>
      </c>
      <c r="O115" t="str">
        <f t="shared" si="1"/>
        <v>11.1824</v>
      </c>
      <c r="P115">
        <v>1.0782</v>
      </c>
    </row>
    <row r="116" spans="1:16">
      <c r="A116">
        <v>119082</v>
      </c>
      <c r="B116" t="s">
        <v>2629</v>
      </c>
      <c r="C116">
        <v>4</v>
      </c>
      <c r="D116" t="s">
        <v>16</v>
      </c>
      <c r="E116" t="s">
        <v>198</v>
      </c>
      <c r="F116" t="s">
        <v>39</v>
      </c>
      <c r="G116" t="s">
        <v>199</v>
      </c>
      <c r="H116" t="s">
        <v>2630</v>
      </c>
      <c r="I116" s="112">
        <v>54.862900000000003</v>
      </c>
      <c r="M116" t="s">
        <v>2591</v>
      </c>
      <c r="O116" t="str">
        <f t="shared" si="1"/>
        <v>54.8629</v>
      </c>
      <c r="P116" t="s">
        <v>8</v>
      </c>
    </row>
    <row r="117" spans="1:16">
      <c r="A117">
        <v>119083</v>
      </c>
      <c r="B117" t="s">
        <v>2452</v>
      </c>
      <c r="C117">
        <v>4</v>
      </c>
      <c r="D117" t="s">
        <v>16</v>
      </c>
      <c r="E117" t="s">
        <v>196</v>
      </c>
      <c r="F117" t="s">
        <v>39</v>
      </c>
      <c r="G117" t="s">
        <v>197</v>
      </c>
      <c r="H117" t="s">
        <v>799</v>
      </c>
      <c r="I117" s="112">
        <v>12.152699999999999</v>
      </c>
      <c r="M117" t="s">
        <v>2591</v>
      </c>
      <c r="O117" t="str">
        <f t="shared" si="1"/>
        <v>12.1527</v>
      </c>
      <c r="P117">
        <v>2.5649000000000002</v>
      </c>
    </row>
    <row r="118" spans="1:16">
      <c r="A118">
        <v>119087</v>
      </c>
      <c r="B118" t="s">
        <v>2268</v>
      </c>
      <c r="C118">
        <v>4</v>
      </c>
      <c r="D118" t="s">
        <v>16</v>
      </c>
      <c r="E118" t="s">
        <v>204</v>
      </c>
      <c r="F118" t="s">
        <v>39</v>
      </c>
      <c r="G118" t="s">
        <v>33</v>
      </c>
      <c r="H118" t="s">
        <v>761</v>
      </c>
      <c r="I118" s="112">
        <v>11.1243</v>
      </c>
      <c r="M118" t="s">
        <v>2591</v>
      </c>
      <c r="O118" t="str">
        <f t="shared" si="1"/>
        <v>11.1243</v>
      </c>
      <c r="P118">
        <v>0.41122800000000004</v>
      </c>
    </row>
    <row r="119" spans="1:16">
      <c r="A119">
        <v>119085</v>
      </c>
      <c r="B119" t="s">
        <v>2313</v>
      </c>
      <c r="C119">
        <v>4</v>
      </c>
      <c r="D119" t="s">
        <v>16</v>
      </c>
      <c r="E119" t="s">
        <v>206</v>
      </c>
      <c r="F119" t="s">
        <v>39</v>
      </c>
      <c r="G119" t="s">
        <v>35</v>
      </c>
      <c r="H119" t="s">
        <v>765</v>
      </c>
      <c r="I119" s="112">
        <v>11.458600000000001</v>
      </c>
      <c r="M119" t="s">
        <v>2591</v>
      </c>
      <c r="O119" t="str">
        <f t="shared" si="1"/>
        <v>11.4586</v>
      </c>
      <c r="P119">
        <v>1.8199000000000001</v>
      </c>
    </row>
    <row r="120" spans="1:16">
      <c r="A120">
        <v>119086</v>
      </c>
      <c r="B120" t="s">
        <v>2282</v>
      </c>
      <c r="C120">
        <v>4</v>
      </c>
      <c r="D120" t="s">
        <v>16</v>
      </c>
      <c r="E120" t="s">
        <v>208</v>
      </c>
      <c r="F120" t="s">
        <v>39</v>
      </c>
      <c r="G120" t="s">
        <v>34</v>
      </c>
      <c r="H120" t="s">
        <v>762</v>
      </c>
      <c r="I120" s="112">
        <v>11.127700000000001</v>
      </c>
      <c r="M120" t="s">
        <v>2591</v>
      </c>
      <c r="O120" t="str">
        <f t="shared" si="1"/>
        <v>11.1277</v>
      </c>
      <c r="P120">
        <v>0.41247300000000003</v>
      </c>
    </row>
    <row r="121" spans="1:16">
      <c r="A121">
        <v>101839</v>
      </c>
      <c r="B121" t="s">
        <v>2453</v>
      </c>
      <c r="C121">
        <v>4</v>
      </c>
      <c r="D121" t="s">
        <v>16</v>
      </c>
      <c r="E121" t="s">
        <v>200</v>
      </c>
      <c r="F121" t="s">
        <v>37</v>
      </c>
      <c r="G121" t="s">
        <v>197</v>
      </c>
      <c r="H121" t="s">
        <v>800</v>
      </c>
      <c r="I121" s="112">
        <v>12.055</v>
      </c>
      <c r="M121" t="s">
        <v>2591</v>
      </c>
      <c r="O121" t="str">
        <f t="shared" si="1"/>
        <v>12.0550</v>
      </c>
      <c r="P121">
        <v>2.4496000000000002</v>
      </c>
    </row>
    <row r="122" spans="1:16">
      <c r="A122">
        <v>101840</v>
      </c>
      <c r="B122" t="s">
        <v>2272</v>
      </c>
      <c r="C122">
        <v>4</v>
      </c>
      <c r="D122" t="s">
        <v>16</v>
      </c>
      <c r="E122" t="s">
        <v>205</v>
      </c>
      <c r="F122" t="s">
        <v>37</v>
      </c>
      <c r="G122" t="s">
        <v>33</v>
      </c>
      <c r="H122" t="s">
        <v>763</v>
      </c>
      <c r="I122" s="112">
        <v>11.1243</v>
      </c>
      <c r="M122" t="s">
        <v>2591</v>
      </c>
      <c r="O122" t="str">
        <f t="shared" si="1"/>
        <v>11.1243</v>
      </c>
      <c r="P122">
        <v>0.36921000000000004</v>
      </c>
    </row>
    <row r="123" spans="1:16">
      <c r="A123">
        <v>117061</v>
      </c>
      <c r="B123" t="s">
        <v>2293</v>
      </c>
      <c r="C123">
        <v>4</v>
      </c>
      <c r="D123" t="s">
        <v>16</v>
      </c>
      <c r="E123" t="s">
        <v>203</v>
      </c>
      <c r="F123" t="s">
        <v>37</v>
      </c>
      <c r="G123" t="s">
        <v>58</v>
      </c>
      <c r="H123" t="s">
        <v>768</v>
      </c>
      <c r="I123" s="112">
        <v>11.2484</v>
      </c>
      <c r="M123" t="s">
        <v>2591</v>
      </c>
      <c r="O123" t="str">
        <f t="shared" si="1"/>
        <v>11.2484</v>
      </c>
      <c r="P123">
        <v>0.8931</v>
      </c>
    </row>
    <row r="124" spans="1:16">
      <c r="A124">
        <v>117062</v>
      </c>
      <c r="B124" t="s">
        <v>2308</v>
      </c>
      <c r="C124">
        <v>4</v>
      </c>
      <c r="D124" t="s">
        <v>16</v>
      </c>
      <c r="E124" t="s">
        <v>207</v>
      </c>
      <c r="F124" t="s">
        <v>37</v>
      </c>
      <c r="G124" t="s">
        <v>35</v>
      </c>
      <c r="H124" t="s">
        <v>767</v>
      </c>
      <c r="I124" s="112">
        <v>11.3378</v>
      </c>
      <c r="M124" t="s">
        <v>2591</v>
      </c>
      <c r="O124" t="str">
        <f t="shared" si="1"/>
        <v>11.3378</v>
      </c>
      <c r="P124">
        <v>1.7423999999999999</v>
      </c>
    </row>
    <row r="125" spans="1:16">
      <c r="A125">
        <v>101838</v>
      </c>
      <c r="B125" t="s">
        <v>2278</v>
      </c>
      <c r="C125">
        <v>4</v>
      </c>
      <c r="D125" t="s">
        <v>16</v>
      </c>
      <c r="E125" t="s">
        <v>209</v>
      </c>
      <c r="F125" t="s">
        <v>37</v>
      </c>
      <c r="G125" t="s">
        <v>34</v>
      </c>
      <c r="H125" t="s">
        <v>764</v>
      </c>
      <c r="I125" s="112">
        <v>11.126200000000001</v>
      </c>
      <c r="M125" t="s">
        <v>2591</v>
      </c>
      <c r="O125" t="str">
        <f t="shared" si="1"/>
        <v>11.1262</v>
      </c>
      <c r="P125">
        <v>0.37079100000000004</v>
      </c>
    </row>
    <row r="126" spans="1:16">
      <c r="A126">
        <v>101837</v>
      </c>
      <c r="B126" t="s">
        <v>2631</v>
      </c>
      <c r="C126">
        <v>4</v>
      </c>
      <c r="D126" t="s">
        <v>16</v>
      </c>
      <c r="E126" t="s">
        <v>201</v>
      </c>
      <c r="F126" t="s">
        <v>37</v>
      </c>
      <c r="G126" t="s">
        <v>199</v>
      </c>
      <c r="H126" t="s">
        <v>2632</v>
      </c>
      <c r="I126" s="112">
        <v>50.1676</v>
      </c>
      <c r="M126" t="s">
        <v>2591</v>
      </c>
      <c r="O126" t="str">
        <f t="shared" si="1"/>
        <v>50.1676</v>
      </c>
      <c r="P126" t="s">
        <v>8</v>
      </c>
    </row>
    <row r="127" spans="1:16">
      <c r="A127">
        <v>124175</v>
      </c>
      <c r="B127" t="s">
        <v>2633</v>
      </c>
      <c r="C127">
        <v>4</v>
      </c>
      <c r="D127" t="s">
        <v>40</v>
      </c>
      <c r="E127" t="s">
        <v>198</v>
      </c>
      <c r="F127" t="s">
        <v>39</v>
      </c>
      <c r="G127" t="s">
        <v>199</v>
      </c>
      <c r="H127" t="s">
        <v>2634</v>
      </c>
      <c r="I127" s="112">
        <v>25.2376</v>
      </c>
      <c r="M127" t="s">
        <v>2591</v>
      </c>
      <c r="O127" t="str">
        <f t="shared" si="1"/>
        <v>25.2376</v>
      </c>
      <c r="P127" t="s">
        <v>8</v>
      </c>
    </row>
    <row r="128" spans="1:16">
      <c r="A128">
        <v>124178</v>
      </c>
      <c r="B128" t="s">
        <v>2467</v>
      </c>
      <c r="C128">
        <v>4</v>
      </c>
      <c r="D128" t="s">
        <v>40</v>
      </c>
      <c r="E128" t="s">
        <v>196</v>
      </c>
      <c r="F128" t="s">
        <v>39</v>
      </c>
      <c r="G128" t="s">
        <v>197</v>
      </c>
      <c r="H128" t="s">
        <v>801</v>
      </c>
      <c r="I128" s="112">
        <v>10.6431</v>
      </c>
      <c r="M128" t="s">
        <v>2591</v>
      </c>
      <c r="O128" t="str">
        <f t="shared" si="1"/>
        <v>10.6431</v>
      </c>
      <c r="P128">
        <v>0.81499999999999995</v>
      </c>
    </row>
    <row r="129" spans="1:16">
      <c r="A129">
        <v>124182</v>
      </c>
      <c r="B129" t="s">
        <v>2274</v>
      </c>
      <c r="C129">
        <v>4</v>
      </c>
      <c r="D129" t="s">
        <v>40</v>
      </c>
      <c r="E129" t="s">
        <v>204</v>
      </c>
      <c r="F129" t="s">
        <v>39</v>
      </c>
      <c r="G129" t="s">
        <v>33</v>
      </c>
      <c r="H129" t="s">
        <v>654</v>
      </c>
      <c r="I129" s="112">
        <v>10.1889</v>
      </c>
      <c r="M129" t="s">
        <v>2591</v>
      </c>
      <c r="O129" t="str">
        <f t="shared" si="1"/>
        <v>10.1889</v>
      </c>
      <c r="P129">
        <v>0.305863</v>
      </c>
    </row>
    <row r="130" spans="1:16">
      <c r="A130">
        <v>124176</v>
      </c>
      <c r="B130" t="s">
        <v>2324</v>
      </c>
      <c r="C130">
        <v>4</v>
      </c>
      <c r="D130" t="s">
        <v>40</v>
      </c>
      <c r="E130" t="s">
        <v>202</v>
      </c>
      <c r="F130" t="s">
        <v>39</v>
      </c>
      <c r="G130" t="s">
        <v>58</v>
      </c>
      <c r="H130" t="s">
        <v>655</v>
      </c>
      <c r="I130" s="112">
        <v>10.3893</v>
      </c>
      <c r="M130" t="s">
        <v>2591</v>
      </c>
      <c r="O130" t="str">
        <f t="shared" si="1"/>
        <v>10.3893</v>
      </c>
      <c r="P130">
        <v>0.43220000000000003</v>
      </c>
    </row>
    <row r="131" spans="1:16">
      <c r="A131">
        <v>124177</v>
      </c>
      <c r="B131" t="s">
        <v>2335</v>
      </c>
      <c r="C131">
        <v>4</v>
      </c>
      <c r="D131" t="s">
        <v>40</v>
      </c>
      <c r="E131" t="s">
        <v>206</v>
      </c>
      <c r="F131" t="s">
        <v>39</v>
      </c>
      <c r="G131" t="s">
        <v>35</v>
      </c>
      <c r="H131" t="s">
        <v>656</v>
      </c>
      <c r="I131" s="112">
        <v>10.397399999999999</v>
      </c>
      <c r="M131" t="s">
        <v>2591</v>
      </c>
      <c r="O131" t="str">
        <f t="shared" ref="O131:O194" si="2">FIXED(I131,C131,TRUE)</f>
        <v>10.3974</v>
      </c>
      <c r="P131">
        <v>0.42719999999999997</v>
      </c>
    </row>
    <row r="132" spans="1:16">
      <c r="A132">
        <v>124183</v>
      </c>
      <c r="B132" t="s">
        <v>2277</v>
      </c>
      <c r="C132">
        <v>4</v>
      </c>
      <c r="D132" t="s">
        <v>40</v>
      </c>
      <c r="E132" t="s">
        <v>208</v>
      </c>
      <c r="F132" t="s">
        <v>39</v>
      </c>
      <c r="G132" t="s">
        <v>34</v>
      </c>
      <c r="H132" t="s">
        <v>657</v>
      </c>
      <c r="I132" s="112">
        <v>10.1989</v>
      </c>
      <c r="M132" t="s">
        <v>2591</v>
      </c>
      <c r="O132" t="str">
        <f t="shared" si="2"/>
        <v>10.1989</v>
      </c>
      <c r="P132">
        <v>0.32080399999999998</v>
      </c>
    </row>
    <row r="133" spans="1:16">
      <c r="A133">
        <v>124172</v>
      </c>
      <c r="B133" t="s">
        <v>2635</v>
      </c>
      <c r="C133">
        <v>4</v>
      </c>
      <c r="D133" t="s">
        <v>40</v>
      </c>
      <c r="E133" t="s">
        <v>201</v>
      </c>
      <c r="F133" t="s">
        <v>37</v>
      </c>
      <c r="G133" t="s">
        <v>199</v>
      </c>
      <c r="H133" t="s">
        <v>2636</v>
      </c>
      <c r="I133" s="112">
        <v>24.357500000000002</v>
      </c>
      <c r="M133" t="s">
        <v>2591</v>
      </c>
      <c r="O133" t="str">
        <f t="shared" si="2"/>
        <v>24.3575</v>
      </c>
      <c r="P133" t="s">
        <v>8</v>
      </c>
    </row>
    <row r="134" spans="1:16">
      <c r="A134">
        <v>124174</v>
      </c>
      <c r="B134" t="s">
        <v>2468</v>
      </c>
      <c r="C134">
        <v>4</v>
      </c>
      <c r="D134" t="s">
        <v>40</v>
      </c>
      <c r="E134" t="s">
        <v>200</v>
      </c>
      <c r="F134" t="s">
        <v>37</v>
      </c>
      <c r="G134" t="s">
        <v>197</v>
      </c>
      <c r="H134" t="s">
        <v>802</v>
      </c>
      <c r="I134" s="112">
        <v>10.6271</v>
      </c>
      <c r="M134" t="s">
        <v>2591</v>
      </c>
      <c r="O134" t="str">
        <f t="shared" si="2"/>
        <v>10.6271</v>
      </c>
      <c r="P134">
        <v>0.78349999999999997</v>
      </c>
    </row>
    <row r="135" spans="1:16">
      <c r="A135">
        <v>124173</v>
      </c>
      <c r="B135" t="s">
        <v>2267</v>
      </c>
      <c r="C135">
        <v>4</v>
      </c>
      <c r="D135" t="s">
        <v>40</v>
      </c>
      <c r="E135" t="s">
        <v>205</v>
      </c>
      <c r="F135" t="s">
        <v>37</v>
      </c>
      <c r="G135" t="s">
        <v>33</v>
      </c>
      <c r="H135" t="s">
        <v>658</v>
      </c>
      <c r="I135" s="112">
        <v>10.188800000000001</v>
      </c>
      <c r="M135" t="s">
        <v>2591</v>
      </c>
      <c r="O135" t="str">
        <f t="shared" si="2"/>
        <v>10.1888</v>
      </c>
      <c r="P135">
        <v>0.292796</v>
      </c>
    </row>
    <row r="136" spans="1:16">
      <c r="A136">
        <v>124180</v>
      </c>
      <c r="B136" t="s">
        <v>2319</v>
      </c>
      <c r="C136">
        <v>4</v>
      </c>
      <c r="D136" t="s">
        <v>40</v>
      </c>
      <c r="E136" t="s">
        <v>203</v>
      </c>
      <c r="F136" t="s">
        <v>37</v>
      </c>
      <c r="G136" t="s">
        <v>58</v>
      </c>
      <c r="H136" t="s">
        <v>659</v>
      </c>
      <c r="I136" s="112">
        <v>10.378299999999999</v>
      </c>
      <c r="M136" t="s">
        <v>2591</v>
      </c>
      <c r="O136" t="str">
        <f t="shared" si="2"/>
        <v>10.3783</v>
      </c>
      <c r="P136">
        <v>0.41639999999999999</v>
      </c>
    </row>
    <row r="137" spans="1:16">
      <c r="A137">
        <v>124181</v>
      </c>
      <c r="B137" t="s">
        <v>2331</v>
      </c>
      <c r="C137">
        <v>4</v>
      </c>
      <c r="D137" t="s">
        <v>40</v>
      </c>
      <c r="E137" t="s">
        <v>207</v>
      </c>
      <c r="F137" t="s">
        <v>37</v>
      </c>
      <c r="G137" t="s">
        <v>35</v>
      </c>
      <c r="H137" t="s">
        <v>660</v>
      </c>
      <c r="I137" s="112">
        <v>10.3908</v>
      </c>
      <c r="M137" t="s">
        <v>2591</v>
      </c>
      <c r="O137" t="str">
        <f t="shared" si="2"/>
        <v>10.3908</v>
      </c>
      <c r="P137">
        <v>0.40560000000000002</v>
      </c>
    </row>
    <row r="138" spans="1:16">
      <c r="A138">
        <v>124179</v>
      </c>
      <c r="B138" t="s">
        <v>2276</v>
      </c>
      <c r="C138">
        <v>4</v>
      </c>
      <c r="D138" t="s">
        <v>40</v>
      </c>
      <c r="E138" t="s">
        <v>209</v>
      </c>
      <c r="F138" t="s">
        <v>37</v>
      </c>
      <c r="G138" t="s">
        <v>34</v>
      </c>
      <c r="H138" t="s">
        <v>661</v>
      </c>
      <c r="I138" s="112">
        <v>10.198600000000001</v>
      </c>
      <c r="M138" t="s">
        <v>2591</v>
      </c>
      <c r="O138" t="str">
        <f t="shared" si="2"/>
        <v>10.1986</v>
      </c>
      <c r="P138">
        <v>0.30725000000000002</v>
      </c>
    </row>
    <row r="139" spans="1:16">
      <c r="A139">
        <v>119099</v>
      </c>
      <c r="B139" t="s">
        <v>2637</v>
      </c>
      <c r="C139">
        <v>4</v>
      </c>
      <c r="D139" t="s">
        <v>19</v>
      </c>
      <c r="E139" t="s">
        <v>198</v>
      </c>
      <c r="F139" t="s">
        <v>39</v>
      </c>
      <c r="G139" t="s">
        <v>199</v>
      </c>
      <c r="H139" t="s">
        <v>2638</v>
      </c>
      <c r="I139" s="112">
        <v>102.2448</v>
      </c>
      <c r="M139" t="s">
        <v>2591</v>
      </c>
      <c r="O139" t="str">
        <f t="shared" si="2"/>
        <v>102.2448</v>
      </c>
      <c r="P139" t="s">
        <v>8</v>
      </c>
    </row>
    <row r="140" spans="1:16">
      <c r="A140">
        <v>119101</v>
      </c>
      <c r="B140" t="s">
        <v>2332</v>
      </c>
      <c r="C140">
        <v>4</v>
      </c>
      <c r="D140" t="s">
        <v>19</v>
      </c>
      <c r="E140" t="s">
        <v>196</v>
      </c>
      <c r="F140" t="s">
        <v>39</v>
      </c>
      <c r="G140" t="s">
        <v>197</v>
      </c>
      <c r="H140" t="s">
        <v>617</v>
      </c>
      <c r="I140" s="112">
        <v>12.543200000000001</v>
      </c>
      <c r="M140" t="s">
        <v>2591</v>
      </c>
      <c r="O140" t="str">
        <f t="shared" si="2"/>
        <v>12.5432</v>
      </c>
      <c r="P140">
        <v>0.36249999999999999</v>
      </c>
    </row>
    <row r="141" spans="1:16">
      <c r="A141">
        <v>119100</v>
      </c>
      <c r="B141" t="s">
        <v>2323</v>
      </c>
      <c r="C141">
        <v>4</v>
      </c>
      <c r="D141" t="s">
        <v>19</v>
      </c>
      <c r="E141" t="s">
        <v>202</v>
      </c>
      <c r="F141" t="s">
        <v>39</v>
      </c>
      <c r="G141" t="s">
        <v>58</v>
      </c>
      <c r="H141" t="s">
        <v>618</v>
      </c>
      <c r="I141" s="112">
        <v>10.6968</v>
      </c>
      <c r="M141" t="s">
        <v>2591</v>
      </c>
      <c r="O141" t="str">
        <f t="shared" si="2"/>
        <v>10.6968</v>
      </c>
      <c r="P141">
        <v>0.42330000000000001</v>
      </c>
    </row>
    <row r="142" spans="1:16">
      <c r="A142">
        <v>100084</v>
      </c>
      <c r="B142" t="s">
        <v>2639</v>
      </c>
      <c r="C142">
        <v>4</v>
      </c>
      <c r="D142" t="s">
        <v>19</v>
      </c>
      <c r="E142" t="s">
        <v>201</v>
      </c>
      <c r="F142" t="s">
        <v>37</v>
      </c>
      <c r="G142" t="s">
        <v>199</v>
      </c>
      <c r="H142" t="s">
        <v>2640</v>
      </c>
      <c r="I142" s="112">
        <v>95.818700000000007</v>
      </c>
      <c r="M142" t="s">
        <v>2591</v>
      </c>
      <c r="O142" t="str">
        <f t="shared" si="2"/>
        <v>95.8187</v>
      </c>
      <c r="P142" t="s">
        <v>8</v>
      </c>
    </row>
    <row r="143" spans="1:16">
      <c r="A143">
        <v>100085</v>
      </c>
      <c r="B143" t="s">
        <v>2334</v>
      </c>
      <c r="C143">
        <v>4</v>
      </c>
      <c r="D143" t="s">
        <v>19</v>
      </c>
      <c r="E143" t="s">
        <v>200</v>
      </c>
      <c r="F143" t="s">
        <v>37</v>
      </c>
      <c r="G143" t="s">
        <v>197</v>
      </c>
      <c r="H143" t="s">
        <v>619</v>
      </c>
      <c r="I143" s="112">
        <v>12.430199999999999</v>
      </c>
      <c r="M143" t="s">
        <v>2591</v>
      </c>
      <c r="O143" t="str">
        <f t="shared" si="2"/>
        <v>12.4302</v>
      </c>
      <c r="P143">
        <v>0.29089999999999999</v>
      </c>
    </row>
    <row r="144" spans="1:16">
      <c r="A144">
        <v>100086</v>
      </c>
      <c r="B144" t="s">
        <v>2318</v>
      </c>
      <c r="C144">
        <v>4</v>
      </c>
      <c r="D144" t="s">
        <v>19</v>
      </c>
      <c r="E144" t="s">
        <v>203</v>
      </c>
      <c r="F144" t="s">
        <v>37</v>
      </c>
      <c r="G144" t="s">
        <v>58</v>
      </c>
      <c r="H144" t="s">
        <v>620</v>
      </c>
      <c r="I144" s="112">
        <v>10.6189</v>
      </c>
      <c r="M144" t="s">
        <v>2591</v>
      </c>
      <c r="O144" t="str">
        <f t="shared" si="2"/>
        <v>10.6189</v>
      </c>
      <c r="P144">
        <v>0.40159999999999996</v>
      </c>
    </row>
    <row r="145" spans="1:16">
      <c r="A145">
        <v>131301</v>
      </c>
      <c r="B145" t="s">
        <v>2641</v>
      </c>
      <c r="C145">
        <v>4</v>
      </c>
      <c r="D145" t="s">
        <v>45</v>
      </c>
      <c r="E145" t="s">
        <v>198</v>
      </c>
      <c r="F145" t="s">
        <v>39</v>
      </c>
      <c r="G145" t="s">
        <v>199</v>
      </c>
      <c r="H145" t="s">
        <v>2642</v>
      </c>
      <c r="I145" s="112">
        <v>22.415800000000001</v>
      </c>
      <c r="M145" t="s">
        <v>2591</v>
      </c>
      <c r="O145" t="str">
        <f t="shared" si="2"/>
        <v>22.4158</v>
      </c>
      <c r="P145" t="s">
        <v>8</v>
      </c>
    </row>
    <row r="146" spans="1:16">
      <c r="A146">
        <v>131304</v>
      </c>
      <c r="B146" t="s">
        <v>2471</v>
      </c>
      <c r="C146">
        <v>4</v>
      </c>
      <c r="D146" t="s">
        <v>45</v>
      </c>
      <c r="E146" t="s">
        <v>196</v>
      </c>
      <c r="F146" t="s">
        <v>39</v>
      </c>
      <c r="G146" t="s">
        <v>197</v>
      </c>
      <c r="H146" t="s">
        <v>803</v>
      </c>
      <c r="I146" s="112">
        <v>10.845700000000001</v>
      </c>
      <c r="M146" t="s">
        <v>2591</v>
      </c>
      <c r="O146" t="str">
        <f t="shared" si="2"/>
        <v>10.8457</v>
      </c>
      <c r="P146">
        <v>0.97719999999999996</v>
      </c>
    </row>
    <row r="147" spans="1:16">
      <c r="A147">
        <v>131303</v>
      </c>
      <c r="B147" t="s">
        <v>2472</v>
      </c>
      <c r="C147">
        <v>4</v>
      </c>
      <c r="D147" t="s">
        <v>45</v>
      </c>
      <c r="E147" t="s">
        <v>202</v>
      </c>
      <c r="F147" t="s">
        <v>39</v>
      </c>
      <c r="G147" t="s">
        <v>58</v>
      </c>
      <c r="H147" t="s">
        <v>664</v>
      </c>
      <c r="I147" s="112">
        <v>10.519</v>
      </c>
      <c r="M147" t="s">
        <v>2591</v>
      </c>
      <c r="O147" t="str">
        <f t="shared" si="2"/>
        <v>10.5190</v>
      </c>
      <c r="P147">
        <v>0.38280000000000003</v>
      </c>
    </row>
    <row r="148" spans="1:16">
      <c r="A148">
        <v>131302</v>
      </c>
      <c r="B148" t="s">
        <v>2473</v>
      </c>
      <c r="C148">
        <v>4</v>
      </c>
      <c r="D148" t="s">
        <v>45</v>
      </c>
      <c r="E148" t="s">
        <v>206</v>
      </c>
      <c r="F148" t="s">
        <v>39</v>
      </c>
      <c r="G148" t="s">
        <v>35</v>
      </c>
      <c r="H148" t="s">
        <v>665</v>
      </c>
      <c r="I148" s="112">
        <v>10.8566</v>
      </c>
      <c r="M148" t="s">
        <v>2591</v>
      </c>
      <c r="O148" t="str">
        <f t="shared" si="2"/>
        <v>10.8566</v>
      </c>
      <c r="P148">
        <v>0.50829999999999997</v>
      </c>
    </row>
    <row r="149" spans="1:16">
      <c r="A149">
        <v>131297</v>
      </c>
      <c r="B149" t="s">
        <v>2643</v>
      </c>
      <c r="C149">
        <v>4</v>
      </c>
      <c r="D149" t="s">
        <v>45</v>
      </c>
      <c r="E149" t="s">
        <v>201</v>
      </c>
      <c r="F149" t="s">
        <v>37</v>
      </c>
      <c r="G149" t="s">
        <v>199</v>
      </c>
      <c r="H149" t="s">
        <v>2644</v>
      </c>
      <c r="I149" s="112">
        <v>21.869</v>
      </c>
      <c r="M149" t="s">
        <v>2591</v>
      </c>
      <c r="O149" t="str">
        <f t="shared" si="2"/>
        <v>21.8690</v>
      </c>
      <c r="P149" t="s">
        <v>8</v>
      </c>
    </row>
    <row r="150" spans="1:16">
      <c r="A150">
        <v>131298</v>
      </c>
      <c r="B150" t="s">
        <v>2474</v>
      </c>
      <c r="C150">
        <v>4</v>
      </c>
      <c r="D150" t="s">
        <v>45</v>
      </c>
      <c r="E150" t="s">
        <v>200</v>
      </c>
      <c r="F150" t="s">
        <v>37</v>
      </c>
      <c r="G150" t="s">
        <v>197</v>
      </c>
      <c r="H150" t="s">
        <v>804</v>
      </c>
      <c r="I150" s="112">
        <v>10.6341</v>
      </c>
      <c r="M150" t="s">
        <v>2591</v>
      </c>
      <c r="O150" t="str">
        <f t="shared" si="2"/>
        <v>10.6341</v>
      </c>
      <c r="P150">
        <v>0.9476</v>
      </c>
    </row>
    <row r="151" spans="1:16">
      <c r="A151">
        <v>131299</v>
      </c>
      <c r="B151" t="s">
        <v>2475</v>
      </c>
      <c r="C151">
        <v>4</v>
      </c>
      <c r="D151" t="s">
        <v>45</v>
      </c>
      <c r="E151" t="s">
        <v>203</v>
      </c>
      <c r="F151" t="s">
        <v>37</v>
      </c>
      <c r="G151" t="s">
        <v>58</v>
      </c>
      <c r="H151" t="s">
        <v>666</v>
      </c>
      <c r="I151" s="112">
        <v>10.674099999999999</v>
      </c>
      <c r="M151" t="s">
        <v>2591</v>
      </c>
      <c r="O151" t="str">
        <f t="shared" si="2"/>
        <v>10.6741</v>
      </c>
      <c r="P151">
        <v>0.38369999999999999</v>
      </c>
    </row>
    <row r="152" spans="1:16">
      <c r="A152">
        <v>131300</v>
      </c>
      <c r="B152" t="s">
        <v>2476</v>
      </c>
      <c r="C152">
        <v>4</v>
      </c>
      <c r="D152" t="s">
        <v>45</v>
      </c>
      <c r="E152" t="s">
        <v>207</v>
      </c>
      <c r="F152" t="s">
        <v>37</v>
      </c>
      <c r="G152" t="s">
        <v>35</v>
      </c>
      <c r="H152" t="s">
        <v>667</v>
      </c>
      <c r="I152" s="112">
        <v>10.9125</v>
      </c>
      <c r="M152" t="s">
        <v>2591</v>
      </c>
      <c r="O152" t="str">
        <f t="shared" si="2"/>
        <v>10.9125</v>
      </c>
      <c r="P152">
        <v>0.49569999999999997</v>
      </c>
    </row>
    <row r="153" spans="1:16">
      <c r="A153">
        <v>148771</v>
      </c>
      <c r="B153" t="s">
        <v>2645</v>
      </c>
      <c r="C153">
        <v>4</v>
      </c>
      <c r="D153" t="s">
        <v>1053</v>
      </c>
      <c r="E153" t="s">
        <v>198</v>
      </c>
      <c r="F153" t="s">
        <v>39</v>
      </c>
      <c r="G153" t="s">
        <v>199</v>
      </c>
      <c r="H153" t="s">
        <v>2646</v>
      </c>
      <c r="I153" s="112">
        <v>13.572699999999999</v>
      </c>
      <c r="M153" t="s">
        <v>2591</v>
      </c>
      <c r="O153" t="str">
        <f t="shared" si="2"/>
        <v>13.5727</v>
      </c>
      <c r="P153" t="s">
        <v>8</v>
      </c>
    </row>
    <row r="154" spans="1:16">
      <c r="A154">
        <v>148769</v>
      </c>
      <c r="B154" t="s">
        <v>2647</v>
      </c>
      <c r="C154">
        <v>4</v>
      </c>
      <c r="D154" t="s">
        <v>1053</v>
      </c>
      <c r="E154" t="s">
        <v>196</v>
      </c>
      <c r="F154" t="s">
        <v>39</v>
      </c>
      <c r="G154" t="s">
        <v>197</v>
      </c>
      <c r="H154" t="s">
        <v>2648</v>
      </c>
      <c r="I154" s="112">
        <v>13.572699999999999</v>
      </c>
      <c r="M154" t="s">
        <v>2591</v>
      </c>
      <c r="O154" t="str">
        <f t="shared" si="2"/>
        <v>13.5727</v>
      </c>
      <c r="P154" t="s">
        <v>8</v>
      </c>
    </row>
    <row r="155" spans="1:16">
      <c r="A155">
        <v>148768</v>
      </c>
      <c r="B155" t="s">
        <v>2649</v>
      </c>
      <c r="C155">
        <v>4</v>
      </c>
      <c r="D155" t="s">
        <v>1053</v>
      </c>
      <c r="E155" t="s">
        <v>201</v>
      </c>
      <c r="F155" t="s">
        <v>37</v>
      </c>
      <c r="G155" t="s">
        <v>199</v>
      </c>
      <c r="H155" t="s">
        <v>2650</v>
      </c>
      <c r="I155" s="112">
        <v>13.404</v>
      </c>
      <c r="M155" t="s">
        <v>2591</v>
      </c>
      <c r="O155" t="str">
        <f t="shared" si="2"/>
        <v>13.4040</v>
      </c>
      <c r="P155" t="s">
        <v>8</v>
      </c>
    </row>
    <row r="156" spans="1:16">
      <c r="A156">
        <v>148770</v>
      </c>
      <c r="B156" t="s">
        <v>2651</v>
      </c>
      <c r="C156">
        <v>4</v>
      </c>
      <c r="D156" t="s">
        <v>1053</v>
      </c>
      <c r="E156" t="s">
        <v>200</v>
      </c>
      <c r="F156" t="s">
        <v>37</v>
      </c>
      <c r="G156" t="s">
        <v>197</v>
      </c>
      <c r="H156" t="s">
        <v>2652</v>
      </c>
      <c r="I156" s="112">
        <v>13.404</v>
      </c>
      <c r="M156" t="s">
        <v>2591</v>
      </c>
      <c r="O156" t="str">
        <f t="shared" si="2"/>
        <v>13.4040</v>
      </c>
      <c r="P156" t="s">
        <v>8</v>
      </c>
    </row>
    <row r="157" spans="1:16">
      <c r="A157">
        <v>118994</v>
      </c>
      <c r="B157" t="s">
        <v>2653</v>
      </c>
      <c r="C157">
        <v>4</v>
      </c>
      <c r="D157" t="s">
        <v>11</v>
      </c>
      <c r="E157" t="s">
        <v>198</v>
      </c>
      <c r="F157" t="s">
        <v>39</v>
      </c>
      <c r="G157" t="s">
        <v>199</v>
      </c>
      <c r="H157" t="s">
        <v>2654</v>
      </c>
      <c r="I157" s="112">
        <v>66.319699999999997</v>
      </c>
      <c r="M157" t="s">
        <v>2591</v>
      </c>
      <c r="O157" t="str">
        <f t="shared" si="2"/>
        <v>66.3197</v>
      </c>
      <c r="P157" t="s">
        <v>8</v>
      </c>
    </row>
    <row r="158" spans="1:16">
      <c r="A158">
        <v>118992</v>
      </c>
      <c r="B158" t="s">
        <v>2295</v>
      </c>
      <c r="C158">
        <v>4</v>
      </c>
      <c r="D158" t="s">
        <v>11</v>
      </c>
      <c r="E158" t="s">
        <v>202</v>
      </c>
      <c r="F158" t="s">
        <v>39</v>
      </c>
      <c r="G158" t="s">
        <v>58</v>
      </c>
      <c r="H158" t="s">
        <v>627</v>
      </c>
      <c r="I158" s="112">
        <v>14.289300000000001</v>
      </c>
      <c r="M158" t="s">
        <v>2591</v>
      </c>
      <c r="O158" t="str">
        <f t="shared" si="2"/>
        <v>14.2893</v>
      </c>
      <c r="P158">
        <v>0.53794799999999998</v>
      </c>
    </row>
    <row r="159" spans="1:16">
      <c r="A159">
        <v>118993</v>
      </c>
      <c r="B159" t="s">
        <v>2309</v>
      </c>
      <c r="C159">
        <v>4</v>
      </c>
      <c r="D159" t="s">
        <v>11</v>
      </c>
      <c r="E159" t="s">
        <v>206</v>
      </c>
      <c r="F159" t="s">
        <v>39</v>
      </c>
      <c r="G159" t="s">
        <v>35</v>
      </c>
      <c r="H159" t="s">
        <v>628</v>
      </c>
      <c r="I159" s="112">
        <v>14.0749</v>
      </c>
      <c r="M159" t="s">
        <v>2591</v>
      </c>
      <c r="O159" t="str">
        <f t="shared" si="2"/>
        <v>14.0749</v>
      </c>
      <c r="P159">
        <v>0.71679300000000001</v>
      </c>
    </row>
    <row r="160" spans="1:16">
      <c r="A160">
        <v>102450</v>
      </c>
      <c r="B160" t="s">
        <v>2288</v>
      </c>
      <c r="C160">
        <v>4</v>
      </c>
      <c r="D160" t="s">
        <v>11</v>
      </c>
      <c r="E160" t="s">
        <v>203</v>
      </c>
      <c r="F160" t="s">
        <v>37</v>
      </c>
      <c r="G160" t="s">
        <v>58</v>
      </c>
      <c r="H160" t="s">
        <v>629</v>
      </c>
      <c r="I160" s="112">
        <v>11.3004</v>
      </c>
      <c r="M160" t="s">
        <v>2591</v>
      </c>
      <c r="O160" t="str">
        <f t="shared" si="2"/>
        <v>11.3004</v>
      </c>
      <c r="P160">
        <v>0.53794799999999998</v>
      </c>
    </row>
    <row r="161" spans="1:16">
      <c r="A161">
        <v>102451</v>
      </c>
      <c r="B161" t="s">
        <v>2312</v>
      </c>
      <c r="C161">
        <v>4</v>
      </c>
      <c r="D161" t="s">
        <v>11</v>
      </c>
      <c r="E161" t="s">
        <v>207</v>
      </c>
      <c r="F161" t="s">
        <v>37</v>
      </c>
      <c r="G161" t="s">
        <v>35</v>
      </c>
      <c r="H161" t="s">
        <v>630</v>
      </c>
      <c r="I161" s="112">
        <v>11.5664</v>
      </c>
      <c r="M161" t="s">
        <v>2591</v>
      </c>
      <c r="O161" t="str">
        <f t="shared" si="2"/>
        <v>11.5664</v>
      </c>
      <c r="P161">
        <v>0.71679300000000001</v>
      </c>
    </row>
    <row r="162" spans="1:16">
      <c r="A162">
        <v>102448</v>
      </c>
      <c r="B162" t="s">
        <v>2655</v>
      </c>
      <c r="C162">
        <v>4</v>
      </c>
      <c r="D162" t="s">
        <v>11</v>
      </c>
      <c r="E162" t="s">
        <v>201</v>
      </c>
      <c r="F162" t="s">
        <v>37</v>
      </c>
      <c r="G162" t="s">
        <v>199</v>
      </c>
      <c r="H162" t="s">
        <v>2656</v>
      </c>
      <c r="I162" s="112">
        <v>58.819899999999997</v>
      </c>
      <c r="M162" t="s">
        <v>2591</v>
      </c>
      <c r="O162" t="str">
        <f t="shared" si="2"/>
        <v>58.8199</v>
      </c>
      <c r="P162" t="s">
        <v>8</v>
      </c>
    </row>
    <row r="163" spans="1:16">
      <c r="A163">
        <v>119019</v>
      </c>
      <c r="B163" t="s">
        <v>2657</v>
      </c>
      <c r="C163">
        <v>3</v>
      </c>
      <c r="D163" t="s">
        <v>2</v>
      </c>
      <c r="E163" t="s">
        <v>198</v>
      </c>
      <c r="F163" t="s">
        <v>39</v>
      </c>
      <c r="G163" t="s">
        <v>199</v>
      </c>
      <c r="H163" t="s">
        <v>2658</v>
      </c>
      <c r="I163" s="112">
        <v>398.11500000000001</v>
      </c>
      <c r="M163" t="s">
        <v>2550</v>
      </c>
      <c r="O163" t="str">
        <f t="shared" si="2"/>
        <v>398.115</v>
      </c>
      <c r="P163" t="s">
        <v>8</v>
      </c>
    </row>
    <row r="164" spans="1:16">
      <c r="A164">
        <v>119020</v>
      </c>
      <c r="B164" t="s">
        <v>2297</v>
      </c>
      <c r="C164">
        <v>3</v>
      </c>
      <c r="D164" t="s">
        <v>2</v>
      </c>
      <c r="E164" t="s">
        <v>196</v>
      </c>
      <c r="F164" t="s">
        <v>39</v>
      </c>
      <c r="G164" t="s">
        <v>197</v>
      </c>
      <c r="H164" t="s">
        <v>615</v>
      </c>
      <c r="I164" s="112">
        <v>72.665000000000006</v>
      </c>
      <c r="M164" t="s">
        <v>2550</v>
      </c>
      <c r="O164" t="str">
        <f t="shared" si="2"/>
        <v>72.665</v>
      </c>
      <c r="P164">
        <v>1.4</v>
      </c>
    </row>
    <row r="165" spans="1:16">
      <c r="A165">
        <v>100081</v>
      </c>
      <c r="B165" t="s">
        <v>2659</v>
      </c>
      <c r="C165">
        <v>3</v>
      </c>
      <c r="D165" t="s">
        <v>2</v>
      </c>
      <c r="E165" t="s">
        <v>201</v>
      </c>
      <c r="F165" t="s">
        <v>37</v>
      </c>
      <c r="G165" t="s">
        <v>199</v>
      </c>
      <c r="H165" t="s">
        <v>2660</v>
      </c>
      <c r="I165" s="112">
        <v>353.31200000000001</v>
      </c>
      <c r="M165" t="s">
        <v>2550</v>
      </c>
      <c r="O165" t="str">
        <f t="shared" si="2"/>
        <v>353.312</v>
      </c>
      <c r="P165" t="s">
        <v>8</v>
      </c>
    </row>
    <row r="166" spans="1:16">
      <c r="A166">
        <v>100082</v>
      </c>
      <c r="B166" t="s">
        <v>2290</v>
      </c>
      <c r="C166">
        <v>3</v>
      </c>
      <c r="D166" t="s">
        <v>2</v>
      </c>
      <c r="E166" t="s">
        <v>200</v>
      </c>
      <c r="F166" t="s">
        <v>37</v>
      </c>
      <c r="G166" t="s">
        <v>197</v>
      </c>
      <c r="H166" t="s">
        <v>616</v>
      </c>
      <c r="I166" s="112">
        <v>29.05</v>
      </c>
      <c r="M166" t="s">
        <v>2550</v>
      </c>
      <c r="O166" t="str">
        <f t="shared" si="2"/>
        <v>29.050</v>
      </c>
      <c r="P166">
        <v>1.4</v>
      </c>
    </row>
    <row r="167" spans="1:16">
      <c r="A167">
        <v>126393</v>
      </c>
      <c r="B167" t="s">
        <v>2661</v>
      </c>
      <c r="C167">
        <v>3</v>
      </c>
      <c r="D167" t="s">
        <v>41</v>
      </c>
      <c r="E167" t="s">
        <v>198</v>
      </c>
      <c r="F167" t="s">
        <v>39</v>
      </c>
      <c r="G167" t="s">
        <v>199</v>
      </c>
      <c r="H167" t="s">
        <v>2662</v>
      </c>
      <c r="I167" s="112">
        <v>31.716999999999999</v>
      </c>
      <c r="M167" t="s">
        <v>2550</v>
      </c>
      <c r="O167" t="str">
        <f t="shared" si="2"/>
        <v>31.717</v>
      </c>
      <c r="P167" t="s">
        <v>8</v>
      </c>
    </row>
    <row r="168" spans="1:16">
      <c r="A168">
        <v>126391</v>
      </c>
      <c r="B168" t="s">
        <v>2292</v>
      </c>
      <c r="C168">
        <v>3</v>
      </c>
      <c r="D168" t="s">
        <v>41</v>
      </c>
      <c r="E168" t="s">
        <v>196</v>
      </c>
      <c r="F168" t="s">
        <v>39</v>
      </c>
      <c r="G168" t="s">
        <v>58</v>
      </c>
      <c r="H168" t="s">
        <v>662</v>
      </c>
      <c r="I168" s="112">
        <v>16.739999999999998</v>
      </c>
      <c r="M168" t="s">
        <v>2550</v>
      </c>
      <c r="O168" t="str">
        <f t="shared" si="2"/>
        <v>16.740</v>
      </c>
      <c r="P168">
        <v>0.35</v>
      </c>
    </row>
    <row r="169" spans="1:16">
      <c r="A169">
        <v>126394</v>
      </c>
      <c r="B169" t="s">
        <v>2663</v>
      </c>
      <c r="C169">
        <v>3</v>
      </c>
      <c r="D169" t="s">
        <v>41</v>
      </c>
      <c r="E169" t="s">
        <v>201</v>
      </c>
      <c r="F169" t="s">
        <v>37</v>
      </c>
      <c r="G169" t="s">
        <v>199</v>
      </c>
      <c r="H169" t="s">
        <v>2664</v>
      </c>
      <c r="I169" s="112">
        <v>27.613</v>
      </c>
      <c r="M169" t="s">
        <v>2550</v>
      </c>
      <c r="O169" t="str">
        <f t="shared" si="2"/>
        <v>27.613</v>
      </c>
      <c r="P169" t="s">
        <v>8</v>
      </c>
    </row>
    <row r="170" spans="1:16">
      <c r="A170">
        <v>126392</v>
      </c>
      <c r="B170" t="s">
        <v>2298</v>
      </c>
      <c r="C170">
        <v>3</v>
      </c>
      <c r="D170" t="s">
        <v>41</v>
      </c>
      <c r="E170" t="s">
        <v>200</v>
      </c>
      <c r="F170" t="s">
        <v>37</v>
      </c>
      <c r="G170" t="s">
        <v>58</v>
      </c>
      <c r="H170" t="s">
        <v>663</v>
      </c>
      <c r="I170" s="112">
        <v>14.167</v>
      </c>
      <c r="M170" t="s">
        <v>2550</v>
      </c>
      <c r="O170" t="str">
        <f t="shared" si="2"/>
        <v>14.167</v>
      </c>
      <c r="P170">
        <v>0.35</v>
      </c>
    </row>
    <row r="171" spans="1:16">
      <c r="A171">
        <v>142283</v>
      </c>
      <c r="B171" t="s">
        <v>2665</v>
      </c>
      <c r="C171">
        <v>3</v>
      </c>
      <c r="D171" t="s">
        <v>83</v>
      </c>
      <c r="E171" t="s">
        <v>198</v>
      </c>
      <c r="F171" t="s">
        <v>39</v>
      </c>
      <c r="G171" t="s">
        <v>199</v>
      </c>
      <c r="H171" t="s">
        <v>2666</v>
      </c>
      <c r="I171" s="112">
        <v>15.859</v>
      </c>
      <c r="M171" t="s">
        <v>2550</v>
      </c>
      <c r="O171" t="str">
        <f t="shared" si="2"/>
        <v>15.859</v>
      </c>
      <c r="P171" t="s">
        <v>8</v>
      </c>
    </row>
    <row r="172" spans="1:16">
      <c r="A172">
        <v>142279</v>
      </c>
      <c r="B172" t="s">
        <v>2485</v>
      </c>
      <c r="C172">
        <v>3</v>
      </c>
      <c r="D172" t="s">
        <v>83</v>
      </c>
      <c r="E172" t="s">
        <v>196</v>
      </c>
      <c r="F172" t="s">
        <v>39</v>
      </c>
      <c r="G172" t="s">
        <v>197</v>
      </c>
      <c r="H172" t="s">
        <v>2484</v>
      </c>
      <c r="I172" s="112">
        <v>12.554</v>
      </c>
      <c r="M172" t="s">
        <v>2550</v>
      </c>
      <c r="O172" t="str">
        <f t="shared" si="2"/>
        <v>12.554</v>
      </c>
      <c r="P172" t="s">
        <v>8</v>
      </c>
    </row>
    <row r="173" spans="1:16">
      <c r="A173">
        <v>142281</v>
      </c>
      <c r="B173" t="s">
        <v>2307</v>
      </c>
      <c r="C173">
        <v>3</v>
      </c>
      <c r="D173" t="s">
        <v>83</v>
      </c>
      <c r="E173" t="s">
        <v>202</v>
      </c>
      <c r="F173" t="s">
        <v>39</v>
      </c>
      <c r="G173" t="s">
        <v>58</v>
      </c>
      <c r="H173" t="s">
        <v>805</v>
      </c>
      <c r="I173" s="112">
        <v>13.026999999999999</v>
      </c>
      <c r="M173" t="s">
        <v>2550</v>
      </c>
      <c r="O173" t="str">
        <f t="shared" si="2"/>
        <v>13.027</v>
      </c>
      <c r="P173">
        <v>0.31000000000000005</v>
      </c>
    </row>
    <row r="174" spans="1:16">
      <c r="A174">
        <v>142282</v>
      </c>
      <c r="B174" t="s">
        <v>2667</v>
      </c>
      <c r="C174">
        <v>3</v>
      </c>
      <c r="D174" t="s">
        <v>83</v>
      </c>
      <c r="E174" t="s">
        <v>201</v>
      </c>
      <c r="F174" t="s">
        <v>37</v>
      </c>
      <c r="G174" t="s">
        <v>199</v>
      </c>
      <c r="H174" t="s">
        <v>2668</v>
      </c>
      <c r="I174" s="112">
        <v>15.124000000000001</v>
      </c>
      <c r="M174" t="s">
        <v>2550</v>
      </c>
      <c r="O174" t="str">
        <f t="shared" si="2"/>
        <v>15.124</v>
      </c>
      <c r="P174" t="s">
        <v>8</v>
      </c>
    </row>
    <row r="175" spans="1:16">
      <c r="A175">
        <v>142280</v>
      </c>
      <c r="B175" t="s">
        <v>2487</v>
      </c>
      <c r="C175">
        <v>3</v>
      </c>
      <c r="D175" t="s">
        <v>83</v>
      </c>
      <c r="E175" t="s">
        <v>200</v>
      </c>
      <c r="F175" t="s">
        <v>37</v>
      </c>
      <c r="G175" t="s">
        <v>197</v>
      </c>
      <c r="H175" t="s">
        <v>2486</v>
      </c>
      <c r="I175" s="112">
        <v>12.02</v>
      </c>
      <c r="M175" t="s">
        <v>2550</v>
      </c>
      <c r="O175" t="str">
        <f t="shared" si="2"/>
        <v>12.020</v>
      </c>
      <c r="P175" t="s">
        <v>8</v>
      </c>
    </row>
    <row r="176" spans="1:16">
      <c r="A176">
        <v>142278</v>
      </c>
      <c r="B176" t="s">
        <v>2289</v>
      </c>
      <c r="C176">
        <v>3</v>
      </c>
      <c r="D176" t="s">
        <v>83</v>
      </c>
      <c r="E176" t="s">
        <v>203</v>
      </c>
      <c r="F176" t="s">
        <v>37</v>
      </c>
      <c r="G176" t="s">
        <v>58</v>
      </c>
      <c r="H176" t="s">
        <v>806</v>
      </c>
      <c r="I176" s="112">
        <v>11.768000000000001</v>
      </c>
      <c r="M176" t="s">
        <v>2550</v>
      </c>
      <c r="O176" t="str">
        <f t="shared" si="2"/>
        <v>11.768</v>
      </c>
      <c r="P176">
        <v>0.31000000000000005</v>
      </c>
    </row>
    <row r="177" spans="1:16">
      <c r="A177">
        <v>136567</v>
      </c>
      <c r="B177" t="s">
        <v>2669</v>
      </c>
      <c r="C177">
        <v>3</v>
      </c>
      <c r="D177" t="s">
        <v>61</v>
      </c>
      <c r="E177" t="s">
        <v>198</v>
      </c>
      <c r="F177" t="s">
        <v>39</v>
      </c>
      <c r="G177" t="s">
        <v>199</v>
      </c>
      <c r="H177" t="s">
        <v>2670</v>
      </c>
      <c r="I177" s="112">
        <v>24.475000000000001</v>
      </c>
      <c r="M177" t="s">
        <v>2550</v>
      </c>
      <c r="O177" t="str">
        <f t="shared" si="2"/>
        <v>24.475</v>
      </c>
      <c r="P177" t="s">
        <v>8</v>
      </c>
    </row>
    <row r="178" spans="1:16">
      <c r="A178">
        <v>136568</v>
      </c>
      <c r="B178" t="s">
        <v>2477</v>
      </c>
      <c r="C178">
        <v>3</v>
      </c>
      <c r="D178" t="s">
        <v>61</v>
      </c>
      <c r="E178" t="s">
        <v>196</v>
      </c>
      <c r="F178" t="s">
        <v>39</v>
      </c>
      <c r="G178" t="s">
        <v>197</v>
      </c>
      <c r="H178" t="s">
        <v>807</v>
      </c>
      <c r="I178" s="112">
        <v>14.067</v>
      </c>
      <c r="M178" t="s">
        <v>2550</v>
      </c>
      <c r="O178" t="str">
        <f t="shared" si="2"/>
        <v>14.067</v>
      </c>
      <c r="P178" t="s">
        <v>8</v>
      </c>
    </row>
    <row r="179" spans="1:16">
      <c r="A179">
        <v>136569</v>
      </c>
      <c r="B179" t="s">
        <v>2300</v>
      </c>
      <c r="C179">
        <v>3</v>
      </c>
      <c r="D179" t="s">
        <v>61</v>
      </c>
      <c r="E179" t="s">
        <v>202</v>
      </c>
      <c r="F179" t="s">
        <v>39</v>
      </c>
      <c r="G179" t="s">
        <v>58</v>
      </c>
      <c r="H179" t="s">
        <v>808</v>
      </c>
      <c r="I179" s="112">
        <v>17.417999999999999</v>
      </c>
      <c r="M179" t="s">
        <v>2550</v>
      </c>
      <c r="O179" t="str">
        <f t="shared" si="2"/>
        <v>17.418</v>
      </c>
      <c r="P179">
        <v>0.491956</v>
      </c>
    </row>
    <row r="180" spans="1:16">
      <c r="A180">
        <v>136570</v>
      </c>
      <c r="B180" t="s">
        <v>2311</v>
      </c>
      <c r="C180">
        <v>3</v>
      </c>
      <c r="D180" t="s">
        <v>61</v>
      </c>
      <c r="E180" t="s">
        <v>206</v>
      </c>
      <c r="F180" t="s">
        <v>39</v>
      </c>
      <c r="G180" t="s">
        <v>35</v>
      </c>
      <c r="H180" t="s">
        <v>809</v>
      </c>
      <c r="I180" s="112">
        <v>17.263999999999999</v>
      </c>
      <c r="M180" t="s">
        <v>2550</v>
      </c>
      <c r="O180" t="str">
        <f t="shared" si="2"/>
        <v>17.264</v>
      </c>
      <c r="P180">
        <v>0.63</v>
      </c>
    </row>
    <row r="181" spans="1:16">
      <c r="A181">
        <v>136563</v>
      </c>
      <c r="B181" t="s">
        <v>2671</v>
      </c>
      <c r="C181">
        <v>3</v>
      </c>
      <c r="D181" t="s">
        <v>61</v>
      </c>
      <c r="E181" t="s">
        <v>201</v>
      </c>
      <c r="F181" t="s">
        <v>37</v>
      </c>
      <c r="G181" t="s">
        <v>199</v>
      </c>
      <c r="H181" t="s">
        <v>2672</v>
      </c>
      <c r="I181" s="112">
        <v>21.792000000000002</v>
      </c>
      <c r="M181" t="s">
        <v>2550</v>
      </c>
      <c r="O181" t="str">
        <f t="shared" si="2"/>
        <v>21.792</v>
      </c>
      <c r="P181" t="s">
        <v>8</v>
      </c>
    </row>
    <row r="182" spans="1:16">
      <c r="A182">
        <v>136564</v>
      </c>
      <c r="B182" t="s">
        <v>2479</v>
      </c>
      <c r="C182">
        <v>3</v>
      </c>
      <c r="D182" t="s">
        <v>61</v>
      </c>
      <c r="E182" t="s">
        <v>200</v>
      </c>
      <c r="F182" t="s">
        <v>37</v>
      </c>
      <c r="G182" t="s">
        <v>197</v>
      </c>
      <c r="H182" t="s">
        <v>2478</v>
      </c>
      <c r="I182" s="112">
        <v>12.651999999999999</v>
      </c>
      <c r="M182" t="s">
        <v>2550</v>
      </c>
      <c r="O182" t="str">
        <f t="shared" si="2"/>
        <v>12.652</v>
      </c>
      <c r="P182" t="s">
        <v>8</v>
      </c>
    </row>
    <row r="183" spans="1:16">
      <c r="A183">
        <v>136565</v>
      </c>
      <c r="B183" t="s">
        <v>2302</v>
      </c>
      <c r="C183">
        <v>3</v>
      </c>
      <c r="D183" t="s">
        <v>61</v>
      </c>
      <c r="E183" t="s">
        <v>203</v>
      </c>
      <c r="F183" t="s">
        <v>37</v>
      </c>
      <c r="G183" t="s">
        <v>58</v>
      </c>
      <c r="H183" t="s">
        <v>810</v>
      </c>
      <c r="I183" s="112">
        <v>13.853999999999999</v>
      </c>
      <c r="M183" t="s">
        <v>2550</v>
      </c>
      <c r="O183" t="str">
        <f t="shared" si="2"/>
        <v>13.854</v>
      </c>
      <c r="P183">
        <v>0.491956</v>
      </c>
    </row>
    <row r="184" spans="1:16">
      <c r="A184">
        <v>136566</v>
      </c>
      <c r="B184" t="s">
        <v>2310</v>
      </c>
      <c r="C184">
        <v>3</v>
      </c>
      <c r="D184" t="s">
        <v>61</v>
      </c>
      <c r="E184" t="s">
        <v>207</v>
      </c>
      <c r="F184" t="s">
        <v>37</v>
      </c>
      <c r="G184" t="s">
        <v>35</v>
      </c>
      <c r="H184" t="s">
        <v>811</v>
      </c>
      <c r="I184" s="112">
        <v>13.784000000000001</v>
      </c>
      <c r="M184" t="s">
        <v>2550</v>
      </c>
      <c r="O184" t="str">
        <f t="shared" si="2"/>
        <v>13.784</v>
      </c>
      <c r="P184">
        <v>0.63</v>
      </c>
    </row>
    <row r="185" spans="1:16">
      <c r="A185">
        <v>151329</v>
      </c>
      <c r="B185" t="s">
        <v>2410</v>
      </c>
      <c r="C185">
        <v>4</v>
      </c>
      <c r="D185" t="s">
        <v>2344</v>
      </c>
      <c r="E185" t="s">
        <v>198</v>
      </c>
      <c r="F185" t="s">
        <v>39</v>
      </c>
      <c r="G185" t="s">
        <v>199</v>
      </c>
      <c r="H185" t="s">
        <v>2411</v>
      </c>
      <c r="I185" s="112">
        <v>12.4886</v>
      </c>
      <c r="M185" t="s">
        <v>2591</v>
      </c>
      <c r="O185" t="str">
        <f t="shared" si="2"/>
        <v>12.4886</v>
      </c>
      <c r="P185" t="s">
        <v>8</v>
      </c>
    </row>
    <row r="186" spans="1:16">
      <c r="A186">
        <v>151328</v>
      </c>
      <c r="B186" t="s">
        <v>2412</v>
      </c>
      <c r="C186">
        <v>4</v>
      </c>
      <c r="D186" t="s">
        <v>2344</v>
      </c>
      <c r="E186" t="s">
        <v>196</v>
      </c>
      <c r="F186" t="s">
        <v>39</v>
      </c>
      <c r="G186" t="s">
        <v>197</v>
      </c>
      <c r="H186" t="s">
        <v>2413</v>
      </c>
      <c r="I186" s="112">
        <v>12.4886</v>
      </c>
      <c r="M186" t="s">
        <v>2591</v>
      </c>
      <c r="O186" t="str">
        <f t="shared" si="2"/>
        <v>12.4886</v>
      </c>
      <c r="P186" t="s">
        <v>8</v>
      </c>
    </row>
    <row r="187" spans="1:16">
      <c r="A187">
        <v>151327</v>
      </c>
      <c r="B187" t="s">
        <v>2406</v>
      </c>
      <c r="C187">
        <v>4</v>
      </c>
      <c r="D187" t="s">
        <v>2344</v>
      </c>
      <c r="E187" t="s">
        <v>201</v>
      </c>
      <c r="F187" t="s">
        <v>37</v>
      </c>
      <c r="G187" t="s">
        <v>199</v>
      </c>
      <c r="H187" t="s">
        <v>2407</v>
      </c>
      <c r="I187" s="112">
        <v>12.4031</v>
      </c>
      <c r="M187" t="s">
        <v>2591</v>
      </c>
      <c r="O187" t="str">
        <f t="shared" si="2"/>
        <v>12.4031</v>
      </c>
      <c r="P187" t="s">
        <v>8</v>
      </c>
    </row>
    <row r="188" spans="1:16">
      <c r="A188">
        <v>151330</v>
      </c>
      <c r="B188" t="s">
        <v>2408</v>
      </c>
      <c r="C188">
        <v>4</v>
      </c>
      <c r="D188" t="s">
        <v>2344</v>
      </c>
      <c r="E188" t="s">
        <v>200</v>
      </c>
      <c r="F188" t="s">
        <v>37</v>
      </c>
      <c r="G188" t="s">
        <v>197</v>
      </c>
      <c r="H188" t="s">
        <v>2409</v>
      </c>
      <c r="I188" s="112">
        <v>12.4031</v>
      </c>
      <c r="M188" t="s">
        <v>2591</v>
      </c>
      <c r="O188" t="str">
        <f t="shared" si="2"/>
        <v>12.4031</v>
      </c>
      <c r="P188" t="s">
        <v>8</v>
      </c>
    </row>
    <row r="189" spans="1:16">
      <c r="A189">
        <v>141877</v>
      </c>
      <c r="B189" t="s">
        <v>2673</v>
      </c>
      <c r="C189">
        <v>4</v>
      </c>
      <c r="D189" t="s">
        <v>79</v>
      </c>
      <c r="E189" t="s">
        <v>198</v>
      </c>
      <c r="F189" t="s">
        <v>39</v>
      </c>
      <c r="G189" t="s">
        <v>199</v>
      </c>
      <c r="H189" t="s">
        <v>2674</v>
      </c>
      <c r="I189" s="112">
        <v>26.259899999999998</v>
      </c>
      <c r="M189" t="s">
        <v>2591</v>
      </c>
      <c r="O189" t="str">
        <f t="shared" si="2"/>
        <v>26.2599</v>
      </c>
      <c r="P189" t="s">
        <v>8</v>
      </c>
    </row>
    <row r="190" spans="1:16">
      <c r="A190">
        <v>141878</v>
      </c>
      <c r="B190" t="s">
        <v>2481</v>
      </c>
      <c r="C190">
        <v>4</v>
      </c>
      <c r="D190" t="s">
        <v>79</v>
      </c>
      <c r="E190" t="s">
        <v>196</v>
      </c>
      <c r="F190" t="s">
        <v>39</v>
      </c>
      <c r="G190" t="s">
        <v>197</v>
      </c>
      <c r="H190" t="s">
        <v>2480</v>
      </c>
      <c r="I190" s="112">
        <v>22.642099999999999</v>
      </c>
      <c r="M190" t="s">
        <v>2591</v>
      </c>
      <c r="O190" t="str">
        <f t="shared" si="2"/>
        <v>22.6421</v>
      </c>
      <c r="P190" t="s">
        <v>8</v>
      </c>
    </row>
    <row r="191" spans="1:16">
      <c r="A191">
        <v>141875</v>
      </c>
      <c r="B191" t="s">
        <v>2675</v>
      </c>
      <c r="C191">
        <v>4</v>
      </c>
      <c r="D191" t="s">
        <v>79</v>
      </c>
      <c r="E191" t="s">
        <v>201</v>
      </c>
      <c r="F191" t="s">
        <v>37</v>
      </c>
      <c r="G191" t="s">
        <v>199</v>
      </c>
      <c r="H191" t="s">
        <v>2676</v>
      </c>
      <c r="I191" s="112">
        <v>25.257899999999999</v>
      </c>
      <c r="M191" t="s">
        <v>2591</v>
      </c>
      <c r="O191" t="str">
        <f t="shared" si="2"/>
        <v>25.2579</v>
      </c>
      <c r="P191" t="s">
        <v>8</v>
      </c>
    </row>
    <row r="192" spans="1:16">
      <c r="A192">
        <v>141876</v>
      </c>
      <c r="B192" t="s">
        <v>2483</v>
      </c>
      <c r="C192">
        <v>4</v>
      </c>
      <c r="D192" t="s">
        <v>79</v>
      </c>
      <c r="E192" t="s">
        <v>200</v>
      </c>
      <c r="F192" t="s">
        <v>37</v>
      </c>
      <c r="G192" t="s">
        <v>197</v>
      </c>
      <c r="H192" t="s">
        <v>2482</v>
      </c>
      <c r="I192" s="112">
        <v>21.779699999999998</v>
      </c>
      <c r="M192" t="s">
        <v>2591</v>
      </c>
      <c r="O192" t="str">
        <f t="shared" si="2"/>
        <v>21.7797</v>
      </c>
      <c r="P192" t="s">
        <v>8</v>
      </c>
    </row>
    <row r="193" spans="1:16">
      <c r="A193">
        <v>146376</v>
      </c>
      <c r="B193" t="s">
        <v>2677</v>
      </c>
      <c r="C193">
        <v>4</v>
      </c>
      <c r="D193" t="s">
        <v>191</v>
      </c>
      <c r="E193" t="s">
        <v>198</v>
      </c>
      <c r="F193" t="s">
        <v>39</v>
      </c>
      <c r="G193" t="s">
        <v>199</v>
      </c>
      <c r="H193" t="s">
        <v>2678</v>
      </c>
      <c r="I193" s="112">
        <v>24.0884</v>
      </c>
      <c r="M193" t="s">
        <v>2591</v>
      </c>
      <c r="O193" t="str">
        <f t="shared" si="2"/>
        <v>24.0884</v>
      </c>
      <c r="P193" t="s">
        <v>8</v>
      </c>
    </row>
    <row r="194" spans="1:16">
      <c r="A194">
        <v>146377</v>
      </c>
      <c r="B194" t="s">
        <v>2497</v>
      </c>
      <c r="C194">
        <v>4</v>
      </c>
      <c r="D194" t="s">
        <v>191</v>
      </c>
      <c r="E194" t="s">
        <v>196</v>
      </c>
      <c r="F194" t="s">
        <v>39</v>
      </c>
      <c r="G194" t="s">
        <v>197</v>
      </c>
      <c r="H194" t="s">
        <v>2496</v>
      </c>
      <c r="I194" s="112">
        <v>20.611499999999999</v>
      </c>
      <c r="M194" t="s">
        <v>2591</v>
      </c>
      <c r="O194" t="str">
        <f t="shared" si="2"/>
        <v>20.6115</v>
      </c>
      <c r="P194" t="s">
        <v>8</v>
      </c>
    </row>
    <row r="195" spans="1:16">
      <c r="A195">
        <v>146379</v>
      </c>
      <c r="B195" t="s">
        <v>2679</v>
      </c>
      <c r="C195">
        <v>4</v>
      </c>
      <c r="D195" t="s">
        <v>191</v>
      </c>
      <c r="E195" t="s">
        <v>201</v>
      </c>
      <c r="F195" t="s">
        <v>37</v>
      </c>
      <c r="G195" t="s">
        <v>199</v>
      </c>
      <c r="H195" t="s">
        <v>2680</v>
      </c>
      <c r="I195" s="112">
        <v>23.7775</v>
      </c>
      <c r="M195" t="s">
        <v>2591</v>
      </c>
      <c r="O195" t="str">
        <f t="shared" ref="O195:O254" si="3">FIXED(I195,C195,TRUE)</f>
        <v>23.7775</v>
      </c>
      <c r="P195" t="s">
        <v>8</v>
      </c>
    </row>
    <row r="196" spans="1:16">
      <c r="A196">
        <v>146378</v>
      </c>
      <c r="B196" t="s">
        <v>2499</v>
      </c>
      <c r="C196">
        <v>4</v>
      </c>
      <c r="D196" t="s">
        <v>191</v>
      </c>
      <c r="E196" t="s">
        <v>200</v>
      </c>
      <c r="F196" t="s">
        <v>37</v>
      </c>
      <c r="G196" t="s">
        <v>197</v>
      </c>
      <c r="H196" t="s">
        <v>2498</v>
      </c>
      <c r="I196" s="112">
        <v>20.453700000000001</v>
      </c>
      <c r="M196" t="s">
        <v>2591</v>
      </c>
      <c r="O196" t="str">
        <f t="shared" si="3"/>
        <v>20.4537</v>
      </c>
      <c r="P196" t="s">
        <v>8</v>
      </c>
    </row>
    <row r="197" spans="1:16">
      <c r="A197">
        <v>150428</v>
      </c>
      <c r="B197" t="s">
        <v>2215</v>
      </c>
      <c r="C197">
        <v>4</v>
      </c>
      <c r="D197" t="s">
        <v>2064</v>
      </c>
      <c r="E197" t="s">
        <v>198</v>
      </c>
      <c r="F197" t="s">
        <v>39</v>
      </c>
      <c r="G197" t="s">
        <v>199</v>
      </c>
      <c r="H197" t="s">
        <v>2216</v>
      </c>
      <c r="I197" s="112">
        <v>14.386799999999999</v>
      </c>
      <c r="M197" t="s">
        <v>2591</v>
      </c>
      <c r="O197" t="str">
        <f t="shared" si="3"/>
        <v>14.3868</v>
      </c>
      <c r="P197" t="s">
        <v>8</v>
      </c>
    </row>
    <row r="198" spans="1:16">
      <c r="A198">
        <v>150429</v>
      </c>
      <c r="B198" t="s">
        <v>2217</v>
      </c>
      <c r="C198">
        <v>4</v>
      </c>
      <c r="D198" t="s">
        <v>2064</v>
      </c>
      <c r="E198" t="s">
        <v>196</v>
      </c>
      <c r="F198" t="s">
        <v>39</v>
      </c>
      <c r="G198" t="s">
        <v>197</v>
      </c>
      <c r="H198" t="s">
        <v>2218</v>
      </c>
      <c r="I198" s="112">
        <v>13.6671</v>
      </c>
      <c r="M198" t="s">
        <v>2591</v>
      </c>
      <c r="O198" t="str">
        <f t="shared" si="3"/>
        <v>13.6671</v>
      </c>
      <c r="P198" t="s">
        <v>8</v>
      </c>
    </row>
    <row r="199" spans="1:16">
      <c r="A199">
        <v>150427</v>
      </c>
      <c r="B199" t="s">
        <v>2211</v>
      </c>
      <c r="C199">
        <v>4</v>
      </c>
      <c r="D199" t="s">
        <v>2064</v>
      </c>
      <c r="E199" t="s">
        <v>201</v>
      </c>
      <c r="F199" t="s">
        <v>37</v>
      </c>
      <c r="G199" t="s">
        <v>199</v>
      </c>
      <c r="H199" t="s">
        <v>2212</v>
      </c>
      <c r="I199" s="112">
        <v>14.0947</v>
      </c>
      <c r="M199" t="s">
        <v>2591</v>
      </c>
      <c r="O199" t="str">
        <f t="shared" si="3"/>
        <v>14.0947</v>
      </c>
      <c r="P199" t="s">
        <v>8</v>
      </c>
    </row>
    <row r="200" spans="1:16">
      <c r="A200">
        <v>150430</v>
      </c>
      <c r="B200" t="s">
        <v>2213</v>
      </c>
      <c r="C200">
        <v>4</v>
      </c>
      <c r="D200" t="s">
        <v>2064</v>
      </c>
      <c r="E200" t="s">
        <v>200</v>
      </c>
      <c r="F200" t="s">
        <v>37</v>
      </c>
      <c r="G200" t="s">
        <v>197</v>
      </c>
      <c r="H200" t="s">
        <v>2214</v>
      </c>
      <c r="I200" s="112">
        <v>13.377800000000001</v>
      </c>
      <c r="M200" t="s">
        <v>2591</v>
      </c>
      <c r="O200" t="str">
        <f t="shared" si="3"/>
        <v>13.3778</v>
      </c>
      <c r="P200" t="s">
        <v>8</v>
      </c>
    </row>
    <row r="201" spans="1:16">
      <c r="A201">
        <v>146381</v>
      </c>
      <c r="B201" t="s">
        <v>2681</v>
      </c>
      <c r="C201">
        <v>4</v>
      </c>
      <c r="D201" t="s">
        <v>192</v>
      </c>
      <c r="E201" t="s">
        <v>198</v>
      </c>
      <c r="F201" t="s">
        <v>39</v>
      </c>
      <c r="G201" t="s">
        <v>199</v>
      </c>
      <c r="H201" t="s">
        <v>2682</v>
      </c>
      <c r="I201" s="112">
        <v>26.761600000000001</v>
      </c>
      <c r="M201" t="s">
        <v>2591</v>
      </c>
      <c r="O201" t="str">
        <f t="shared" si="3"/>
        <v>26.7616</v>
      </c>
      <c r="P201" t="s">
        <v>8</v>
      </c>
    </row>
    <row r="202" spans="1:16">
      <c r="A202">
        <v>146382</v>
      </c>
      <c r="B202" t="s">
        <v>2501</v>
      </c>
      <c r="C202">
        <v>4</v>
      </c>
      <c r="D202" t="s">
        <v>192</v>
      </c>
      <c r="E202" t="s">
        <v>196</v>
      </c>
      <c r="F202" t="s">
        <v>39</v>
      </c>
      <c r="G202" t="s">
        <v>197</v>
      </c>
      <c r="H202" t="s">
        <v>2500</v>
      </c>
      <c r="I202" s="112">
        <v>23.110600000000002</v>
      </c>
      <c r="M202" t="s">
        <v>2591</v>
      </c>
      <c r="O202" t="str">
        <f t="shared" si="3"/>
        <v>23.1106</v>
      </c>
      <c r="P202" t="s">
        <v>8</v>
      </c>
    </row>
    <row r="203" spans="1:16">
      <c r="A203">
        <v>146380</v>
      </c>
      <c r="B203" t="s">
        <v>2683</v>
      </c>
      <c r="C203">
        <v>4</v>
      </c>
      <c r="D203" t="s">
        <v>192</v>
      </c>
      <c r="E203" t="s">
        <v>201</v>
      </c>
      <c r="F203" t="s">
        <v>37</v>
      </c>
      <c r="G203" t="s">
        <v>199</v>
      </c>
      <c r="H203" t="s">
        <v>2684</v>
      </c>
      <c r="I203" s="112">
        <v>26.207799999999999</v>
      </c>
      <c r="M203" t="s">
        <v>2591</v>
      </c>
      <c r="O203" t="str">
        <f t="shared" si="3"/>
        <v>26.2078</v>
      </c>
      <c r="P203" t="s">
        <v>8</v>
      </c>
    </row>
    <row r="204" spans="1:16">
      <c r="A204">
        <v>146383</v>
      </c>
      <c r="B204" t="s">
        <v>2503</v>
      </c>
      <c r="C204">
        <v>4</v>
      </c>
      <c r="D204" t="s">
        <v>192</v>
      </c>
      <c r="E204" t="s">
        <v>200</v>
      </c>
      <c r="F204" t="s">
        <v>37</v>
      </c>
      <c r="G204" t="s">
        <v>197</v>
      </c>
      <c r="H204" t="s">
        <v>2502</v>
      </c>
      <c r="I204" s="112">
        <v>22.578499999999998</v>
      </c>
      <c r="M204" t="s">
        <v>2591</v>
      </c>
      <c r="O204" t="str">
        <f t="shared" si="3"/>
        <v>22.5785</v>
      </c>
      <c r="P204" t="s">
        <v>8</v>
      </c>
    </row>
    <row r="205" spans="1:16">
      <c r="A205">
        <v>149970</v>
      </c>
      <c r="B205" t="s">
        <v>2032</v>
      </c>
      <c r="C205">
        <v>4</v>
      </c>
      <c r="D205" t="s">
        <v>2005</v>
      </c>
      <c r="E205" t="s">
        <v>198</v>
      </c>
      <c r="F205" t="s">
        <v>39</v>
      </c>
      <c r="G205" t="s">
        <v>199</v>
      </c>
      <c r="H205" t="s">
        <v>2033</v>
      </c>
      <c r="I205" s="112">
        <v>12.704000000000001</v>
      </c>
      <c r="M205" t="s">
        <v>2591</v>
      </c>
      <c r="O205" t="str">
        <f t="shared" si="3"/>
        <v>12.7040</v>
      </c>
      <c r="P205" t="s">
        <v>8</v>
      </c>
    </row>
    <row r="206" spans="1:16">
      <c r="A206">
        <v>149971</v>
      </c>
      <c r="B206" t="s">
        <v>2034</v>
      </c>
      <c r="C206">
        <v>4</v>
      </c>
      <c r="D206" t="s">
        <v>2005</v>
      </c>
      <c r="E206" t="s">
        <v>196</v>
      </c>
      <c r="F206" t="s">
        <v>39</v>
      </c>
      <c r="G206" t="s">
        <v>197</v>
      </c>
      <c r="H206" t="s">
        <v>2035</v>
      </c>
      <c r="I206" s="112">
        <v>12.704000000000001</v>
      </c>
      <c r="M206" t="s">
        <v>2591</v>
      </c>
      <c r="O206" t="str">
        <f t="shared" si="3"/>
        <v>12.7040</v>
      </c>
      <c r="P206" t="s">
        <v>8</v>
      </c>
    </row>
    <row r="207" spans="1:16">
      <c r="A207">
        <v>149968</v>
      </c>
      <c r="B207" t="s">
        <v>2028</v>
      </c>
      <c r="C207">
        <v>4</v>
      </c>
      <c r="D207" t="s">
        <v>2005</v>
      </c>
      <c r="E207" t="s">
        <v>201</v>
      </c>
      <c r="F207" t="s">
        <v>37</v>
      </c>
      <c r="G207" t="s">
        <v>199</v>
      </c>
      <c r="H207" t="s">
        <v>2029</v>
      </c>
      <c r="I207" s="112">
        <v>12.6357</v>
      </c>
      <c r="M207" t="s">
        <v>2591</v>
      </c>
      <c r="O207" t="str">
        <f t="shared" si="3"/>
        <v>12.6357</v>
      </c>
      <c r="P207" t="s">
        <v>8</v>
      </c>
    </row>
    <row r="208" spans="1:16">
      <c r="A208">
        <v>149969</v>
      </c>
      <c r="B208" t="s">
        <v>2030</v>
      </c>
      <c r="C208">
        <v>4</v>
      </c>
      <c r="D208" t="s">
        <v>2005</v>
      </c>
      <c r="E208" t="s">
        <v>200</v>
      </c>
      <c r="F208" t="s">
        <v>37</v>
      </c>
      <c r="G208" t="s">
        <v>197</v>
      </c>
      <c r="H208" t="s">
        <v>2031</v>
      </c>
      <c r="I208" s="112">
        <v>12.6357</v>
      </c>
      <c r="M208" t="s">
        <v>2591</v>
      </c>
      <c r="O208" t="str">
        <f t="shared" si="3"/>
        <v>12.6357</v>
      </c>
      <c r="P208" t="s">
        <v>8</v>
      </c>
    </row>
    <row r="209" spans="1:16">
      <c r="A209">
        <v>151373</v>
      </c>
      <c r="B209" t="s">
        <v>2414</v>
      </c>
      <c r="C209">
        <v>4</v>
      </c>
      <c r="D209" t="s">
        <v>2345</v>
      </c>
      <c r="E209" t="s">
        <v>198</v>
      </c>
      <c r="F209" t="s">
        <v>39</v>
      </c>
      <c r="G209" t="s">
        <v>199</v>
      </c>
      <c r="H209" t="s">
        <v>2415</v>
      </c>
      <c r="I209" s="112">
        <v>12.3127</v>
      </c>
      <c r="M209" t="s">
        <v>2591</v>
      </c>
      <c r="O209" t="str">
        <f t="shared" si="3"/>
        <v>12.3127</v>
      </c>
      <c r="P209" t="s">
        <v>8</v>
      </c>
    </row>
    <row r="210" spans="1:16">
      <c r="A210">
        <v>151371</v>
      </c>
      <c r="B210" t="s">
        <v>2416</v>
      </c>
      <c r="C210">
        <v>4</v>
      </c>
      <c r="D210" t="s">
        <v>2345</v>
      </c>
      <c r="E210" t="s">
        <v>196</v>
      </c>
      <c r="F210" t="s">
        <v>39</v>
      </c>
      <c r="G210" t="s">
        <v>197</v>
      </c>
      <c r="H210" t="s">
        <v>2417</v>
      </c>
      <c r="I210" s="112">
        <v>12.3127</v>
      </c>
      <c r="M210" t="s">
        <v>2591</v>
      </c>
      <c r="O210" t="str">
        <f t="shared" si="3"/>
        <v>12.3127</v>
      </c>
      <c r="P210" t="s">
        <v>8</v>
      </c>
    </row>
    <row r="211" spans="1:16">
      <c r="A211">
        <v>151370</v>
      </c>
      <c r="B211" t="s">
        <v>2418</v>
      </c>
      <c r="C211">
        <v>4</v>
      </c>
      <c r="D211" t="s">
        <v>2345</v>
      </c>
      <c r="E211" t="s">
        <v>201</v>
      </c>
      <c r="F211" t="s">
        <v>37</v>
      </c>
      <c r="G211" t="s">
        <v>199</v>
      </c>
      <c r="H211" t="s">
        <v>2419</v>
      </c>
      <c r="I211" s="112">
        <v>12.255000000000001</v>
      </c>
      <c r="M211" t="s">
        <v>2591</v>
      </c>
      <c r="O211" t="str">
        <f t="shared" si="3"/>
        <v>12.2550</v>
      </c>
      <c r="P211" t="s">
        <v>8</v>
      </c>
    </row>
    <row r="212" spans="1:16">
      <c r="A212">
        <v>151372</v>
      </c>
      <c r="B212" t="s">
        <v>2420</v>
      </c>
      <c r="C212">
        <v>4</v>
      </c>
      <c r="D212" t="s">
        <v>2345</v>
      </c>
      <c r="E212" t="s">
        <v>200</v>
      </c>
      <c r="F212" t="s">
        <v>37</v>
      </c>
      <c r="G212" t="s">
        <v>197</v>
      </c>
      <c r="H212" t="s">
        <v>2421</v>
      </c>
      <c r="I212" s="112">
        <v>12.255000000000001</v>
      </c>
      <c r="M212" t="s">
        <v>2591</v>
      </c>
      <c r="O212" t="str">
        <f t="shared" si="3"/>
        <v>12.2550</v>
      </c>
      <c r="P212" t="s">
        <v>8</v>
      </c>
    </row>
    <row r="213" spans="1:16">
      <c r="A213">
        <v>151737</v>
      </c>
      <c r="B213" t="s">
        <v>2685</v>
      </c>
      <c r="C213">
        <v>4</v>
      </c>
      <c r="D213" t="s">
        <v>2522</v>
      </c>
      <c r="E213" t="s">
        <v>198</v>
      </c>
      <c r="F213" t="s">
        <v>39</v>
      </c>
      <c r="G213" t="s">
        <v>199</v>
      </c>
      <c r="H213" t="s">
        <v>2686</v>
      </c>
      <c r="I213" s="112">
        <v>111.9042</v>
      </c>
      <c r="M213" t="s">
        <v>2591</v>
      </c>
      <c r="O213" t="str">
        <f t="shared" si="3"/>
        <v>111.9042</v>
      </c>
      <c r="P213" t="s">
        <v>8</v>
      </c>
    </row>
    <row r="214" spans="1:16">
      <c r="A214">
        <v>142589</v>
      </c>
      <c r="B214" t="s">
        <v>2262</v>
      </c>
      <c r="C214">
        <v>4</v>
      </c>
      <c r="D214" t="s">
        <v>88</v>
      </c>
      <c r="E214" t="s">
        <v>196</v>
      </c>
      <c r="F214" t="s">
        <v>39</v>
      </c>
      <c r="G214" t="s">
        <v>33</v>
      </c>
      <c r="H214" t="s">
        <v>676</v>
      </c>
      <c r="I214" s="112">
        <v>1000</v>
      </c>
      <c r="M214" t="s">
        <v>2591</v>
      </c>
      <c r="O214" t="str">
        <f t="shared" si="3"/>
        <v>1000.0000</v>
      </c>
      <c r="P214">
        <v>26.546441000000005</v>
      </c>
    </row>
    <row r="215" spans="1:16">
      <c r="A215">
        <v>149286</v>
      </c>
      <c r="B215" t="s">
        <v>2014</v>
      </c>
      <c r="C215">
        <v>4</v>
      </c>
      <c r="D215" t="s">
        <v>1999</v>
      </c>
      <c r="E215" t="s">
        <v>198</v>
      </c>
      <c r="F215" t="s">
        <v>39</v>
      </c>
      <c r="G215" t="s">
        <v>199</v>
      </c>
      <c r="H215" t="s">
        <v>2015</v>
      </c>
      <c r="I215" s="112">
        <v>326.9708</v>
      </c>
      <c r="M215" t="s">
        <v>2591</v>
      </c>
      <c r="O215" t="str">
        <f t="shared" si="3"/>
        <v>326.9708</v>
      </c>
      <c r="P215" t="s">
        <v>8</v>
      </c>
    </row>
    <row r="216" spans="1:16">
      <c r="A216">
        <v>149392</v>
      </c>
      <c r="B216" t="s">
        <v>2016</v>
      </c>
      <c r="C216">
        <v>4</v>
      </c>
      <c r="D216" t="s">
        <v>2001</v>
      </c>
      <c r="E216" t="s">
        <v>198</v>
      </c>
      <c r="F216" t="s">
        <v>39</v>
      </c>
      <c r="G216" t="s">
        <v>199</v>
      </c>
      <c r="H216" t="s">
        <v>2017</v>
      </c>
      <c r="I216" s="112">
        <v>256.82960000000003</v>
      </c>
      <c r="M216" t="s">
        <v>2591</v>
      </c>
      <c r="O216" t="str">
        <f t="shared" si="3"/>
        <v>256.8296</v>
      </c>
      <c r="P216" t="s">
        <v>8</v>
      </c>
    </row>
    <row r="217" spans="1:16">
      <c r="A217">
        <v>151262</v>
      </c>
      <c r="B217" t="s">
        <v>2404</v>
      </c>
      <c r="C217">
        <v>4</v>
      </c>
      <c r="D217" t="s">
        <v>2343</v>
      </c>
      <c r="E217" t="s">
        <v>198</v>
      </c>
      <c r="F217" t="s">
        <v>39</v>
      </c>
      <c r="G217" t="s">
        <v>199</v>
      </c>
      <c r="H217" t="s">
        <v>2405</v>
      </c>
      <c r="I217" s="112">
        <v>55.761600000000001</v>
      </c>
      <c r="M217" t="s">
        <v>2591</v>
      </c>
      <c r="O217" t="str">
        <f t="shared" si="3"/>
        <v>55.7616</v>
      </c>
      <c r="P217" t="s">
        <v>8</v>
      </c>
    </row>
    <row r="218" spans="1:16">
      <c r="A218">
        <v>151820</v>
      </c>
      <c r="B218" t="s">
        <v>2687</v>
      </c>
      <c r="C218">
        <v>4</v>
      </c>
      <c r="D218" t="s">
        <v>2523</v>
      </c>
      <c r="E218" t="s">
        <v>198</v>
      </c>
      <c r="F218" t="s">
        <v>39</v>
      </c>
      <c r="G218" t="s">
        <v>199</v>
      </c>
      <c r="H218" t="s">
        <v>2688</v>
      </c>
      <c r="I218" s="112">
        <v>34.930599999999998</v>
      </c>
      <c r="M218" t="s">
        <v>2591</v>
      </c>
      <c r="O218" t="str">
        <f t="shared" si="3"/>
        <v>34.9306</v>
      </c>
      <c r="P218" t="s">
        <v>8</v>
      </c>
    </row>
    <row r="219" spans="1:16">
      <c r="A219">
        <v>149403</v>
      </c>
      <c r="B219" t="s">
        <v>2018</v>
      </c>
      <c r="C219">
        <v>4</v>
      </c>
      <c r="D219" t="s">
        <v>2003</v>
      </c>
      <c r="E219" t="s">
        <v>198</v>
      </c>
      <c r="F219" t="s">
        <v>39</v>
      </c>
      <c r="G219" t="s">
        <v>199</v>
      </c>
      <c r="H219" t="s">
        <v>2019</v>
      </c>
      <c r="I219" s="112">
        <v>242.00239999999999</v>
      </c>
      <c r="M219" t="s">
        <v>2591</v>
      </c>
      <c r="O219" t="str">
        <f t="shared" si="3"/>
        <v>242.0024</v>
      </c>
      <c r="P219" t="s">
        <v>8</v>
      </c>
    </row>
    <row r="220" spans="1:16">
      <c r="A220">
        <v>151887</v>
      </c>
      <c r="B220" t="s">
        <v>2689</v>
      </c>
      <c r="C220">
        <v>4</v>
      </c>
      <c r="D220" t="s">
        <v>2524</v>
      </c>
      <c r="E220" t="s">
        <v>198</v>
      </c>
      <c r="F220" t="s">
        <v>39</v>
      </c>
      <c r="G220" t="s">
        <v>199</v>
      </c>
      <c r="H220" t="s">
        <v>2690</v>
      </c>
      <c r="I220" s="112">
        <v>26.794799999999999</v>
      </c>
      <c r="M220" t="s">
        <v>2591</v>
      </c>
      <c r="O220" t="str">
        <f t="shared" si="3"/>
        <v>26.7948</v>
      </c>
      <c r="P220" t="s">
        <v>8</v>
      </c>
    </row>
    <row r="221" spans="1:16">
      <c r="A221">
        <v>151888</v>
      </c>
      <c r="B221" t="s">
        <v>2691</v>
      </c>
      <c r="C221">
        <v>4</v>
      </c>
      <c r="D221" t="s">
        <v>2525</v>
      </c>
      <c r="E221" t="s">
        <v>198</v>
      </c>
      <c r="F221" t="s">
        <v>39</v>
      </c>
      <c r="G221" t="s">
        <v>199</v>
      </c>
      <c r="H221" t="s">
        <v>2692</v>
      </c>
      <c r="I221" s="112">
        <v>75.666700000000006</v>
      </c>
      <c r="M221" t="s">
        <v>2591</v>
      </c>
      <c r="O221" t="str">
        <f t="shared" si="3"/>
        <v>75.6667</v>
      </c>
      <c r="P221" t="s">
        <v>8</v>
      </c>
    </row>
    <row r="222" spans="1:16">
      <c r="A222">
        <v>151886</v>
      </c>
      <c r="B222" t="s">
        <v>2693</v>
      </c>
      <c r="C222">
        <v>4</v>
      </c>
      <c r="D222" t="s">
        <v>2526</v>
      </c>
      <c r="E222" t="s">
        <v>198</v>
      </c>
      <c r="F222" t="s">
        <v>39</v>
      </c>
      <c r="G222" t="s">
        <v>199</v>
      </c>
      <c r="H222" t="s">
        <v>2694</v>
      </c>
      <c r="I222" s="112">
        <v>82.019199999999998</v>
      </c>
      <c r="M222" t="s">
        <v>2591</v>
      </c>
      <c r="O222" t="str">
        <f t="shared" si="3"/>
        <v>82.0192</v>
      </c>
      <c r="P222" t="s">
        <v>8</v>
      </c>
    </row>
    <row r="223" spans="1:16">
      <c r="A223">
        <v>150523</v>
      </c>
      <c r="B223" t="s">
        <v>2219</v>
      </c>
      <c r="C223">
        <v>4</v>
      </c>
      <c r="D223" t="s">
        <v>2065</v>
      </c>
      <c r="E223" t="s">
        <v>198</v>
      </c>
      <c r="F223" t="s">
        <v>39</v>
      </c>
      <c r="G223" t="s">
        <v>199</v>
      </c>
      <c r="H223" t="s">
        <v>2220</v>
      </c>
      <c r="I223" s="112">
        <v>137.0412</v>
      </c>
      <c r="M223" t="s">
        <v>2591</v>
      </c>
      <c r="O223" t="str">
        <f t="shared" si="3"/>
        <v>137.0412</v>
      </c>
      <c r="P223" t="s">
        <v>8</v>
      </c>
    </row>
    <row r="224" spans="1:16">
      <c r="A224">
        <v>130493</v>
      </c>
      <c r="B224" t="s">
        <v>2695</v>
      </c>
      <c r="C224">
        <v>4</v>
      </c>
      <c r="D224" t="s">
        <v>44</v>
      </c>
      <c r="E224" t="s">
        <v>198</v>
      </c>
      <c r="F224" t="s">
        <v>39</v>
      </c>
      <c r="G224" t="s">
        <v>199</v>
      </c>
      <c r="H224" t="s">
        <v>2696</v>
      </c>
      <c r="I224" s="112">
        <v>22.763300000000001</v>
      </c>
      <c r="M224" t="s">
        <v>2591</v>
      </c>
      <c r="O224" t="str">
        <f t="shared" si="3"/>
        <v>22.7633</v>
      </c>
      <c r="P224" t="s">
        <v>8</v>
      </c>
    </row>
    <row r="225" spans="1:16">
      <c r="A225">
        <v>130491</v>
      </c>
      <c r="B225" t="s">
        <v>2469</v>
      </c>
      <c r="C225">
        <v>4</v>
      </c>
      <c r="D225" t="s">
        <v>44</v>
      </c>
      <c r="E225" t="s">
        <v>196</v>
      </c>
      <c r="F225" t="s">
        <v>39</v>
      </c>
      <c r="G225" t="s">
        <v>197</v>
      </c>
      <c r="H225" t="s">
        <v>812</v>
      </c>
      <c r="I225" s="112">
        <v>18.533799999999999</v>
      </c>
      <c r="M225" t="s">
        <v>2591</v>
      </c>
      <c r="O225" t="str">
        <f t="shared" si="3"/>
        <v>18.5338</v>
      </c>
      <c r="P225" t="s">
        <v>8</v>
      </c>
    </row>
    <row r="226" spans="1:16">
      <c r="A226">
        <v>130492</v>
      </c>
      <c r="B226" t="s">
        <v>2697</v>
      </c>
      <c r="C226">
        <v>4</v>
      </c>
      <c r="D226" t="s">
        <v>44</v>
      </c>
      <c r="E226" t="s">
        <v>201</v>
      </c>
      <c r="F226" t="s">
        <v>37</v>
      </c>
      <c r="G226" t="s">
        <v>199</v>
      </c>
      <c r="H226" t="s">
        <v>2698</v>
      </c>
      <c r="I226" s="112">
        <v>21.497</v>
      </c>
      <c r="M226" t="s">
        <v>2591</v>
      </c>
      <c r="O226" t="str">
        <f t="shared" si="3"/>
        <v>21.4970</v>
      </c>
      <c r="P226" t="s">
        <v>8</v>
      </c>
    </row>
    <row r="227" spans="1:16">
      <c r="A227">
        <v>130490</v>
      </c>
      <c r="B227" t="s">
        <v>2470</v>
      </c>
      <c r="C227">
        <v>4</v>
      </c>
      <c r="D227" t="s">
        <v>44</v>
      </c>
      <c r="E227" t="s">
        <v>200</v>
      </c>
      <c r="F227" t="s">
        <v>37</v>
      </c>
      <c r="G227" t="s">
        <v>197</v>
      </c>
      <c r="H227" t="s">
        <v>813</v>
      </c>
      <c r="I227" s="112">
        <v>16.763000000000002</v>
      </c>
      <c r="M227" t="s">
        <v>2591</v>
      </c>
      <c r="O227" t="str">
        <f t="shared" si="3"/>
        <v>16.7630</v>
      </c>
      <c r="P227" t="s">
        <v>8</v>
      </c>
    </row>
    <row r="228" spans="1:16">
      <c r="A228">
        <v>119252</v>
      </c>
      <c r="B228" t="s">
        <v>2699</v>
      </c>
      <c r="C228">
        <v>4</v>
      </c>
      <c r="D228" t="s">
        <v>24</v>
      </c>
      <c r="E228" t="s">
        <v>198</v>
      </c>
      <c r="F228" t="s">
        <v>39</v>
      </c>
      <c r="G228" t="s">
        <v>199</v>
      </c>
      <c r="H228" t="s">
        <v>2700</v>
      </c>
      <c r="I228" s="112">
        <v>78.442899999999995</v>
      </c>
      <c r="M228" t="s">
        <v>2591</v>
      </c>
      <c r="O228" t="str">
        <f t="shared" si="3"/>
        <v>78.4429</v>
      </c>
      <c r="P228" t="s">
        <v>8</v>
      </c>
    </row>
    <row r="229" spans="1:16">
      <c r="A229">
        <v>119253</v>
      </c>
      <c r="B229" t="s">
        <v>2465</v>
      </c>
      <c r="C229">
        <v>4</v>
      </c>
      <c r="D229" t="s">
        <v>24</v>
      </c>
      <c r="E229" t="s">
        <v>196</v>
      </c>
      <c r="F229" t="s">
        <v>39</v>
      </c>
      <c r="G229" t="s">
        <v>197</v>
      </c>
      <c r="H229" t="s">
        <v>2464</v>
      </c>
      <c r="I229" s="112">
        <v>65.64</v>
      </c>
      <c r="M229" t="s">
        <v>2591</v>
      </c>
      <c r="O229" t="str">
        <f t="shared" si="3"/>
        <v>65.6400</v>
      </c>
      <c r="P229" t="s">
        <v>8</v>
      </c>
    </row>
    <row r="230" spans="1:16">
      <c r="A230">
        <v>117691</v>
      </c>
      <c r="B230" t="s">
        <v>2701</v>
      </c>
      <c r="C230">
        <v>4</v>
      </c>
      <c r="D230" t="s">
        <v>24</v>
      </c>
      <c r="E230" t="s">
        <v>201</v>
      </c>
      <c r="F230" t="s">
        <v>37</v>
      </c>
      <c r="G230" t="s">
        <v>199</v>
      </c>
      <c r="H230" t="s">
        <v>2702</v>
      </c>
      <c r="I230" s="112">
        <v>71.432400000000001</v>
      </c>
      <c r="M230" t="s">
        <v>2591</v>
      </c>
      <c r="O230" t="str">
        <f t="shared" si="3"/>
        <v>71.4324</v>
      </c>
      <c r="P230" t="s">
        <v>8</v>
      </c>
    </row>
    <row r="231" spans="1:16">
      <c r="A231">
        <v>117692</v>
      </c>
      <c r="B231" t="s">
        <v>2466</v>
      </c>
      <c r="C231">
        <v>4</v>
      </c>
      <c r="D231" t="s">
        <v>24</v>
      </c>
      <c r="E231" t="s">
        <v>200</v>
      </c>
      <c r="F231" t="s">
        <v>37</v>
      </c>
      <c r="G231" t="s">
        <v>197</v>
      </c>
      <c r="H231" t="s">
        <v>814</v>
      </c>
      <c r="I231" s="112">
        <v>33.964399999999998</v>
      </c>
      <c r="M231" t="s">
        <v>2591</v>
      </c>
      <c r="O231" t="str">
        <f t="shared" si="3"/>
        <v>33.9644</v>
      </c>
      <c r="P231" t="s">
        <v>8</v>
      </c>
    </row>
    <row r="232" spans="1:16">
      <c r="A232">
        <v>119275</v>
      </c>
      <c r="B232" t="s">
        <v>2703</v>
      </c>
      <c r="C232">
        <v>4</v>
      </c>
      <c r="D232" t="s">
        <v>21</v>
      </c>
      <c r="E232" t="s">
        <v>198</v>
      </c>
      <c r="F232" t="s">
        <v>39</v>
      </c>
      <c r="G232" t="s">
        <v>199</v>
      </c>
      <c r="H232" t="s">
        <v>2704</v>
      </c>
      <c r="I232" s="112">
        <v>23.063500000000001</v>
      </c>
      <c r="M232" t="s">
        <v>2591</v>
      </c>
      <c r="O232" t="str">
        <f t="shared" si="3"/>
        <v>23.0635</v>
      </c>
      <c r="P232" t="s">
        <v>8</v>
      </c>
    </row>
    <row r="233" spans="1:16">
      <c r="A233">
        <v>119276</v>
      </c>
      <c r="B233" t="s">
        <v>2457</v>
      </c>
      <c r="C233">
        <v>4</v>
      </c>
      <c r="D233" t="s">
        <v>21</v>
      </c>
      <c r="E233" t="s">
        <v>196</v>
      </c>
      <c r="F233" t="s">
        <v>39</v>
      </c>
      <c r="G233" t="s">
        <v>197</v>
      </c>
      <c r="H233" t="s">
        <v>2456</v>
      </c>
      <c r="I233" s="112">
        <v>16.926100000000002</v>
      </c>
      <c r="M233" t="s">
        <v>2591</v>
      </c>
      <c r="O233" t="str">
        <f t="shared" si="3"/>
        <v>16.9261</v>
      </c>
      <c r="P233" t="s">
        <v>8</v>
      </c>
    </row>
    <row r="234" spans="1:16">
      <c r="A234">
        <v>112126</v>
      </c>
      <c r="B234" t="s">
        <v>2705</v>
      </c>
      <c r="C234">
        <v>4</v>
      </c>
      <c r="D234" t="s">
        <v>21</v>
      </c>
      <c r="E234" t="s">
        <v>201</v>
      </c>
      <c r="F234" t="s">
        <v>37</v>
      </c>
      <c r="G234" t="s">
        <v>199</v>
      </c>
      <c r="H234" t="s">
        <v>2706</v>
      </c>
      <c r="I234" s="112">
        <v>21.878</v>
      </c>
      <c r="M234" t="s">
        <v>2591</v>
      </c>
      <c r="O234" t="str">
        <f t="shared" si="3"/>
        <v>21.8780</v>
      </c>
      <c r="P234" t="s">
        <v>8</v>
      </c>
    </row>
    <row r="235" spans="1:16">
      <c r="A235">
        <v>112127</v>
      </c>
      <c r="B235" t="s">
        <v>2459</v>
      </c>
      <c r="C235">
        <v>4</v>
      </c>
      <c r="D235" t="s">
        <v>21</v>
      </c>
      <c r="E235" t="s">
        <v>200</v>
      </c>
      <c r="F235" t="s">
        <v>37</v>
      </c>
      <c r="G235" t="s">
        <v>197</v>
      </c>
      <c r="H235" t="s">
        <v>2458</v>
      </c>
      <c r="I235" s="112">
        <v>15.2121</v>
      </c>
      <c r="M235" t="s">
        <v>2591</v>
      </c>
      <c r="O235" t="str">
        <f t="shared" si="3"/>
        <v>15.2121</v>
      </c>
      <c r="P235" t="s">
        <v>8</v>
      </c>
    </row>
    <row r="236" spans="1:16">
      <c r="A236">
        <v>119277</v>
      </c>
      <c r="B236" t="s">
        <v>2707</v>
      </c>
      <c r="C236">
        <v>4</v>
      </c>
      <c r="D236" t="s">
        <v>18</v>
      </c>
      <c r="E236" t="s">
        <v>198</v>
      </c>
      <c r="F236" t="s">
        <v>39</v>
      </c>
      <c r="G236" t="s">
        <v>199</v>
      </c>
      <c r="H236" t="s">
        <v>2708</v>
      </c>
      <c r="I236" s="112">
        <v>47.860900000000001</v>
      </c>
      <c r="M236" t="s">
        <v>2591</v>
      </c>
      <c r="O236" t="str">
        <f t="shared" si="3"/>
        <v>47.8609</v>
      </c>
      <c r="P236" t="s">
        <v>8</v>
      </c>
    </row>
    <row r="237" spans="1:16">
      <c r="A237">
        <v>119278</v>
      </c>
      <c r="B237" t="s">
        <v>2454</v>
      </c>
      <c r="C237">
        <v>4</v>
      </c>
      <c r="D237" t="s">
        <v>18</v>
      </c>
      <c r="E237" t="s">
        <v>196</v>
      </c>
      <c r="F237" t="s">
        <v>39</v>
      </c>
      <c r="G237" t="s">
        <v>197</v>
      </c>
      <c r="H237" t="s">
        <v>817</v>
      </c>
      <c r="I237" s="112">
        <v>28.648499999999999</v>
      </c>
      <c r="M237" t="s">
        <v>2591</v>
      </c>
      <c r="O237" t="str">
        <f t="shared" si="3"/>
        <v>28.6485</v>
      </c>
      <c r="P237" t="s">
        <v>8</v>
      </c>
    </row>
    <row r="238" spans="1:16">
      <c r="A238">
        <v>106597</v>
      </c>
      <c r="B238" t="s">
        <v>2709</v>
      </c>
      <c r="C238">
        <v>4</v>
      </c>
      <c r="D238" t="s">
        <v>18</v>
      </c>
      <c r="E238" t="s">
        <v>201</v>
      </c>
      <c r="F238" t="s">
        <v>37</v>
      </c>
      <c r="G238" t="s">
        <v>199</v>
      </c>
      <c r="H238" t="s">
        <v>2710</v>
      </c>
      <c r="I238" s="112">
        <v>44.6982</v>
      </c>
      <c r="M238" t="s">
        <v>2591</v>
      </c>
      <c r="O238" t="str">
        <f t="shared" si="3"/>
        <v>44.6982</v>
      </c>
      <c r="P238" t="s">
        <v>8</v>
      </c>
    </row>
    <row r="239" spans="1:16">
      <c r="A239">
        <v>106596</v>
      </c>
      <c r="B239" t="s">
        <v>2455</v>
      </c>
      <c r="C239">
        <v>4</v>
      </c>
      <c r="D239" t="s">
        <v>18</v>
      </c>
      <c r="E239" t="s">
        <v>200</v>
      </c>
      <c r="F239" t="s">
        <v>37</v>
      </c>
      <c r="G239" t="s">
        <v>197</v>
      </c>
      <c r="H239" t="s">
        <v>818</v>
      </c>
      <c r="I239" s="112">
        <v>27.075800000000001</v>
      </c>
      <c r="M239" t="s">
        <v>2591</v>
      </c>
      <c r="O239" t="str">
        <f t="shared" si="3"/>
        <v>27.0758</v>
      </c>
      <c r="P239" t="s">
        <v>8</v>
      </c>
    </row>
    <row r="240" spans="1:16">
      <c r="A240">
        <v>119279</v>
      </c>
      <c r="B240" t="s">
        <v>2711</v>
      </c>
      <c r="C240">
        <v>4</v>
      </c>
      <c r="D240" t="s">
        <v>22</v>
      </c>
      <c r="E240" t="s">
        <v>198</v>
      </c>
      <c r="F240" t="s">
        <v>39</v>
      </c>
      <c r="G240" t="s">
        <v>199</v>
      </c>
      <c r="H240" t="s">
        <v>2712</v>
      </c>
      <c r="I240" s="112">
        <v>24.421600000000002</v>
      </c>
      <c r="M240" t="s">
        <v>2591</v>
      </c>
      <c r="O240" t="str">
        <f t="shared" si="3"/>
        <v>24.4216</v>
      </c>
      <c r="P240" t="s">
        <v>8</v>
      </c>
    </row>
    <row r="241" spans="1:16">
      <c r="A241">
        <v>119280</v>
      </c>
      <c r="B241" t="s">
        <v>2713</v>
      </c>
      <c r="C241">
        <v>4</v>
      </c>
      <c r="D241" t="s">
        <v>22</v>
      </c>
      <c r="E241" t="s">
        <v>196</v>
      </c>
      <c r="F241" t="s">
        <v>39</v>
      </c>
      <c r="G241" t="s">
        <v>197</v>
      </c>
      <c r="H241" t="s">
        <v>2714</v>
      </c>
      <c r="I241" s="112">
        <v>23.200299999999999</v>
      </c>
      <c r="M241" t="s">
        <v>2591</v>
      </c>
      <c r="O241" t="str">
        <f t="shared" si="3"/>
        <v>23.2003</v>
      </c>
      <c r="P241" t="s">
        <v>8</v>
      </c>
    </row>
    <row r="242" spans="1:16">
      <c r="A242">
        <v>112293</v>
      </c>
      <c r="B242" t="s">
        <v>2715</v>
      </c>
      <c r="C242">
        <v>4</v>
      </c>
      <c r="D242" t="s">
        <v>22</v>
      </c>
      <c r="E242" t="s">
        <v>201</v>
      </c>
      <c r="F242" t="s">
        <v>37</v>
      </c>
      <c r="G242" t="s">
        <v>199</v>
      </c>
      <c r="H242" t="s">
        <v>2716</v>
      </c>
      <c r="I242" s="112">
        <v>22.6646</v>
      </c>
      <c r="M242" t="s">
        <v>2591</v>
      </c>
      <c r="O242" t="str">
        <f t="shared" si="3"/>
        <v>22.6646</v>
      </c>
      <c r="P242" t="s">
        <v>8</v>
      </c>
    </row>
    <row r="243" spans="1:16">
      <c r="A243">
        <v>112347</v>
      </c>
      <c r="B243" t="s">
        <v>2717</v>
      </c>
      <c r="C243">
        <v>4</v>
      </c>
      <c r="D243" t="s">
        <v>22</v>
      </c>
      <c r="E243" t="s">
        <v>200</v>
      </c>
      <c r="F243" t="s">
        <v>37</v>
      </c>
      <c r="G243" t="s">
        <v>197</v>
      </c>
      <c r="H243" t="s">
        <v>2718</v>
      </c>
      <c r="I243" s="112">
        <v>20.503599999999999</v>
      </c>
      <c r="M243" t="s">
        <v>2591</v>
      </c>
      <c r="O243" t="str">
        <f t="shared" si="3"/>
        <v>20.5036</v>
      </c>
      <c r="P243" t="s">
        <v>8</v>
      </c>
    </row>
    <row r="244" spans="1:16">
      <c r="A244">
        <v>119076</v>
      </c>
      <c r="B244" t="s">
        <v>2719</v>
      </c>
      <c r="C244">
        <v>3</v>
      </c>
      <c r="D244" t="s">
        <v>9</v>
      </c>
      <c r="E244" t="s">
        <v>198</v>
      </c>
      <c r="F244" t="s">
        <v>39</v>
      </c>
      <c r="G244" t="s">
        <v>199</v>
      </c>
      <c r="H244" t="s">
        <v>2720</v>
      </c>
      <c r="I244" s="112">
        <v>113.21299999999999</v>
      </c>
      <c r="M244" t="s">
        <v>2550</v>
      </c>
      <c r="O244" t="str">
        <f t="shared" si="3"/>
        <v>113.213</v>
      </c>
      <c r="P244" t="s">
        <v>8</v>
      </c>
    </row>
    <row r="245" spans="1:16">
      <c r="A245">
        <v>119077</v>
      </c>
      <c r="B245" t="s">
        <v>2433</v>
      </c>
      <c r="C245">
        <v>3</v>
      </c>
      <c r="D245" t="s">
        <v>9</v>
      </c>
      <c r="E245" t="s">
        <v>196</v>
      </c>
      <c r="F245" t="s">
        <v>39</v>
      </c>
      <c r="G245" t="s">
        <v>197</v>
      </c>
      <c r="H245" t="s">
        <v>774</v>
      </c>
      <c r="I245" s="112">
        <v>90.866</v>
      </c>
      <c r="M245" t="s">
        <v>2550</v>
      </c>
      <c r="O245" t="str">
        <f t="shared" si="3"/>
        <v>90.866</v>
      </c>
      <c r="P245" t="s">
        <v>8</v>
      </c>
    </row>
    <row r="246" spans="1:16">
      <c r="A246">
        <v>105875</v>
      </c>
      <c r="B246" t="s">
        <v>2721</v>
      </c>
      <c r="C246">
        <v>3</v>
      </c>
      <c r="D246" t="s">
        <v>9</v>
      </c>
      <c r="E246" t="s">
        <v>201</v>
      </c>
      <c r="F246" t="s">
        <v>37</v>
      </c>
      <c r="G246" t="s">
        <v>199</v>
      </c>
      <c r="H246" t="s">
        <v>2722</v>
      </c>
      <c r="I246" s="112">
        <v>101.61499999999999</v>
      </c>
      <c r="M246" t="s">
        <v>2550</v>
      </c>
      <c r="O246" t="str">
        <f t="shared" si="3"/>
        <v>101.615</v>
      </c>
      <c r="P246" t="s">
        <v>8</v>
      </c>
    </row>
    <row r="247" spans="1:16">
      <c r="A247">
        <v>100080</v>
      </c>
      <c r="B247" t="s">
        <v>2434</v>
      </c>
      <c r="C247">
        <v>3</v>
      </c>
      <c r="D247" t="s">
        <v>9</v>
      </c>
      <c r="E247" t="s">
        <v>200</v>
      </c>
      <c r="F247" t="s">
        <v>37</v>
      </c>
      <c r="G247" t="s">
        <v>197</v>
      </c>
      <c r="H247" t="s">
        <v>775</v>
      </c>
      <c r="I247" s="112">
        <v>62.872999999999998</v>
      </c>
      <c r="M247" t="s">
        <v>2550</v>
      </c>
      <c r="O247" t="str">
        <f t="shared" si="3"/>
        <v>62.873</v>
      </c>
      <c r="P247" t="s">
        <v>8</v>
      </c>
    </row>
    <row r="248" spans="1:16">
      <c r="A248">
        <v>149190</v>
      </c>
      <c r="B248" t="s">
        <v>2723</v>
      </c>
      <c r="C248">
        <v>4</v>
      </c>
      <c r="D248" t="s">
        <v>1991</v>
      </c>
      <c r="E248" t="s">
        <v>198</v>
      </c>
      <c r="F248" t="s">
        <v>39</v>
      </c>
      <c r="G248" t="s">
        <v>199</v>
      </c>
      <c r="H248" t="s">
        <v>2724</v>
      </c>
      <c r="I248" s="112">
        <v>12.746</v>
      </c>
      <c r="M248" t="s">
        <v>2591</v>
      </c>
      <c r="O248" t="str">
        <f t="shared" si="3"/>
        <v>12.7460</v>
      </c>
      <c r="P248" t="s">
        <v>8</v>
      </c>
    </row>
    <row r="249" spans="1:16">
      <c r="A249">
        <v>149191</v>
      </c>
      <c r="B249" t="s">
        <v>2725</v>
      </c>
      <c r="C249">
        <v>4</v>
      </c>
      <c r="D249" t="s">
        <v>1991</v>
      </c>
      <c r="E249" t="s">
        <v>196</v>
      </c>
      <c r="F249" t="s">
        <v>39</v>
      </c>
      <c r="G249" t="s">
        <v>197</v>
      </c>
      <c r="H249" t="s">
        <v>2726</v>
      </c>
      <c r="I249" s="112">
        <v>12.746</v>
      </c>
      <c r="M249" t="s">
        <v>2591</v>
      </c>
      <c r="O249" t="str">
        <f t="shared" si="3"/>
        <v>12.7460</v>
      </c>
      <c r="P249" t="s">
        <v>8</v>
      </c>
    </row>
    <row r="250" spans="1:16">
      <c r="A250">
        <v>149189</v>
      </c>
      <c r="B250" t="s">
        <v>2727</v>
      </c>
      <c r="C250">
        <v>4</v>
      </c>
      <c r="D250" t="s">
        <v>1991</v>
      </c>
      <c r="E250" t="s">
        <v>200</v>
      </c>
      <c r="F250" t="s">
        <v>37</v>
      </c>
      <c r="G250" t="s">
        <v>197</v>
      </c>
      <c r="H250" t="s">
        <v>2728</v>
      </c>
      <c r="I250" s="112">
        <v>12.6685</v>
      </c>
      <c r="M250" t="s">
        <v>2591</v>
      </c>
      <c r="O250" t="str">
        <f t="shared" si="3"/>
        <v>12.6685</v>
      </c>
      <c r="P250" t="s">
        <v>8</v>
      </c>
    </row>
    <row r="251" spans="1:16">
      <c r="A251">
        <v>149188</v>
      </c>
      <c r="B251" t="s">
        <v>2729</v>
      </c>
      <c r="C251">
        <v>4</v>
      </c>
      <c r="D251" t="s">
        <v>1991</v>
      </c>
      <c r="E251" t="s">
        <v>201</v>
      </c>
      <c r="F251" t="s">
        <v>37</v>
      </c>
      <c r="G251" t="s">
        <v>199</v>
      </c>
      <c r="H251" t="s">
        <v>2730</v>
      </c>
      <c r="I251" s="112">
        <v>12.668900000000001</v>
      </c>
      <c r="M251" t="s">
        <v>2591</v>
      </c>
      <c r="O251" t="str">
        <f t="shared" si="3"/>
        <v>12.6689</v>
      </c>
      <c r="P251" t="s">
        <v>8</v>
      </c>
    </row>
    <row r="252" spans="1:16">
      <c r="A252">
        <v>150842</v>
      </c>
      <c r="B252" t="s">
        <v>2384</v>
      </c>
      <c r="C252">
        <v>4</v>
      </c>
      <c r="D252" t="s">
        <v>2340</v>
      </c>
      <c r="E252" t="s">
        <v>198</v>
      </c>
      <c r="F252" t="s">
        <v>39</v>
      </c>
      <c r="G252" t="s">
        <v>199</v>
      </c>
      <c r="H252" t="s">
        <v>2385</v>
      </c>
      <c r="I252" s="112">
        <v>12.3338</v>
      </c>
      <c r="M252" t="s">
        <v>2591</v>
      </c>
      <c r="O252" t="str">
        <f t="shared" si="3"/>
        <v>12.3338</v>
      </c>
      <c r="P252" t="s">
        <v>8</v>
      </c>
    </row>
    <row r="253" spans="1:16">
      <c r="A253">
        <v>150840</v>
      </c>
      <c r="B253" t="s">
        <v>2386</v>
      </c>
      <c r="C253">
        <v>4</v>
      </c>
      <c r="D253" t="s">
        <v>2340</v>
      </c>
      <c r="E253" t="s">
        <v>196</v>
      </c>
      <c r="F253" t="s">
        <v>39</v>
      </c>
      <c r="G253" t="s">
        <v>197</v>
      </c>
      <c r="H253" t="s">
        <v>2387</v>
      </c>
      <c r="I253" s="112">
        <v>12.3337</v>
      </c>
      <c r="M253" t="s">
        <v>2591</v>
      </c>
      <c r="O253" t="str">
        <f t="shared" si="3"/>
        <v>12.3337</v>
      </c>
      <c r="P253" t="s">
        <v>8</v>
      </c>
    </row>
    <row r="254" spans="1:16">
      <c r="A254">
        <v>150843</v>
      </c>
      <c r="B254" t="s">
        <v>2380</v>
      </c>
      <c r="C254">
        <v>4</v>
      </c>
      <c r="D254" t="s">
        <v>2340</v>
      </c>
      <c r="E254" t="s">
        <v>201</v>
      </c>
      <c r="F254" t="s">
        <v>37</v>
      </c>
      <c r="G254" t="s">
        <v>199</v>
      </c>
      <c r="H254" t="s">
        <v>2381</v>
      </c>
      <c r="I254" s="112">
        <v>12.2948</v>
      </c>
      <c r="M254" t="s">
        <v>2591</v>
      </c>
      <c r="O254" t="str">
        <f t="shared" si="3"/>
        <v>12.2948</v>
      </c>
      <c r="P254" t="s">
        <v>8</v>
      </c>
    </row>
    <row r="255" spans="1:16">
      <c r="A255">
        <v>150841</v>
      </c>
      <c r="B255" t="s">
        <v>2382</v>
      </c>
      <c r="C255">
        <v>4</v>
      </c>
      <c r="D255" t="s">
        <v>2340</v>
      </c>
      <c r="E255" t="s">
        <v>200</v>
      </c>
      <c r="F255" t="s">
        <v>37</v>
      </c>
      <c r="G255" t="s">
        <v>197</v>
      </c>
      <c r="H255" t="s">
        <v>2383</v>
      </c>
      <c r="I255" s="112">
        <v>12.2948</v>
      </c>
      <c r="M255" t="s">
        <v>2591</v>
      </c>
      <c r="O255" t="str">
        <f t="shared" ref="O255:O315" si="4">FIXED(I255,C255,TRUE)</f>
        <v>12.2948</v>
      </c>
      <c r="P255" t="s">
        <v>8</v>
      </c>
    </row>
    <row r="256" spans="1:16">
      <c r="A256">
        <v>150885</v>
      </c>
      <c r="B256" t="s">
        <v>2392</v>
      </c>
      <c r="C256">
        <v>4</v>
      </c>
      <c r="D256" t="s">
        <v>2341</v>
      </c>
      <c r="E256" t="s">
        <v>198</v>
      </c>
      <c r="F256" t="s">
        <v>39</v>
      </c>
      <c r="G256" t="s">
        <v>199</v>
      </c>
      <c r="H256" t="s">
        <v>2393</v>
      </c>
      <c r="I256" s="112">
        <v>12.3171</v>
      </c>
      <c r="M256" t="s">
        <v>2591</v>
      </c>
      <c r="O256" t="str">
        <f t="shared" si="4"/>
        <v>12.3171</v>
      </c>
      <c r="P256" t="s">
        <v>8</v>
      </c>
    </row>
    <row r="257" spans="1:16">
      <c r="A257">
        <v>150886</v>
      </c>
      <c r="B257" t="s">
        <v>2394</v>
      </c>
      <c r="C257">
        <v>4</v>
      </c>
      <c r="D257" t="s">
        <v>2341</v>
      </c>
      <c r="E257" t="s">
        <v>196</v>
      </c>
      <c r="F257" t="s">
        <v>39</v>
      </c>
      <c r="G257" t="s">
        <v>197</v>
      </c>
      <c r="H257" t="s">
        <v>2395</v>
      </c>
      <c r="I257" s="112">
        <v>12.3162</v>
      </c>
      <c r="M257" t="s">
        <v>2591</v>
      </c>
      <c r="O257" t="str">
        <f t="shared" si="4"/>
        <v>12.3162</v>
      </c>
      <c r="P257" t="s">
        <v>8</v>
      </c>
    </row>
    <row r="258" spans="1:16">
      <c r="A258">
        <v>150884</v>
      </c>
      <c r="B258" t="s">
        <v>2388</v>
      </c>
      <c r="C258">
        <v>4</v>
      </c>
      <c r="D258" t="s">
        <v>2341</v>
      </c>
      <c r="E258" t="s">
        <v>201</v>
      </c>
      <c r="F258" t="s">
        <v>37</v>
      </c>
      <c r="G258" t="s">
        <v>199</v>
      </c>
      <c r="H258" t="s">
        <v>2389</v>
      </c>
      <c r="I258" s="112">
        <v>12.2646</v>
      </c>
      <c r="M258" t="s">
        <v>2591</v>
      </c>
      <c r="O258" t="str">
        <f t="shared" si="4"/>
        <v>12.2646</v>
      </c>
      <c r="P258" t="s">
        <v>8</v>
      </c>
    </row>
    <row r="259" spans="1:16">
      <c r="A259">
        <v>150887</v>
      </c>
      <c r="B259" t="s">
        <v>2390</v>
      </c>
      <c r="C259">
        <v>4</v>
      </c>
      <c r="D259" t="s">
        <v>2341</v>
      </c>
      <c r="E259" t="s">
        <v>200</v>
      </c>
      <c r="F259" t="s">
        <v>37</v>
      </c>
      <c r="G259" t="s">
        <v>197</v>
      </c>
      <c r="H259" t="s">
        <v>2391</v>
      </c>
      <c r="I259" s="112">
        <v>12.2646</v>
      </c>
      <c r="M259" t="s">
        <v>2591</v>
      </c>
      <c r="O259" t="str">
        <f t="shared" si="4"/>
        <v>12.2646</v>
      </c>
      <c r="P259" t="s">
        <v>8</v>
      </c>
    </row>
    <row r="260" spans="1:16">
      <c r="A260">
        <v>151449</v>
      </c>
      <c r="B260" t="s">
        <v>2428</v>
      </c>
      <c r="C260">
        <v>4</v>
      </c>
      <c r="D260" t="s">
        <v>2346</v>
      </c>
      <c r="E260" t="s">
        <v>198</v>
      </c>
      <c r="F260" t="s">
        <v>39</v>
      </c>
      <c r="G260" t="s">
        <v>199</v>
      </c>
      <c r="H260" t="s">
        <v>2429</v>
      </c>
      <c r="I260" s="112">
        <v>12.104900000000001</v>
      </c>
      <c r="M260" t="s">
        <v>2591</v>
      </c>
      <c r="O260" t="str">
        <f t="shared" si="4"/>
        <v>12.1049</v>
      </c>
      <c r="P260" t="s">
        <v>8</v>
      </c>
    </row>
    <row r="261" spans="1:16">
      <c r="A261">
        <v>151450</v>
      </c>
      <c r="B261" t="s">
        <v>2426</v>
      </c>
      <c r="C261">
        <v>4</v>
      </c>
      <c r="D261" t="s">
        <v>2346</v>
      </c>
      <c r="E261" t="s">
        <v>196</v>
      </c>
      <c r="F261" t="s">
        <v>39</v>
      </c>
      <c r="G261" t="s">
        <v>197</v>
      </c>
      <c r="H261" t="s">
        <v>2427</v>
      </c>
      <c r="I261" s="112">
        <v>12.105499999999999</v>
      </c>
      <c r="M261" t="s">
        <v>2591</v>
      </c>
      <c r="O261" t="str">
        <f t="shared" si="4"/>
        <v>12.1055</v>
      </c>
      <c r="P261" t="s">
        <v>8</v>
      </c>
    </row>
    <row r="262" spans="1:16">
      <c r="A262">
        <v>151447</v>
      </c>
      <c r="B262" t="s">
        <v>2422</v>
      </c>
      <c r="C262">
        <v>4</v>
      </c>
      <c r="D262" t="s">
        <v>2346</v>
      </c>
      <c r="E262" t="s">
        <v>201</v>
      </c>
      <c r="F262" t="s">
        <v>37</v>
      </c>
      <c r="G262" t="s">
        <v>199</v>
      </c>
      <c r="H262" t="s">
        <v>2423</v>
      </c>
      <c r="I262" s="112">
        <v>12.073499999999999</v>
      </c>
      <c r="M262" t="s">
        <v>2591</v>
      </c>
      <c r="O262" t="str">
        <f t="shared" si="4"/>
        <v>12.0735</v>
      </c>
      <c r="P262" t="s">
        <v>8</v>
      </c>
    </row>
    <row r="263" spans="1:16">
      <c r="A263">
        <v>151448</v>
      </c>
      <c r="B263" t="s">
        <v>2424</v>
      </c>
      <c r="C263">
        <v>4</v>
      </c>
      <c r="D263" t="s">
        <v>2346</v>
      </c>
      <c r="E263" t="s">
        <v>200</v>
      </c>
      <c r="F263" t="s">
        <v>37</v>
      </c>
      <c r="G263" t="s">
        <v>197</v>
      </c>
      <c r="H263" t="s">
        <v>2425</v>
      </c>
      <c r="I263" s="112">
        <v>12.073399999999999</v>
      </c>
      <c r="M263" t="s">
        <v>2591</v>
      </c>
      <c r="O263" t="str">
        <f t="shared" si="4"/>
        <v>12.0734</v>
      </c>
      <c r="P263" t="s">
        <v>8</v>
      </c>
    </row>
    <row r="264" spans="1:16">
      <c r="A264">
        <v>148594</v>
      </c>
      <c r="B264" t="s">
        <v>2731</v>
      </c>
      <c r="C264">
        <v>3</v>
      </c>
      <c r="D264" t="s">
        <v>1052</v>
      </c>
      <c r="E264" t="s">
        <v>201</v>
      </c>
      <c r="F264" t="s">
        <v>37</v>
      </c>
      <c r="G264" t="s">
        <v>199</v>
      </c>
      <c r="H264" t="s">
        <v>2732</v>
      </c>
      <c r="I264" s="112">
        <v>21.995000000000001</v>
      </c>
      <c r="M264" t="s">
        <v>2550</v>
      </c>
      <c r="O264" t="str">
        <f t="shared" si="4"/>
        <v>21.995</v>
      </c>
      <c r="P264" t="s">
        <v>8</v>
      </c>
    </row>
    <row r="265" spans="1:16">
      <c r="A265">
        <v>148597</v>
      </c>
      <c r="B265" t="s">
        <v>2733</v>
      </c>
      <c r="C265">
        <v>3</v>
      </c>
      <c r="D265" t="s">
        <v>1052</v>
      </c>
      <c r="E265" t="s">
        <v>200</v>
      </c>
      <c r="F265" t="s">
        <v>37</v>
      </c>
      <c r="G265" t="s">
        <v>197</v>
      </c>
      <c r="H265" t="s">
        <v>2734</v>
      </c>
      <c r="I265" s="112">
        <v>16.739000000000001</v>
      </c>
      <c r="M265" t="s">
        <v>2550</v>
      </c>
      <c r="O265" t="str">
        <f t="shared" si="4"/>
        <v>16.739</v>
      </c>
      <c r="P265" t="s">
        <v>8</v>
      </c>
    </row>
    <row r="266" spans="1:16">
      <c r="A266">
        <v>148595</v>
      </c>
      <c r="B266" t="s">
        <v>2735</v>
      </c>
      <c r="C266">
        <v>3</v>
      </c>
      <c r="D266" t="s">
        <v>1052</v>
      </c>
      <c r="E266" t="s">
        <v>198</v>
      </c>
      <c r="F266" t="s">
        <v>39</v>
      </c>
      <c r="G266" t="s">
        <v>199</v>
      </c>
      <c r="H266" t="s">
        <v>2736</v>
      </c>
      <c r="I266" s="112">
        <v>22.82</v>
      </c>
      <c r="M266" t="s">
        <v>2550</v>
      </c>
      <c r="O266" t="str">
        <f t="shared" si="4"/>
        <v>22.820</v>
      </c>
      <c r="P266" t="s">
        <v>8</v>
      </c>
    </row>
    <row r="267" spans="1:16">
      <c r="A267">
        <v>148596</v>
      </c>
      <c r="B267" t="s">
        <v>2737</v>
      </c>
      <c r="C267">
        <v>3</v>
      </c>
      <c r="D267" t="s">
        <v>1052</v>
      </c>
      <c r="E267" t="s">
        <v>196</v>
      </c>
      <c r="F267" t="s">
        <v>39</v>
      </c>
      <c r="G267" t="s">
        <v>197</v>
      </c>
      <c r="H267" t="s">
        <v>2738</v>
      </c>
      <c r="I267" s="112">
        <v>18.84</v>
      </c>
      <c r="M267" t="s">
        <v>2550</v>
      </c>
      <c r="O267" t="str">
        <f t="shared" si="4"/>
        <v>18.840</v>
      </c>
      <c r="P267" t="s">
        <v>8</v>
      </c>
    </row>
    <row r="268" spans="1:16">
      <c r="A268">
        <v>149817</v>
      </c>
      <c r="B268" t="s">
        <v>2020</v>
      </c>
      <c r="C268">
        <v>4</v>
      </c>
      <c r="D268" t="s">
        <v>1997</v>
      </c>
      <c r="E268" t="s">
        <v>201</v>
      </c>
      <c r="F268" t="s">
        <v>37</v>
      </c>
      <c r="G268" t="s">
        <v>199</v>
      </c>
      <c r="H268" t="s">
        <v>2021</v>
      </c>
      <c r="I268" s="112">
        <v>18.242799999999999</v>
      </c>
      <c r="M268" t="s">
        <v>2591</v>
      </c>
      <c r="O268" t="str">
        <f t="shared" si="4"/>
        <v>18.2428</v>
      </c>
      <c r="P268" t="s">
        <v>8</v>
      </c>
    </row>
    <row r="269" spans="1:16">
      <c r="A269">
        <v>149814</v>
      </c>
      <c r="B269" t="s">
        <v>2022</v>
      </c>
      <c r="C269">
        <v>4</v>
      </c>
      <c r="D269" t="s">
        <v>1997</v>
      </c>
      <c r="E269" t="s">
        <v>200</v>
      </c>
      <c r="F269" t="s">
        <v>37</v>
      </c>
      <c r="G269" t="s">
        <v>197</v>
      </c>
      <c r="H269" t="s">
        <v>2023</v>
      </c>
      <c r="I269" s="112">
        <v>18.242799999999999</v>
      </c>
      <c r="M269" t="s">
        <v>2591</v>
      </c>
      <c r="O269" t="str">
        <f t="shared" si="4"/>
        <v>18.2428</v>
      </c>
      <c r="P269" t="s">
        <v>8</v>
      </c>
    </row>
    <row r="270" spans="1:16">
      <c r="A270">
        <v>149816</v>
      </c>
      <c r="B270" t="s">
        <v>2024</v>
      </c>
      <c r="C270">
        <v>4</v>
      </c>
      <c r="D270" t="s">
        <v>1997</v>
      </c>
      <c r="E270" t="s">
        <v>198</v>
      </c>
      <c r="F270" t="s">
        <v>39</v>
      </c>
      <c r="G270" t="s">
        <v>199</v>
      </c>
      <c r="H270" t="s">
        <v>2025</v>
      </c>
      <c r="I270" s="112">
        <v>18.855599999999999</v>
      </c>
      <c r="M270" t="s">
        <v>2591</v>
      </c>
      <c r="O270" t="str">
        <f t="shared" si="4"/>
        <v>18.8556</v>
      </c>
      <c r="P270" t="s">
        <v>8</v>
      </c>
    </row>
    <row r="271" spans="1:16">
      <c r="A271">
        <v>149815</v>
      </c>
      <c r="B271" t="s">
        <v>2026</v>
      </c>
      <c r="C271">
        <v>4</v>
      </c>
      <c r="D271" t="s">
        <v>1997</v>
      </c>
      <c r="E271" t="s">
        <v>196</v>
      </c>
      <c r="F271" t="s">
        <v>39</v>
      </c>
      <c r="G271" t="s">
        <v>197</v>
      </c>
      <c r="H271" t="s">
        <v>2027</v>
      </c>
      <c r="I271" s="112">
        <v>18.855599999999999</v>
      </c>
      <c r="M271" t="s">
        <v>2591</v>
      </c>
      <c r="O271" t="str">
        <f t="shared" si="4"/>
        <v>18.8556</v>
      </c>
      <c r="P271" t="s">
        <v>8</v>
      </c>
    </row>
    <row r="272" spans="1:16">
      <c r="A272">
        <v>152053</v>
      </c>
      <c r="B272" t="s">
        <v>2739</v>
      </c>
      <c r="C272">
        <v>4</v>
      </c>
      <c r="D272" t="s">
        <v>2527</v>
      </c>
      <c r="E272" t="s">
        <v>201</v>
      </c>
      <c r="F272" t="s">
        <v>37</v>
      </c>
      <c r="G272" t="s">
        <v>199</v>
      </c>
      <c r="H272" t="s">
        <v>2740</v>
      </c>
      <c r="I272" s="112">
        <v>14.407400000000001</v>
      </c>
      <c r="M272" t="s">
        <v>2591</v>
      </c>
      <c r="O272" t="str">
        <f t="shared" si="4"/>
        <v>14.4074</v>
      </c>
      <c r="P272" t="s">
        <v>8</v>
      </c>
    </row>
    <row r="273" spans="1:16">
      <c r="A273">
        <v>152054</v>
      </c>
      <c r="B273" t="s">
        <v>2741</v>
      </c>
      <c r="C273">
        <v>4</v>
      </c>
      <c r="D273" t="s">
        <v>2527</v>
      </c>
      <c r="E273" t="s">
        <v>200</v>
      </c>
      <c r="F273" t="s">
        <v>37</v>
      </c>
      <c r="G273" t="s">
        <v>197</v>
      </c>
      <c r="H273" t="s">
        <v>2742</v>
      </c>
      <c r="I273" s="112">
        <v>13.714</v>
      </c>
      <c r="M273" t="s">
        <v>2591</v>
      </c>
      <c r="O273" t="str">
        <f t="shared" si="4"/>
        <v>13.7140</v>
      </c>
      <c r="P273" t="s">
        <v>8</v>
      </c>
    </row>
    <row r="274" spans="1:16">
      <c r="A274">
        <v>152056</v>
      </c>
      <c r="B274" t="s">
        <v>2743</v>
      </c>
      <c r="C274">
        <v>4</v>
      </c>
      <c r="D274" t="s">
        <v>2527</v>
      </c>
      <c r="E274" t="s">
        <v>198</v>
      </c>
      <c r="F274" t="s">
        <v>39</v>
      </c>
      <c r="G274" t="s">
        <v>199</v>
      </c>
      <c r="H274" t="s">
        <v>2744</v>
      </c>
      <c r="I274" s="112">
        <v>14.8119</v>
      </c>
      <c r="M274" t="s">
        <v>2591</v>
      </c>
      <c r="O274" t="str">
        <f t="shared" si="4"/>
        <v>14.8119</v>
      </c>
      <c r="P274" t="s">
        <v>8</v>
      </c>
    </row>
    <row r="275" spans="1:16">
      <c r="A275">
        <v>152055</v>
      </c>
      <c r="B275" t="s">
        <v>2745</v>
      </c>
      <c r="C275">
        <v>4</v>
      </c>
      <c r="D275" t="s">
        <v>2527</v>
      </c>
      <c r="E275" t="s">
        <v>196</v>
      </c>
      <c r="F275" t="s">
        <v>39</v>
      </c>
      <c r="G275" t="s">
        <v>197</v>
      </c>
      <c r="H275" t="s">
        <v>2746</v>
      </c>
      <c r="I275" s="112">
        <v>14.113200000000001</v>
      </c>
      <c r="M275" t="s">
        <v>2591</v>
      </c>
      <c r="O275" t="str">
        <f t="shared" si="4"/>
        <v>14.1132</v>
      </c>
      <c r="P275" t="s">
        <v>8</v>
      </c>
    </row>
    <row r="276" spans="1:16">
      <c r="A276">
        <v>152184</v>
      </c>
      <c r="B276" t="s">
        <v>2909</v>
      </c>
      <c r="C276">
        <v>4</v>
      </c>
      <c r="D276" t="s">
        <v>2860</v>
      </c>
      <c r="E276" t="s">
        <v>196</v>
      </c>
      <c r="F276" t="s">
        <v>39</v>
      </c>
      <c r="G276" t="s">
        <v>197</v>
      </c>
      <c r="H276" t="s">
        <v>2887</v>
      </c>
      <c r="I276" s="112">
        <v>18.260100000000001</v>
      </c>
      <c r="M276" t="s">
        <v>2591</v>
      </c>
      <c r="O276" t="str">
        <f t="shared" si="4"/>
        <v>18.2601</v>
      </c>
      <c r="P276" t="s">
        <v>8</v>
      </c>
    </row>
    <row r="277" spans="1:16">
      <c r="A277">
        <v>152183</v>
      </c>
      <c r="B277" t="s">
        <v>2910</v>
      </c>
      <c r="C277">
        <v>4</v>
      </c>
      <c r="D277" t="s">
        <v>2860</v>
      </c>
      <c r="E277" t="s">
        <v>198</v>
      </c>
      <c r="F277" t="s">
        <v>39</v>
      </c>
      <c r="G277" t="s">
        <v>199</v>
      </c>
      <c r="H277" t="s">
        <v>2888</v>
      </c>
      <c r="I277" s="112">
        <v>18.260100000000001</v>
      </c>
      <c r="M277" t="s">
        <v>2591</v>
      </c>
      <c r="O277" t="str">
        <f t="shared" si="4"/>
        <v>18.2601</v>
      </c>
      <c r="P277" t="s">
        <v>8</v>
      </c>
    </row>
    <row r="278" spans="1:16">
      <c r="A278">
        <v>152181</v>
      </c>
      <c r="B278" t="s">
        <v>2911</v>
      </c>
      <c r="C278">
        <v>4</v>
      </c>
      <c r="D278" t="s">
        <v>2860</v>
      </c>
      <c r="E278" t="s">
        <v>200</v>
      </c>
      <c r="F278" t="s">
        <v>37</v>
      </c>
      <c r="G278" t="s">
        <v>197</v>
      </c>
      <c r="H278" t="s">
        <v>2889</v>
      </c>
      <c r="I278" s="112">
        <v>18.133199999999999</v>
      </c>
      <c r="M278" t="s">
        <v>2591</v>
      </c>
      <c r="O278" t="str">
        <f t="shared" si="4"/>
        <v>18.1332</v>
      </c>
      <c r="P278" t="s">
        <v>8</v>
      </c>
    </row>
    <row r="279" spans="1:16">
      <c r="A279">
        <v>152182</v>
      </c>
      <c r="B279" t="s">
        <v>2912</v>
      </c>
      <c r="C279">
        <v>4</v>
      </c>
      <c r="D279" t="s">
        <v>2860</v>
      </c>
      <c r="E279" t="s">
        <v>201</v>
      </c>
      <c r="F279" t="s">
        <v>37</v>
      </c>
      <c r="G279" t="s">
        <v>199</v>
      </c>
      <c r="H279" t="s">
        <v>2890</v>
      </c>
      <c r="I279" s="112">
        <v>18.133199999999999</v>
      </c>
      <c r="M279" t="s">
        <v>2591</v>
      </c>
      <c r="O279" t="str">
        <f t="shared" si="4"/>
        <v>18.1332</v>
      </c>
      <c r="P279" t="s">
        <v>8</v>
      </c>
    </row>
    <row r="280" spans="1:16">
      <c r="A280">
        <v>152207</v>
      </c>
      <c r="B280" t="s">
        <v>2913</v>
      </c>
      <c r="C280">
        <v>3</v>
      </c>
      <c r="D280" t="s">
        <v>2861</v>
      </c>
      <c r="E280" t="s">
        <v>196</v>
      </c>
      <c r="F280" t="s">
        <v>39</v>
      </c>
      <c r="G280" t="s">
        <v>197</v>
      </c>
      <c r="H280" t="s">
        <v>2891</v>
      </c>
      <c r="I280" s="112">
        <v>12.529</v>
      </c>
      <c r="M280" t="s">
        <v>2550</v>
      </c>
      <c r="O280" t="str">
        <f t="shared" si="4"/>
        <v>12.529</v>
      </c>
      <c r="P280" t="s">
        <v>8</v>
      </c>
    </row>
    <row r="281" spans="1:16">
      <c r="A281">
        <v>152206</v>
      </c>
      <c r="B281" t="s">
        <v>2914</v>
      </c>
      <c r="C281">
        <v>3</v>
      </c>
      <c r="D281" t="s">
        <v>2861</v>
      </c>
      <c r="E281" t="s">
        <v>198</v>
      </c>
      <c r="F281" t="s">
        <v>39</v>
      </c>
      <c r="G281" t="s">
        <v>199</v>
      </c>
      <c r="H281" t="s">
        <v>2892</v>
      </c>
      <c r="I281" s="112">
        <v>13.565</v>
      </c>
      <c r="M281" t="s">
        <v>2550</v>
      </c>
      <c r="O281" t="str">
        <f t="shared" si="4"/>
        <v>13.565</v>
      </c>
      <c r="P281" t="s">
        <v>8</v>
      </c>
    </row>
    <row r="282" spans="1:16">
      <c r="A282">
        <v>152209</v>
      </c>
      <c r="B282" t="s">
        <v>2915</v>
      </c>
      <c r="C282">
        <v>3</v>
      </c>
      <c r="D282" t="s">
        <v>2861</v>
      </c>
      <c r="E282" t="s">
        <v>200</v>
      </c>
      <c r="F282" t="s">
        <v>37</v>
      </c>
      <c r="G282" t="s">
        <v>197</v>
      </c>
      <c r="H282" t="s">
        <v>2893</v>
      </c>
      <c r="I282" s="112">
        <v>13.201000000000001</v>
      </c>
      <c r="M282" t="s">
        <v>2550</v>
      </c>
      <c r="O282" t="str">
        <f t="shared" si="4"/>
        <v>13.201</v>
      </c>
      <c r="P282" t="s">
        <v>8</v>
      </c>
    </row>
    <row r="283" spans="1:16">
      <c r="A283">
        <v>152208</v>
      </c>
      <c r="B283" t="s">
        <v>2916</v>
      </c>
      <c r="C283">
        <v>3</v>
      </c>
      <c r="D283" t="s">
        <v>2861</v>
      </c>
      <c r="E283" t="s">
        <v>201</v>
      </c>
      <c r="F283" t="s">
        <v>37</v>
      </c>
      <c r="G283" t="s">
        <v>199</v>
      </c>
      <c r="H283" t="s">
        <v>2894</v>
      </c>
      <c r="I283" s="112">
        <v>13.201000000000001</v>
      </c>
      <c r="M283" t="s">
        <v>2550</v>
      </c>
      <c r="O283" t="str">
        <f t="shared" si="4"/>
        <v>13.201</v>
      </c>
      <c r="P283" t="s">
        <v>8</v>
      </c>
    </row>
    <row r="284" spans="1:16">
      <c r="A284">
        <v>152244</v>
      </c>
      <c r="B284" t="s">
        <v>2917</v>
      </c>
      <c r="C284">
        <v>4</v>
      </c>
      <c r="D284" t="s">
        <v>2862</v>
      </c>
      <c r="E284" t="s">
        <v>196</v>
      </c>
      <c r="F284" t="s">
        <v>39</v>
      </c>
      <c r="G284" t="s">
        <v>197</v>
      </c>
      <c r="H284" t="s">
        <v>2895</v>
      </c>
      <c r="I284" s="112">
        <v>11.370799999999999</v>
      </c>
      <c r="M284" t="s">
        <v>2591</v>
      </c>
      <c r="O284" t="str">
        <f t="shared" si="4"/>
        <v>11.3708</v>
      </c>
      <c r="P284" t="s">
        <v>8</v>
      </c>
    </row>
    <row r="285" spans="1:16">
      <c r="A285">
        <v>152243</v>
      </c>
      <c r="B285" t="s">
        <v>2918</v>
      </c>
      <c r="C285">
        <v>4</v>
      </c>
      <c r="D285" t="s">
        <v>2862</v>
      </c>
      <c r="E285" t="s">
        <v>198</v>
      </c>
      <c r="F285" t="s">
        <v>39</v>
      </c>
      <c r="G285" t="s">
        <v>199</v>
      </c>
      <c r="H285" t="s">
        <v>2896</v>
      </c>
      <c r="I285" s="112">
        <v>11.370799999999999</v>
      </c>
      <c r="M285" t="s">
        <v>2591</v>
      </c>
      <c r="O285" t="str">
        <f t="shared" si="4"/>
        <v>11.3708</v>
      </c>
      <c r="P285" t="s">
        <v>8</v>
      </c>
    </row>
    <row r="286" spans="1:16">
      <c r="A286">
        <v>152242</v>
      </c>
      <c r="B286" t="s">
        <v>2919</v>
      </c>
      <c r="C286">
        <v>4</v>
      </c>
      <c r="D286" t="s">
        <v>2862</v>
      </c>
      <c r="E286" t="s">
        <v>200</v>
      </c>
      <c r="F286" t="s">
        <v>37</v>
      </c>
      <c r="G286" t="s">
        <v>197</v>
      </c>
      <c r="H286" t="s">
        <v>2897</v>
      </c>
      <c r="I286" s="112">
        <v>10.6221</v>
      </c>
      <c r="M286" t="s">
        <v>2591</v>
      </c>
      <c r="O286" t="str">
        <f t="shared" si="4"/>
        <v>10.6221</v>
      </c>
      <c r="P286" t="s">
        <v>8</v>
      </c>
    </row>
    <row r="287" spans="1:16">
      <c r="A287">
        <v>152245</v>
      </c>
      <c r="B287" t="s">
        <v>2920</v>
      </c>
      <c r="C287">
        <v>4</v>
      </c>
      <c r="D287" t="s">
        <v>2862</v>
      </c>
      <c r="E287" t="s">
        <v>201</v>
      </c>
      <c r="F287" t="s">
        <v>37</v>
      </c>
      <c r="G287" t="s">
        <v>199</v>
      </c>
      <c r="H287" t="s">
        <v>2898</v>
      </c>
      <c r="I287" s="112">
        <v>11.2317</v>
      </c>
      <c r="M287" t="s">
        <v>2591</v>
      </c>
      <c r="O287" t="str">
        <f t="shared" si="4"/>
        <v>11.2317</v>
      </c>
      <c r="P287" t="s">
        <v>8</v>
      </c>
    </row>
    <row r="288" spans="1:16">
      <c r="A288">
        <v>152309</v>
      </c>
      <c r="B288" t="s">
        <v>2921</v>
      </c>
      <c r="C288">
        <v>3</v>
      </c>
      <c r="D288" t="s">
        <v>2863</v>
      </c>
      <c r="E288" t="s">
        <v>196</v>
      </c>
      <c r="F288" t="s">
        <v>39</v>
      </c>
      <c r="G288" t="s">
        <v>197</v>
      </c>
      <c r="H288" t="s">
        <v>2899</v>
      </c>
      <c r="I288" s="112">
        <v>12.319000000000001</v>
      </c>
      <c r="M288" t="s">
        <v>2550</v>
      </c>
      <c r="O288" t="str">
        <f t="shared" si="4"/>
        <v>12.319</v>
      </c>
      <c r="P288" t="s">
        <v>8</v>
      </c>
    </row>
    <row r="289" spans="1:16">
      <c r="A289">
        <v>152310</v>
      </c>
      <c r="B289" t="s">
        <v>2922</v>
      </c>
      <c r="C289">
        <v>3</v>
      </c>
      <c r="D289" t="s">
        <v>2863</v>
      </c>
      <c r="E289" t="s">
        <v>198</v>
      </c>
      <c r="F289" t="s">
        <v>39</v>
      </c>
      <c r="G289" t="s">
        <v>199</v>
      </c>
      <c r="H289" t="s">
        <v>2900</v>
      </c>
      <c r="I289" s="112">
        <v>12.319000000000001</v>
      </c>
      <c r="M289" t="s">
        <v>2550</v>
      </c>
      <c r="O289" t="str">
        <f t="shared" si="4"/>
        <v>12.319</v>
      </c>
      <c r="P289" t="s">
        <v>8</v>
      </c>
    </row>
    <row r="290" spans="1:16">
      <c r="A290">
        <v>152308</v>
      </c>
      <c r="B290" t="s">
        <v>2923</v>
      </c>
      <c r="C290">
        <v>3</v>
      </c>
      <c r="D290" t="s">
        <v>2863</v>
      </c>
      <c r="E290" t="s">
        <v>200</v>
      </c>
      <c r="F290" t="s">
        <v>37</v>
      </c>
      <c r="G290" t="s">
        <v>197</v>
      </c>
      <c r="H290" t="s">
        <v>2901</v>
      </c>
      <c r="I290" s="112">
        <v>12.013999999999999</v>
      </c>
      <c r="M290" t="s">
        <v>2550</v>
      </c>
      <c r="O290" t="str">
        <f t="shared" si="4"/>
        <v>12.014</v>
      </c>
      <c r="P290" t="s">
        <v>8</v>
      </c>
    </row>
    <row r="291" spans="1:16">
      <c r="A291">
        <v>152307</v>
      </c>
      <c r="B291" t="s">
        <v>2924</v>
      </c>
      <c r="C291">
        <v>3</v>
      </c>
      <c r="D291" t="s">
        <v>2863</v>
      </c>
      <c r="E291" t="s">
        <v>201</v>
      </c>
      <c r="F291" t="s">
        <v>37</v>
      </c>
      <c r="G291" t="s">
        <v>199</v>
      </c>
      <c r="H291" t="s">
        <v>2902</v>
      </c>
      <c r="I291" s="112">
        <v>12.013999999999999</v>
      </c>
      <c r="M291" t="s">
        <v>2550</v>
      </c>
      <c r="O291" t="str">
        <f t="shared" si="4"/>
        <v>12.014</v>
      </c>
      <c r="P291" t="s">
        <v>8</v>
      </c>
    </row>
    <row r="292" spans="1:16">
      <c r="A292">
        <v>152306</v>
      </c>
      <c r="B292" t="s">
        <v>2925</v>
      </c>
      <c r="C292">
        <v>4</v>
      </c>
      <c r="D292" t="s">
        <v>2864</v>
      </c>
      <c r="E292" t="s">
        <v>198</v>
      </c>
      <c r="F292" t="s">
        <v>39</v>
      </c>
      <c r="G292" t="s">
        <v>199</v>
      </c>
      <c r="H292" t="s">
        <v>2903</v>
      </c>
      <c r="I292" s="112">
        <v>142.3914</v>
      </c>
      <c r="M292" t="s">
        <v>2591</v>
      </c>
      <c r="O292" t="str">
        <f t="shared" si="4"/>
        <v>142.3914</v>
      </c>
      <c r="P292" t="s">
        <v>8</v>
      </c>
    </row>
    <row r="293" spans="1:16">
      <c r="A293">
        <v>152529</v>
      </c>
      <c r="B293" t="s">
        <v>2926</v>
      </c>
      <c r="C293">
        <v>4</v>
      </c>
      <c r="D293" t="s">
        <v>2865</v>
      </c>
      <c r="E293" t="s">
        <v>196</v>
      </c>
      <c r="F293" t="s">
        <v>39</v>
      </c>
      <c r="G293" t="s">
        <v>197</v>
      </c>
      <c r="H293" t="s">
        <v>2904</v>
      </c>
      <c r="I293" s="112">
        <v>11.646599999999999</v>
      </c>
      <c r="M293" t="s">
        <v>2591</v>
      </c>
      <c r="O293" t="str">
        <f t="shared" si="4"/>
        <v>11.6466</v>
      </c>
      <c r="P293" t="s">
        <v>8</v>
      </c>
    </row>
    <row r="294" spans="1:16">
      <c r="A294">
        <v>152528</v>
      </c>
      <c r="B294" t="s">
        <v>2927</v>
      </c>
      <c r="C294">
        <v>4</v>
      </c>
      <c r="D294" t="s">
        <v>2865</v>
      </c>
      <c r="E294" t="s">
        <v>198</v>
      </c>
      <c r="F294" t="s">
        <v>39</v>
      </c>
      <c r="G294" t="s">
        <v>199</v>
      </c>
      <c r="H294" t="s">
        <v>2905</v>
      </c>
      <c r="I294" s="112">
        <v>11.646599999999999</v>
      </c>
      <c r="M294" t="s">
        <v>2591</v>
      </c>
      <c r="O294" t="str">
        <f t="shared" si="4"/>
        <v>11.6466</v>
      </c>
      <c r="P294" t="s">
        <v>8</v>
      </c>
    </row>
    <row r="295" spans="1:16">
      <c r="A295">
        <v>152530</v>
      </c>
      <c r="B295" t="s">
        <v>2928</v>
      </c>
      <c r="C295">
        <v>4</v>
      </c>
      <c r="D295" t="s">
        <v>2865</v>
      </c>
      <c r="E295" t="s">
        <v>200</v>
      </c>
      <c r="F295" t="s">
        <v>37</v>
      </c>
      <c r="G295" t="s">
        <v>197</v>
      </c>
      <c r="H295" t="s">
        <v>2906</v>
      </c>
      <c r="I295" s="112">
        <v>11.637700000000001</v>
      </c>
      <c r="M295" t="s">
        <v>2591</v>
      </c>
      <c r="O295" t="str">
        <f t="shared" si="4"/>
        <v>11.6377</v>
      </c>
      <c r="P295" t="s">
        <v>8</v>
      </c>
    </row>
    <row r="296" spans="1:16">
      <c r="A296">
        <v>152527</v>
      </c>
      <c r="B296" t="s">
        <v>2929</v>
      </c>
      <c r="C296">
        <v>4</v>
      </c>
      <c r="D296" t="s">
        <v>2865</v>
      </c>
      <c r="E296" t="s">
        <v>201</v>
      </c>
      <c r="F296" t="s">
        <v>37</v>
      </c>
      <c r="G296" t="s">
        <v>199</v>
      </c>
      <c r="H296" t="s">
        <v>2907</v>
      </c>
      <c r="I296" s="112">
        <v>11.637700000000001</v>
      </c>
      <c r="M296" t="s">
        <v>2591</v>
      </c>
      <c r="O296" t="str">
        <f t="shared" si="4"/>
        <v>11.6377</v>
      </c>
      <c r="P296" t="s">
        <v>8</v>
      </c>
    </row>
    <row r="297" spans="1:16">
      <c r="A297">
        <v>152555</v>
      </c>
      <c r="B297" t="s">
        <v>2930</v>
      </c>
      <c r="C297">
        <v>4</v>
      </c>
      <c r="D297" t="s">
        <v>2866</v>
      </c>
      <c r="E297" t="s">
        <v>198</v>
      </c>
      <c r="F297" t="s">
        <v>39</v>
      </c>
      <c r="G297" t="s">
        <v>199</v>
      </c>
      <c r="H297" t="s">
        <v>2908</v>
      </c>
      <c r="I297" s="112">
        <v>1093.107</v>
      </c>
      <c r="M297" t="s">
        <v>2591</v>
      </c>
      <c r="O297" t="str">
        <f t="shared" si="4"/>
        <v>1093.1070</v>
      </c>
      <c r="P297" t="s">
        <v>8</v>
      </c>
    </row>
    <row r="298" spans="1:16">
      <c r="A298">
        <v>152654</v>
      </c>
      <c r="B298" t="s">
        <v>2955</v>
      </c>
      <c r="C298">
        <v>4</v>
      </c>
      <c r="D298" t="s">
        <v>2941</v>
      </c>
      <c r="E298" t="s">
        <v>198</v>
      </c>
      <c r="F298" t="s">
        <v>39</v>
      </c>
      <c r="G298" t="s">
        <v>199</v>
      </c>
      <c r="H298" t="s">
        <v>2956</v>
      </c>
      <c r="I298" s="112">
        <v>11.2302</v>
      </c>
      <c r="M298" t="s">
        <v>2591</v>
      </c>
      <c r="O298" t="str">
        <f t="shared" si="4"/>
        <v>11.2302</v>
      </c>
      <c r="P298" t="s">
        <v>8</v>
      </c>
    </row>
    <row r="299" spans="1:16">
      <c r="A299">
        <v>152653</v>
      </c>
      <c r="B299" t="s">
        <v>2957</v>
      </c>
      <c r="C299">
        <v>4</v>
      </c>
      <c r="D299" t="s">
        <v>2941</v>
      </c>
      <c r="E299" t="s">
        <v>201</v>
      </c>
      <c r="F299" t="s">
        <v>37</v>
      </c>
      <c r="G299" t="s">
        <v>199</v>
      </c>
      <c r="H299" t="s">
        <v>2958</v>
      </c>
      <c r="I299" s="112">
        <v>11.1326</v>
      </c>
      <c r="M299" t="s">
        <v>2591</v>
      </c>
      <c r="O299" t="str">
        <f t="shared" si="4"/>
        <v>11.1326</v>
      </c>
      <c r="P299" t="s">
        <v>8</v>
      </c>
    </row>
    <row r="300" spans="1:16">
      <c r="A300">
        <v>152814</v>
      </c>
      <c r="B300" t="s">
        <v>2959</v>
      </c>
      <c r="C300">
        <v>4</v>
      </c>
      <c r="D300" t="s">
        <v>2942</v>
      </c>
      <c r="E300" t="s">
        <v>198</v>
      </c>
      <c r="F300" t="s">
        <v>39</v>
      </c>
      <c r="G300" t="s">
        <v>199</v>
      </c>
      <c r="H300" t="s">
        <v>2960</v>
      </c>
      <c r="I300" s="112">
        <v>9.5893999999999995</v>
      </c>
      <c r="M300" t="s">
        <v>2591</v>
      </c>
      <c r="O300" t="str">
        <f t="shared" si="4"/>
        <v>9.5894</v>
      </c>
      <c r="P300" t="s">
        <v>8</v>
      </c>
    </row>
    <row r="301" spans="1:16">
      <c r="A301">
        <v>152813</v>
      </c>
      <c r="B301" t="s">
        <v>2961</v>
      </c>
      <c r="C301">
        <v>4</v>
      </c>
      <c r="D301" t="s">
        <v>2942</v>
      </c>
      <c r="E301" t="s">
        <v>201</v>
      </c>
      <c r="F301" t="s">
        <v>37</v>
      </c>
      <c r="G301" t="s">
        <v>199</v>
      </c>
      <c r="H301" t="s">
        <v>2962</v>
      </c>
      <c r="I301" s="112">
        <v>9.5172000000000008</v>
      </c>
      <c r="M301" t="s">
        <v>2591</v>
      </c>
      <c r="O301" t="str">
        <f t="shared" si="4"/>
        <v>9.5172</v>
      </c>
      <c r="P301" t="s">
        <v>8</v>
      </c>
    </row>
    <row r="302" spans="1:16">
      <c r="A302">
        <v>152812</v>
      </c>
      <c r="B302" t="s">
        <v>2963</v>
      </c>
      <c r="C302">
        <v>4</v>
      </c>
      <c r="D302" t="s">
        <v>2943</v>
      </c>
      <c r="E302" t="s">
        <v>198</v>
      </c>
      <c r="F302" t="s">
        <v>39</v>
      </c>
      <c r="G302" t="s">
        <v>199</v>
      </c>
      <c r="H302" t="s">
        <v>2964</v>
      </c>
      <c r="I302" s="112">
        <v>93.3583</v>
      </c>
      <c r="M302" t="s">
        <v>2591</v>
      </c>
      <c r="O302" t="str">
        <f t="shared" si="4"/>
        <v>93.3583</v>
      </c>
      <c r="P302" t="s">
        <v>8</v>
      </c>
    </row>
    <row r="303" spans="1:16">
      <c r="A303">
        <v>153121</v>
      </c>
      <c r="B303" t="str">
        <f>D303&amp;E303</f>
        <v>YD1RDGR</v>
      </c>
      <c r="C303">
        <v>3</v>
      </c>
      <c r="D303" t="s">
        <v>2977</v>
      </c>
      <c r="E303" t="s">
        <v>198</v>
      </c>
      <c r="F303" t="s">
        <v>39</v>
      </c>
      <c r="G303" t="s">
        <v>199</v>
      </c>
      <c r="H303" t="str">
        <f>D303&amp;F303&amp;G303</f>
        <v>YD1RDirectG</v>
      </c>
      <c r="I303" s="112">
        <v>10.026999999999999</v>
      </c>
      <c r="M303" t="s">
        <v>2550</v>
      </c>
      <c r="O303" t="str">
        <f t="shared" si="4"/>
        <v>10.027</v>
      </c>
      <c r="P303" t="s">
        <v>8</v>
      </c>
    </row>
    <row r="304" spans="1:16">
      <c r="A304">
        <v>153123</v>
      </c>
      <c r="B304" t="str">
        <f t="shared" ref="B304:B331" si="5">D304&amp;E304</f>
        <v>YD1RDDV</v>
      </c>
      <c r="C304">
        <v>3</v>
      </c>
      <c r="D304" t="s">
        <v>2977</v>
      </c>
      <c r="E304" s="3" t="s">
        <v>196</v>
      </c>
      <c r="F304" t="s">
        <v>39</v>
      </c>
      <c r="G304" s="3" t="s">
        <v>197</v>
      </c>
      <c r="H304" t="str">
        <f t="shared" ref="H304:H331" si="6">D304&amp;F304&amp;G304</f>
        <v>YD1RDirectD</v>
      </c>
      <c r="I304" s="112">
        <v>10.026999999999999</v>
      </c>
      <c r="M304" t="s">
        <v>2550</v>
      </c>
      <c r="O304" t="str">
        <f t="shared" si="4"/>
        <v>10.027</v>
      </c>
      <c r="P304" t="s">
        <v>8</v>
      </c>
    </row>
    <row r="305" spans="1:16">
      <c r="A305">
        <v>153122</v>
      </c>
      <c r="B305" t="str">
        <f t="shared" si="5"/>
        <v>YD1RRG</v>
      </c>
      <c r="C305">
        <v>3</v>
      </c>
      <c r="D305" t="s">
        <v>2977</v>
      </c>
      <c r="E305" s="3" t="s">
        <v>201</v>
      </c>
      <c r="F305" t="s">
        <v>37</v>
      </c>
      <c r="G305" t="s">
        <v>199</v>
      </c>
      <c r="H305" t="str">
        <f t="shared" si="6"/>
        <v>YD1RRegularG</v>
      </c>
      <c r="I305" s="112">
        <v>9.907</v>
      </c>
      <c r="M305" t="s">
        <v>2550</v>
      </c>
      <c r="O305" t="str">
        <f t="shared" si="4"/>
        <v>9.907</v>
      </c>
      <c r="P305" t="s">
        <v>8</v>
      </c>
    </row>
    <row r="306" spans="1:16">
      <c r="A306">
        <v>153120</v>
      </c>
      <c r="B306" t="str">
        <f t="shared" si="5"/>
        <v>YD1RRD</v>
      </c>
      <c r="C306">
        <v>3</v>
      </c>
      <c r="D306" t="s">
        <v>2977</v>
      </c>
      <c r="E306" s="3" t="s">
        <v>200</v>
      </c>
      <c r="F306" t="s">
        <v>37</v>
      </c>
      <c r="G306" s="3" t="s">
        <v>197</v>
      </c>
      <c r="H306" t="str">
        <f t="shared" si="6"/>
        <v>YD1RRegularD</v>
      </c>
      <c r="I306" s="112">
        <v>9.907</v>
      </c>
      <c r="M306" t="s">
        <v>2550</v>
      </c>
      <c r="O306" t="str">
        <f t="shared" si="4"/>
        <v>9.907</v>
      </c>
      <c r="P306" t="s">
        <v>8</v>
      </c>
    </row>
    <row r="307" spans="1:16">
      <c r="A307">
        <v>153219</v>
      </c>
      <c r="B307" t="str">
        <f t="shared" si="5"/>
        <v>YD1SDGR</v>
      </c>
      <c r="C307">
        <v>4</v>
      </c>
      <c r="D307" t="s">
        <v>2978</v>
      </c>
      <c r="E307" t="s">
        <v>198</v>
      </c>
      <c r="F307" t="s">
        <v>39</v>
      </c>
      <c r="G307" t="s">
        <v>199</v>
      </c>
      <c r="H307" t="str">
        <f t="shared" si="6"/>
        <v>YD1SDirectG</v>
      </c>
      <c r="I307" s="112">
        <v>11.1067</v>
      </c>
      <c r="M307" t="s">
        <v>2591</v>
      </c>
      <c r="O307" t="str">
        <f t="shared" si="4"/>
        <v>11.1067</v>
      </c>
      <c r="P307" t="s">
        <v>8</v>
      </c>
    </row>
    <row r="308" spans="1:16">
      <c r="A308">
        <v>153218</v>
      </c>
      <c r="B308" t="str">
        <f t="shared" si="5"/>
        <v>YD1SDDV</v>
      </c>
      <c r="C308">
        <v>4</v>
      </c>
      <c r="D308" t="s">
        <v>2978</v>
      </c>
      <c r="E308" s="3" t="s">
        <v>196</v>
      </c>
      <c r="F308" t="s">
        <v>39</v>
      </c>
      <c r="G308" s="3" t="s">
        <v>197</v>
      </c>
      <c r="H308" t="str">
        <f t="shared" si="6"/>
        <v>YD1SDirectD</v>
      </c>
      <c r="I308" s="112">
        <v>11.1067</v>
      </c>
      <c r="M308" t="s">
        <v>2591</v>
      </c>
      <c r="O308" t="str">
        <f t="shared" si="4"/>
        <v>11.1067</v>
      </c>
      <c r="P308" t="s">
        <v>8</v>
      </c>
    </row>
    <row r="309" spans="1:16">
      <c r="A309">
        <v>153216</v>
      </c>
      <c r="B309" t="str">
        <f t="shared" si="5"/>
        <v>YD1SRG</v>
      </c>
      <c r="C309">
        <v>4</v>
      </c>
      <c r="D309" t="s">
        <v>2978</v>
      </c>
      <c r="E309" s="3" t="s">
        <v>201</v>
      </c>
      <c r="F309" t="s">
        <v>37</v>
      </c>
      <c r="G309" t="s">
        <v>199</v>
      </c>
      <c r="H309" t="str">
        <f t="shared" si="6"/>
        <v>YD1SRegularG</v>
      </c>
      <c r="I309" s="112">
        <v>11.061400000000001</v>
      </c>
      <c r="M309" t="s">
        <v>2591</v>
      </c>
      <c r="O309" t="str">
        <f t="shared" si="4"/>
        <v>11.0614</v>
      </c>
      <c r="P309" t="s">
        <v>8</v>
      </c>
    </row>
    <row r="310" spans="1:16">
      <c r="A310">
        <v>153217</v>
      </c>
      <c r="B310" t="str">
        <f t="shared" si="5"/>
        <v>YD1SRD</v>
      </c>
      <c r="C310">
        <v>4</v>
      </c>
      <c r="D310" t="s">
        <v>2978</v>
      </c>
      <c r="E310" s="3" t="s">
        <v>200</v>
      </c>
      <c r="F310" t="s">
        <v>37</v>
      </c>
      <c r="G310" s="3" t="s">
        <v>197</v>
      </c>
      <c r="H310" t="str">
        <f t="shared" si="6"/>
        <v>YD1SRegularD</v>
      </c>
      <c r="I310" s="112">
        <v>11.061400000000001</v>
      </c>
      <c r="M310" t="s">
        <v>2591</v>
      </c>
      <c r="O310" t="str">
        <f t="shared" si="4"/>
        <v>11.0614</v>
      </c>
      <c r="P310" t="s">
        <v>8</v>
      </c>
    </row>
    <row r="311" spans="1:16">
      <c r="A311">
        <v>153348</v>
      </c>
      <c r="B311" t="str">
        <f t="shared" si="5"/>
        <v>YD1UDGR</v>
      </c>
      <c r="C311">
        <v>4</v>
      </c>
      <c r="D311" t="s">
        <v>2980</v>
      </c>
      <c r="E311" t="s">
        <v>198</v>
      </c>
      <c r="F311" t="s">
        <v>39</v>
      </c>
      <c r="G311" t="s">
        <v>199</v>
      </c>
      <c r="H311" t="str">
        <f t="shared" si="6"/>
        <v>YD1UDirectG</v>
      </c>
      <c r="I311" s="112">
        <v>10.8902</v>
      </c>
      <c r="M311" t="s">
        <v>2591</v>
      </c>
      <c r="O311" t="str">
        <f t="shared" si="4"/>
        <v>10.8902</v>
      </c>
      <c r="P311" t="s">
        <v>8</v>
      </c>
    </row>
    <row r="312" spans="1:16">
      <c r="A312">
        <v>153345</v>
      </c>
      <c r="B312" t="str">
        <f t="shared" si="5"/>
        <v>YD1UDDV</v>
      </c>
      <c r="C312">
        <v>4</v>
      </c>
      <c r="D312" t="s">
        <v>2980</v>
      </c>
      <c r="E312" s="3" t="s">
        <v>196</v>
      </c>
      <c r="F312" t="s">
        <v>39</v>
      </c>
      <c r="G312" s="3" t="s">
        <v>197</v>
      </c>
      <c r="H312" t="str">
        <f t="shared" si="6"/>
        <v>YD1UDirectD</v>
      </c>
      <c r="I312" s="112">
        <v>10.8902</v>
      </c>
      <c r="M312" t="s">
        <v>2591</v>
      </c>
      <c r="O312" t="str">
        <f t="shared" si="4"/>
        <v>10.8902</v>
      </c>
      <c r="P312" t="s">
        <v>8</v>
      </c>
    </row>
    <row r="313" spans="1:16">
      <c r="A313">
        <v>153347</v>
      </c>
      <c r="B313" t="str">
        <f t="shared" si="5"/>
        <v>YD1URG</v>
      </c>
      <c r="C313">
        <v>4</v>
      </c>
      <c r="D313" t="s">
        <v>2980</v>
      </c>
      <c r="E313" s="3" t="s">
        <v>201</v>
      </c>
      <c r="F313" t="s">
        <v>37</v>
      </c>
      <c r="G313" t="s">
        <v>199</v>
      </c>
      <c r="H313" t="str">
        <f t="shared" si="6"/>
        <v>YD1URegularG</v>
      </c>
      <c r="I313" s="112">
        <v>10.8439</v>
      </c>
      <c r="M313" t="s">
        <v>2591</v>
      </c>
      <c r="O313" t="str">
        <f t="shared" si="4"/>
        <v>10.8439</v>
      </c>
      <c r="P313" t="s">
        <v>8</v>
      </c>
    </row>
    <row r="314" spans="1:16">
      <c r="A314">
        <v>153346</v>
      </c>
      <c r="B314" t="str">
        <f t="shared" si="5"/>
        <v>YD1URD</v>
      </c>
      <c r="C314">
        <v>4</v>
      </c>
      <c r="D314" t="s">
        <v>2980</v>
      </c>
      <c r="E314" s="3" t="s">
        <v>200</v>
      </c>
      <c r="F314" t="s">
        <v>37</v>
      </c>
      <c r="G314" s="3" t="s">
        <v>197</v>
      </c>
      <c r="H314" t="str">
        <f t="shared" si="6"/>
        <v>YD1URegularD</v>
      </c>
      <c r="I314" s="112">
        <v>10.8439</v>
      </c>
      <c r="M314" t="s">
        <v>2591</v>
      </c>
      <c r="O314" t="str">
        <f t="shared" si="4"/>
        <v>10.8439</v>
      </c>
      <c r="P314" t="s">
        <v>8</v>
      </c>
    </row>
    <row r="315" spans="1:16">
      <c r="A315">
        <v>153228</v>
      </c>
      <c r="B315" t="str">
        <f t="shared" si="5"/>
        <v>YD1TDGR</v>
      </c>
      <c r="C315">
        <v>4</v>
      </c>
      <c r="D315" t="s">
        <v>2979</v>
      </c>
      <c r="E315" t="s">
        <v>198</v>
      </c>
      <c r="F315" t="s">
        <v>39</v>
      </c>
      <c r="G315" t="s">
        <v>199</v>
      </c>
      <c r="H315" t="str">
        <f t="shared" si="6"/>
        <v>YD1TDirectG</v>
      </c>
      <c r="I315" s="112">
        <v>38.660699999999999</v>
      </c>
      <c r="M315" t="s">
        <v>2591</v>
      </c>
      <c r="O315" t="str">
        <f t="shared" si="4"/>
        <v>38.6607</v>
      </c>
      <c r="P315" t="s">
        <v>8</v>
      </c>
    </row>
    <row r="316" spans="1:16">
      <c r="A316">
        <v>153593</v>
      </c>
      <c r="B316" t="str">
        <f t="shared" si="5"/>
        <v>YD1YDDV</v>
      </c>
      <c r="C316">
        <v>4</v>
      </c>
      <c r="D316" t="s">
        <v>3004</v>
      </c>
      <c r="E316" t="s">
        <v>196</v>
      </c>
      <c r="F316" t="s">
        <v>39</v>
      </c>
      <c r="G316" s="3" t="s">
        <v>197</v>
      </c>
      <c r="H316" t="str">
        <f t="shared" si="6"/>
        <v>YD1YDirectD</v>
      </c>
      <c r="I316">
        <v>10.041600000000001</v>
      </c>
      <c r="M316" t="s">
        <v>2591</v>
      </c>
      <c r="O316" t="str">
        <f t="shared" ref="O316:O331" si="7">FIXED(I316,C316,TRUE)</f>
        <v>10.0416</v>
      </c>
      <c r="P316" t="s">
        <v>8</v>
      </c>
    </row>
    <row r="317" spans="1:16">
      <c r="A317">
        <v>153594</v>
      </c>
      <c r="B317" t="str">
        <f t="shared" si="5"/>
        <v>YD1YDGR</v>
      </c>
      <c r="C317">
        <v>4</v>
      </c>
      <c r="D317" t="s">
        <v>3004</v>
      </c>
      <c r="E317" t="s">
        <v>198</v>
      </c>
      <c r="F317" t="s">
        <v>39</v>
      </c>
      <c r="G317" s="3" t="s">
        <v>199</v>
      </c>
      <c r="H317" t="str">
        <f t="shared" si="6"/>
        <v>YD1YDirectG</v>
      </c>
      <c r="I317">
        <v>10.041600000000001</v>
      </c>
      <c r="M317" t="s">
        <v>2591</v>
      </c>
      <c r="O317" t="str">
        <f t="shared" si="7"/>
        <v>10.0416</v>
      </c>
      <c r="P317" t="s">
        <v>8</v>
      </c>
    </row>
    <row r="318" spans="1:16">
      <c r="A318">
        <v>153592</v>
      </c>
      <c r="B318" t="str">
        <f t="shared" si="5"/>
        <v>YD1YRG</v>
      </c>
      <c r="C318">
        <v>4</v>
      </c>
      <c r="D318" t="s">
        <v>3004</v>
      </c>
      <c r="E318" t="s">
        <v>201</v>
      </c>
      <c r="F318" t="s">
        <v>37</v>
      </c>
      <c r="G318" s="3" t="s">
        <v>199</v>
      </c>
      <c r="H318" t="str">
        <f t="shared" si="6"/>
        <v>YD1YRegularG</v>
      </c>
      <c r="I318">
        <v>10.0204</v>
      </c>
      <c r="M318" t="s">
        <v>2591</v>
      </c>
      <c r="O318" t="str">
        <f t="shared" si="7"/>
        <v>10.0204</v>
      </c>
      <c r="P318" t="s">
        <v>8</v>
      </c>
    </row>
    <row r="319" spans="1:16">
      <c r="A319">
        <v>153595</v>
      </c>
      <c r="B319" t="str">
        <f t="shared" si="5"/>
        <v>YD1YRD</v>
      </c>
      <c r="C319">
        <v>4</v>
      </c>
      <c r="D319" t="s">
        <v>3004</v>
      </c>
      <c r="E319" t="s">
        <v>200</v>
      </c>
      <c r="F319" t="s">
        <v>37</v>
      </c>
      <c r="G319" s="3" t="s">
        <v>197</v>
      </c>
      <c r="H319" t="str">
        <f t="shared" si="6"/>
        <v>YD1YRegularD</v>
      </c>
      <c r="I319">
        <v>10.0204</v>
      </c>
      <c r="M319" t="s">
        <v>2591</v>
      </c>
      <c r="O319" t="str">
        <f t="shared" si="7"/>
        <v>10.0204</v>
      </c>
      <c r="P319" t="s">
        <v>8</v>
      </c>
    </row>
    <row r="320" spans="1:16">
      <c r="A320">
        <v>153590</v>
      </c>
      <c r="B320" t="str">
        <f t="shared" si="5"/>
        <v>YD1XDGR</v>
      </c>
      <c r="C320">
        <v>4</v>
      </c>
      <c r="D320" t="s">
        <v>3003</v>
      </c>
      <c r="E320" t="s">
        <v>198</v>
      </c>
      <c r="F320" t="s">
        <v>39</v>
      </c>
      <c r="G320" s="3" t="s">
        <v>199</v>
      </c>
      <c r="H320" t="str">
        <f t="shared" si="6"/>
        <v>YD1XDirectG</v>
      </c>
      <c r="I320">
        <v>8.6701999999999995</v>
      </c>
      <c r="M320" t="s">
        <v>2591</v>
      </c>
      <c r="O320" t="str">
        <f t="shared" si="7"/>
        <v>8.6702</v>
      </c>
      <c r="P320" t="s">
        <v>8</v>
      </c>
    </row>
    <row r="321" spans="1:16">
      <c r="A321">
        <v>153591</v>
      </c>
      <c r="B321" t="str">
        <f t="shared" si="5"/>
        <v>YD1XDDV</v>
      </c>
      <c r="C321">
        <v>4</v>
      </c>
      <c r="D321" t="s">
        <v>3003</v>
      </c>
      <c r="E321" t="s">
        <v>196</v>
      </c>
      <c r="F321" t="s">
        <v>39</v>
      </c>
      <c r="G321" s="3" t="s">
        <v>197</v>
      </c>
      <c r="H321" t="str">
        <f t="shared" si="6"/>
        <v>YD1XDirectD</v>
      </c>
      <c r="I321">
        <v>8.6701999999999995</v>
      </c>
      <c r="M321" t="s">
        <v>2591</v>
      </c>
      <c r="O321" t="str">
        <f t="shared" si="7"/>
        <v>8.6702</v>
      </c>
      <c r="P321" t="s">
        <v>8</v>
      </c>
    </row>
    <row r="322" spans="1:16">
      <c r="A322">
        <v>153588</v>
      </c>
      <c r="B322" t="str">
        <f t="shared" si="5"/>
        <v>YD1XRG</v>
      </c>
      <c r="C322">
        <v>4</v>
      </c>
      <c r="D322" t="s">
        <v>3003</v>
      </c>
      <c r="E322" t="s">
        <v>201</v>
      </c>
      <c r="F322" t="s">
        <v>37</v>
      </c>
      <c r="G322" s="3" t="s">
        <v>199</v>
      </c>
      <c r="H322" t="str">
        <f t="shared" si="6"/>
        <v>YD1XRegularG</v>
      </c>
      <c r="I322">
        <v>8.6518999999999995</v>
      </c>
      <c r="M322" t="s">
        <v>2591</v>
      </c>
      <c r="O322" t="str">
        <f t="shared" si="7"/>
        <v>8.6519</v>
      </c>
      <c r="P322" t="s">
        <v>8</v>
      </c>
    </row>
    <row r="323" spans="1:16">
      <c r="A323">
        <v>153589</v>
      </c>
      <c r="B323" t="str">
        <f t="shared" si="5"/>
        <v>YD1XRD</v>
      </c>
      <c r="C323">
        <v>4</v>
      </c>
      <c r="D323" t="s">
        <v>3003</v>
      </c>
      <c r="E323" t="s">
        <v>200</v>
      </c>
      <c r="F323" t="s">
        <v>37</v>
      </c>
      <c r="G323" s="3" t="s">
        <v>197</v>
      </c>
      <c r="H323" t="str">
        <f t="shared" si="6"/>
        <v>YD1XRegularD</v>
      </c>
      <c r="I323">
        <v>8.6518999999999995</v>
      </c>
      <c r="M323" t="s">
        <v>2591</v>
      </c>
      <c r="O323" t="str">
        <f t="shared" si="7"/>
        <v>8.6519</v>
      </c>
      <c r="P323" t="s">
        <v>8</v>
      </c>
    </row>
    <row r="324" spans="1:16">
      <c r="A324">
        <v>153801</v>
      </c>
      <c r="B324" t="str">
        <f t="shared" si="5"/>
        <v>YD1ZDGR</v>
      </c>
      <c r="C324">
        <v>4</v>
      </c>
      <c r="D324" t="s">
        <v>3005</v>
      </c>
      <c r="E324" t="s">
        <v>198</v>
      </c>
      <c r="F324" t="s">
        <v>39</v>
      </c>
      <c r="G324" s="3" t="s">
        <v>199</v>
      </c>
      <c r="H324" t="str">
        <f t="shared" si="6"/>
        <v>YD1ZDirectG</v>
      </c>
      <c r="I324">
        <v>9.8795999999999999</v>
      </c>
      <c r="M324" t="s">
        <v>2591</v>
      </c>
      <c r="O324" t="str">
        <f t="shared" si="7"/>
        <v>9.8796</v>
      </c>
      <c r="P324" t="s">
        <v>8</v>
      </c>
    </row>
    <row r="325" spans="1:16">
      <c r="A325">
        <v>153800</v>
      </c>
      <c r="B325" t="str">
        <f t="shared" si="5"/>
        <v>YD1ZDDV</v>
      </c>
      <c r="C325">
        <v>4</v>
      </c>
      <c r="D325" t="s">
        <v>3005</v>
      </c>
      <c r="E325" t="s">
        <v>196</v>
      </c>
      <c r="F325" t="s">
        <v>39</v>
      </c>
      <c r="G325" s="3" t="s">
        <v>197</v>
      </c>
      <c r="H325" t="str">
        <f t="shared" si="6"/>
        <v>YD1ZDirectD</v>
      </c>
      <c r="I325">
        <v>9.8795999999999999</v>
      </c>
      <c r="M325" t="s">
        <v>2591</v>
      </c>
      <c r="O325" t="str">
        <f t="shared" si="7"/>
        <v>9.8796</v>
      </c>
      <c r="P325" t="s">
        <v>8</v>
      </c>
    </row>
    <row r="326" spans="1:16">
      <c r="A326">
        <v>153802</v>
      </c>
      <c r="B326" t="str">
        <f t="shared" si="5"/>
        <v>YD1ZRG</v>
      </c>
      <c r="C326">
        <v>4</v>
      </c>
      <c r="D326" t="s">
        <v>3005</v>
      </c>
      <c r="E326" t="s">
        <v>201</v>
      </c>
      <c r="F326" t="s">
        <v>37</v>
      </c>
      <c r="G326" s="3" t="s">
        <v>199</v>
      </c>
      <c r="H326" t="str">
        <f t="shared" si="6"/>
        <v>YD1ZRegularG</v>
      </c>
      <c r="I326">
        <v>9.8733000000000004</v>
      </c>
      <c r="M326" t="s">
        <v>2591</v>
      </c>
      <c r="O326" t="str">
        <f t="shared" si="7"/>
        <v>9.8733</v>
      </c>
      <c r="P326" t="s">
        <v>8</v>
      </c>
    </row>
    <row r="327" spans="1:16">
      <c r="A327">
        <v>153803</v>
      </c>
      <c r="B327" t="str">
        <f t="shared" si="5"/>
        <v>YD1ZRD</v>
      </c>
      <c r="C327">
        <v>4</v>
      </c>
      <c r="D327" t="s">
        <v>3005</v>
      </c>
      <c r="E327" t="s">
        <v>200</v>
      </c>
      <c r="F327" t="s">
        <v>37</v>
      </c>
      <c r="G327" s="3" t="s">
        <v>197</v>
      </c>
      <c r="H327" t="str">
        <f t="shared" si="6"/>
        <v>YD1ZRegularD</v>
      </c>
      <c r="I327">
        <v>9.8733000000000004</v>
      </c>
      <c r="M327" t="s">
        <v>2591</v>
      </c>
      <c r="O327" t="str">
        <f t="shared" si="7"/>
        <v>9.8733</v>
      </c>
      <c r="P327" t="s">
        <v>8</v>
      </c>
    </row>
    <row r="328" spans="1:16">
      <c r="A328">
        <v>153487</v>
      </c>
      <c r="B328" t="str">
        <f t="shared" si="5"/>
        <v>YD1VDGR</v>
      </c>
      <c r="C328">
        <v>4</v>
      </c>
      <c r="D328" t="s">
        <v>3002</v>
      </c>
      <c r="E328" t="s">
        <v>198</v>
      </c>
      <c r="F328" t="s">
        <v>39</v>
      </c>
      <c r="G328" s="3" t="s">
        <v>199</v>
      </c>
      <c r="H328" t="str">
        <f t="shared" si="6"/>
        <v>YD1VDirectG</v>
      </c>
      <c r="I328">
        <v>14.858499999999999</v>
      </c>
      <c r="M328" t="s">
        <v>2591</v>
      </c>
      <c r="O328" t="str">
        <f t="shared" si="7"/>
        <v>14.8585</v>
      </c>
      <c r="P328" t="s">
        <v>8</v>
      </c>
    </row>
    <row r="329" spans="1:16">
      <c r="A329">
        <v>153489</v>
      </c>
      <c r="B329" t="str">
        <f t="shared" si="5"/>
        <v>YD1VDDV</v>
      </c>
      <c r="C329">
        <v>4</v>
      </c>
      <c r="D329" t="s">
        <v>3002</v>
      </c>
      <c r="E329" t="s">
        <v>196</v>
      </c>
      <c r="F329" t="s">
        <v>39</v>
      </c>
      <c r="G329" s="3" t="s">
        <v>197</v>
      </c>
      <c r="H329" t="str">
        <f t="shared" si="6"/>
        <v>YD1VDirectD</v>
      </c>
      <c r="I329">
        <v>14.858499999999999</v>
      </c>
      <c r="M329" t="s">
        <v>2591</v>
      </c>
      <c r="O329" t="str">
        <f t="shared" si="7"/>
        <v>14.8585</v>
      </c>
      <c r="P329" t="s">
        <v>8</v>
      </c>
    </row>
    <row r="330" spans="1:16">
      <c r="A330">
        <v>153486</v>
      </c>
      <c r="B330" t="str">
        <f t="shared" si="5"/>
        <v>YD1VRG</v>
      </c>
      <c r="C330">
        <v>4</v>
      </c>
      <c r="D330" t="s">
        <v>3002</v>
      </c>
      <c r="E330" t="s">
        <v>201</v>
      </c>
      <c r="F330" t="s">
        <v>37</v>
      </c>
      <c r="G330" s="3" t="s">
        <v>199</v>
      </c>
      <c r="H330" t="str">
        <f t="shared" si="6"/>
        <v>YD1VRegularG</v>
      </c>
      <c r="I330">
        <v>14.8331</v>
      </c>
      <c r="M330" t="s">
        <v>2591</v>
      </c>
      <c r="O330" t="str">
        <f t="shared" si="7"/>
        <v>14.8331</v>
      </c>
      <c r="P330" t="s">
        <v>8</v>
      </c>
    </row>
    <row r="331" spans="1:16">
      <c r="A331">
        <v>153488</v>
      </c>
      <c r="B331" t="str">
        <f t="shared" si="5"/>
        <v>YD1VRD</v>
      </c>
      <c r="C331">
        <v>4</v>
      </c>
      <c r="D331" t="s">
        <v>3002</v>
      </c>
      <c r="E331" t="s">
        <v>200</v>
      </c>
      <c r="F331" t="s">
        <v>37</v>
      </c>
      <c r="G331" s="3" t="s">
        <v>197</v>
      </c>
      <c r="H331" t="str">
        <f t="shared" si="6"/>
        <v>YD1VRegularD</v>
      </c>
      <c r="I331">
        <v>14.8331</v>
      </c>
      <c r="M331" t="s">
        <v>2591</v>
      </c>
      <c r="O331" t="str">
        <f t="shared" si="7"/>
        <v>14.8331</v>
      </c>
      <c r="P331" t="s">
        <v>8</v>
      </c>
    </row>
  </sheetData>
  <autoFilter ref="A1:O315" xr:uid="{1CB6D43B-ADD7-40F1-A418-05C25B8B856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C209F-8C8B-4FE6-9D7D-1B81B7F74619}">
  <dimension ref="A1:B5"/>
  <sheetViews>
    <sheetView workbookViewId="0">
      <selection activeCell="A2" sqref="A2"/>
    </sheetView>
  </sheetViews>
  <sheetFormatPr defaultRowHeight="12.5"/>
  <cols>
    <col min="1" max="1" width="16.90625" bestFit="1" customWidth="1"/>
  </cols>
  <sheetData>
    <row r="1" spans="1:2">
      <c r="A1" t="s">
        <v>2849</v>
      </c>
      <c r="B1" t="s">
        <v>2850</v>
      </c>
    </row>
    <row r="2" spans="1:2">
      <c r="A2" t="s">
        <v>2851</v>
      </c>
    </row>
    <row r="3" spans="1:2">
      <c r="A3" t="s">
        <v>2852</v>
      </c>
      <c r="B3" t="s">
        <v>2853</v>
      </c>
    </row>
    <row r="4" spans="1:2">
      <c r="A4" t="s">
        <v>2854</v>
      </c>
      <c r="B4" t="s">
        <v>2855</v>
      </c>
    </row>
    <row r="5" spans="1:2">
      <c r="A5" t="s">
        <v>2856</v>
      </c>
      <c r="B5" t="s">
        <v>2857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EN70"/>
  <sheetViews>
    <sheetView showGridLines="0" tabSelected="1" zoomScaleNormal="100" workbookViewId="0">
      <pane xSplit="2" ySplit="5" topLeftCell="C6" activePane="bottomRight" state="frozen"/>
      <selection activeCell="A4" sqref="A4"/>
      <selection pane="topRight" activeCell="C4" sqref="C4"/>
      <selection pane="bottomLeft" activeCell="A6" sqref="A6"/>
      <selection pane="bottomRight" activeCell="B4" sqref="B4"/>
    </sheetView>
  </sheetViews>
  <sheetFormatPr defaultColWidth="9.08984375" defaultRowHeight="12"/>
  <cols>
    <col min="1" max="1" width="6.6328125" style="54" customWidth="1"/>
    <col min="2" max="2" width="81.90625" style="54" bestFit="1" customWidth="1"/>
    <col min="3" max="144" width="15.81640625" style="54" customWidth="1"/>
    <col min="145" max="16384" width="9.08984375" style="54"/>
  </cols>
  <sheetData>
    <row r="1" spans="1:144" ht="13.5" hidden="1">
      <c r="A1" s="54" t="s">
        <v>2338</v>
      </c>
      <c r="B1" s="54" t="s">
        <v>2338</v>
      </c>
      <c r="C1" s="54">
        <f>VLOOKUP(C3,Sheet1!$A:$J,10,)</f>
        <v>3</v>
      </c>
      <c r="D1" s="54">
        <f>VLOOKUP(D3,Sheet1!$A:$J,10,)</f>
        <v>3</v>
      </c>
      <c r="E1" s="54">
        <f>VLOOKUP(E3,Sheet1!$A:$J,10,)</f>
        <v>4</v>
      </c>
      <c r="F1" s="54">
        <f>VLOOKUP(F3,Sheet1!$A:$J,10,)</f>
        <v>4</v>
      </c>
      <c r="G1" s="54">
        <f>VLOOKUP(G3,Sheet1!$A:$J,10,)</f>
        <v>3</v>
      </c>
      <c r="H1" s="54">
        <f>VLOOKUP(H3,Sheet1!$A:$J,10,)</f>
        <v>3</v>
      </c>
      <c r="I1" s="54">
        <f>VLOOKUP(I3,Sheet1!$A:$J,10,)</f>
        <v>4</v>
      </c>
      <c r="J1" s="54">
        <f>VLOOKUP(J3,Sheet1!$A:$J,10,)</f>
        <v>4</v>
      </c>
      <c r="K1" s="54">
        <f>VLOOKUP(K3,Sheet1!$A:$J,10,)</f>
        <v>4</v>
      </c>
      <c r="L1" s="54">
        <f>VLOOKUP(L3,Sheet1!$A:$J,10,)</f>
        <v>4</v>
      </c>
      <c r="M1" s="54">
        <f>VLOOKUP(M3,Sheet1!$A:$J,10,)</f>
        <v>3</v>
      </c>
      <c r="N1" s="54">
        <f>VLOOKUP(N3,Sheet1!$A:$J,10,)</f>
        <v>3</v>
      </c>
      <c r="O1" s="54">
        <f>VLOOKUP(O3,Sheet1!$A:$J,10,)</f>
        <v>4</v>
      </c>
      <c r="P1" s="54">
        <f>VLOOKUP(P3,Sheet1!$A:$J,10,)</f>
        <v>4</v>
      </c>
      <c r="Q1" s="54">
        <f>VLOOKUP(Q3,Sheet1!$A:$J,10,)</f>
        <v>3</v>
      </c>
      <c r="R1" s="54">
        <f>VLOOKUP(R3,Sheet1!$A:$J,10,)</f>
        <v>3</v>
      </c>
      <c r="S1" s="54">
        <f>VLOOKUP(S3,Sheet1!$A:$J,10,)</f>
        <v>4</v>
      </c>
      <c r="T1" s="54">
        <f>VLOOKUP(T3,Sheet1!$A:$J,10,)</f>
        <v>4</v>
      </c>
      <c r="U1" s="54">
        <f>VLOOKUP(U3,Sheet1!$A:$J,10,)</f>
        <v>4</v>
      </c>
      <c r="V1" s="54">
        <f>VLOOKUP(V3,Sheet1!$A:$J,10,)</f>
        <v>4</v>
      </c>
      <c r="W1" s="54">
        <f>VLOOKUP(W3,Sheet1!$A:$J,10,)</f>
        <v>3</v>
      </c>
      <c r="X1" s="54">
        <f>VLOOKUP(X3,Sheet1!$A:$J,10,)</f>
        <v>3</v>
      </c>
      <c r="Y1" s="54">
        <f>VLOOKUP(Y3,Sheet1!$A:$J,10,)</f>
        <v>4</v>
      </c>
      <c r="Z1" s="54">
        <f>VLOOKUP(Z3,Sheet1!$A:$J,10,)</f>
        <v>4</v>
      </c>
      <c r="AA1" s="54">
        <f>VLOOKUP(AA3,Sheet1!$A:$J,10,)</f>
        <v>3</v>
      </c>
      <c r="AB1" s="54">
        <f>VLOOKUP(AB3,Sheet1!$A:$J,10,)</f>
        <v>3</v>
      </c>
      <c r="AC1" s="54">
        <f>VLOOKUP(AC3,Sheet1!$A:$J,10,)</f>
        <v>4</v>
      </c>
      <c r="AD1" s="54">
        <f>VLOOKUP(AD3,Sheet1!$A:$J,10,)</f>
        <v>4</v>
      </c>
      <c r="AE1" s="54">
        <f>VLOOKUP(AE3,Sheet1!$A:$J,10,)</f>
        <v>3</v>
      </c>
      <c r="AF1" s="54">
        <f>VLOOKUP(AF3,Sheet1!$A:$J,10,)</f>
        <v>3</v>
      </c>
      <c r="AG1" s="54">
        <f>VLOOKUP(AG3,Sheet1!$A:$J,10,)</f>
        <v>3</v>
      </c>
      <c r="AH1" s="54">
        <f>VLOOKUP(AH3,Sheet1!$A:$J,10,)</f>
        <v>3</v>
      </c>
      <c r="AI1" s="54">
        <f>VLOOKUP(AI3,Sheet1!$A:$J,10,)</f>
        <v>4</v>
      </c>
      <c r="AJ1" s="54">
        <f>VLOOKUP(AJ3,Sheet1!$A:$J,10,)</f>
        <v>4</v>
      </c>
      <c r="AK1" s="54">
        <f>VLOOKUP(AK3,Sheet1!$A:$J,10,)</f>
        <v>3</v>
      </c>
      <c r="AL1" s="54">
        <f>VLOOKUP(AL3,Sheet1!$A:$J,10,)</f>
        <v>3</v>
      </c>
      <c r="AM1" s="54">
        <f>VLOOKUP(AM3,Sheet1!$A:$J,10,)</f>
        <v>4</v>
      </c>
      <c r="AN1" s="54">
        <f>VLOOKUP(AN3,Sheet1!$A:$J,10,)</f>
        <v>4</v>
      </c>
      <c r="AO1" s="54">
        <f>VLOOKUP(AO3,Sheet1!$A:$J,10,)</f>
        <v>4</v>
      </c>
      <c r="AP1" s="54">
        <f>VLOOKUP(AP3,Sheet1!$A:$J,10,)</f>
        <v>4</v>
      </c>
      <c r="AQ1" s="54">
        <f>VLOOKUP(AQ3,Sheet1!$A:$J,10,)</f>
        <v>4</v>
      </c>
      <c r="AR1" s="54">
        <f>VLOOKUP(AR3,Sheet1!$A:$J,10,)</f>
        <v>4</v>
      </c>
      <c r="AS1" s="54">
        <f>VLOOKUP(AS3,Sheet1!$A:$J,10,)</f>
        <v>3</v>
      </c>
      <c r="AT1" s="54">
        <f>VLOOKUP(AT3,Sheet1!$A:$J,10,)</f>
        <v>3</v>
      </c>
      <c r="AU1" s="54">
        <f>VLOOKUP(AU3,Sheet1!$A:$J,10,)</f>
        <v>4</v>
      </c>
      <c r="AV1" s="54">
        <f>VLOOKUP(AV3,Sheet1!$A:$J,10,)</f>
        <v>4</v>
      </c>
      <c r="AW1" s="54">
        <f>VLOOKUP(AW3,Sheet1!$A:$J,10,)</f>
        <v>4</v>
      </c>
      <c r="AX1" s="54">
        <f>VLOOKUP(AX3,Sheet1!$A:$J,10,)</f>
        <v>4</v>
      </c>
      <c r="AY1" s="54">
        <f>VLOOKUP(AY3,Sheet1!$A:$J,10,)</f>
        <v>3</v>
      </c>
      <c r="AZ1" s="54">
        <f>VLOOKUP(AZ3,Sheet1!$A:$J,10,)</f>
        <v>3</v>
      </c>
      <c r="BA1" s="54">
        <f>VLOOKUP(BA3,Sheet1!$A:$J,10,)</f>
        <v>4</v>
      </c>
      <c r="BB1" s="54">
        <f>VLOOKUP(BB3,Sheet1!$A:$J,10,)</f>
        <v>4</v>
      </c>
      <c r="BC1" s="54">
        <f>VLOOKUP(BC3,Sheet1!$A:$J,10,)</f>
        <v>4</v>
      </c>
      <c r="BD1" s="54">
        <f>VLOOKUP(BD3,Sheet1!$A:$J,10,)</f>
        <v>4</v>
      </c>
      <c r="BE1" s="54">
        <f>VLOOKUP(BE3,Sheet1!$A:$J,10,)</f>
        <v>4</v>
      </c>
      <c r="BF1" s="54">
        <f>VLOOKUP(BF3,Sheet1!$A:$J,10,)</f>
        <v>4</v>
      </c>
      <c r="BG1" s="54">
        <f>VLOOKUP(BG3,Sheet1!$A:$J,10,)</f>
        <v>3</v>
      </c>
      <c r="BH1" s="54">
        <f>VLOOKUP(BH3,Sheet1!$A:$J,10,)</f>
        <v>3</v>
      </c>
      <c r="BI1" s="54">
        <f>VLOOKUP(BI3,Sheet1!$A:$J,10,)</f>
        <v>4</v>
      </c>
      <c r="BJ1" s="54">
        <f>VLOOKUP(BJ3,Sheet1!$A:$J,10,)</f>
        <v>4</v>
      </c>
      <c r="BK1" s="54">
        <f>VLOOKUP(BK3,Sheet1!$A:$J,10,)</f>
        <v>3</v>
      </c>
      <c r="BL1" s="54">
        <f>VLOOKUP(BL3,Sheet1!$A:$J,10,)</f>
        <v>3</v>
      </c>
      <c r="BM1" s="54">
        <f>VLOOKUP(BM3,Sheet1!$A:$J,10,)</f>
        <v>4</v>
      </c>
      <c r="BN1" s="54">
        <f>VLOOKUP(BN3,Sheet1!$A:$J,10,)</f>
        <v>4</v>
      </c>
      <c r="BO1" s="54">
        <f>VLOOKUP(BO3,Sheet1!$A:$J,10,)</f>
        <v>4</v>
      </c>
      <c r="BP1" s="54">
        <f>VLOOKUP(BP3,Sheet1!$A:$J,10,)</f>
        <v>3</v>
      </c>
      <c r="BQ1" s="54">
        <f>VLOOKUP(BQ3,Sheet1!$A:$J,10,)</f>
        <v>3</v>
      </c>
      <c r="BR1" s="54">
        <f>VLOOKUP(BR3,Sheet1!$A:$J,10,)</f>
        <v>4</v>
      </c>
      <c r="BS1" s="54">
        <f>VLOOKUP(BS3,Sheet1!$A:$J,10,)</f>
        <v>4</v>
      </c>
      <c r="BT1" s="54">
        <f>VLOOKUP(BT3,Sheet1!$A:$J,10,)</f>
        <v>4</v>
      </c>
      <c r="BU1" s="54">
        <f>VLOOKUP(BU3,Sheet1!$A:$J,10,)</f>
        <v>4</v>
      </c>
      <c r="BV1" s="54">
        <f>VLOOKUP(BV3,Sheet1!$A:$J,10,)</f>
        <v>4</v>
      </c>
      <c r="BW1" s="54">
        <f>VLOOKUP(BW3,Sheet1!$A:$J,10,)</f>
        <v>4</v>
      </c>
      <c r="BX1" s="54">
        <f>VLOOKUP(BX3,Sheet1!$A:$J,10,)</f>
        <v>4</v>
      </c>
      <c r="BY1" s="54">
        <f>VLOOKUP(BY3,Sheet1!$A:$J,10,)</f>
        <v>3</v>
      </c>
      <c r="BZ1" s="54">
        <f>VLOOKUP(BZ3,Sheet1!$A:$J,10,)</f>
        <v>3</v>
      </c>
      <c r="CA1" s="54">
        <f>VLOOKUP(CA3,Sheet1!$A:$J,10,)</f>
        <v>3</v>
      </c>
      <c r="CB1" s="54">
        <f>VLOOKUP(CB3,Sheet1!$A:$J,10,)</f>
        <v>3</v>
      </c>
      <c r="CC1" s="54">
        <f>VLOOKUP(CC3,Sheet1!$A:$J,10,)</f>
        <v>4</v>
      </c>
      <c r="CD1" s="54">
        <f>VLOOKUP(CD3,Sheet1!$A:$J,10,)</f>
        <v>4</v>
      </c>
      <c r="CE1" s="54">
        <f>VLOOKUP(CE3,Sheet1!$A:$J,10,)</f>
        <v>4</v>
      </c>
      <c r="CF1" s="54">
        <f>VLOOKUP(CF3,Sheet1!$A:$J,10,)</f>
        <v>4</v>
      </c>
      <c r="CG1" s="54">
        <f>VLOOKUP(CG3,Sheet1!$A:$J,10,)</f>
        <v>4</v>
      </c>
      <c r="CH1" s="54">
        <f>VLOOKUP(CH3,Sheet1!$A:$J,10,)</f>
        <v>4</v>
      </c>
      <c r="CI1" s="54">
        <f>VLOOKUP(CI3,Sheet1!$A:$J,10,)</f>
        <v>4</v>
      </c>
      <c r="CJ1" s="54">
        <f>VLOOKUP(CJ3,Sheet1!$A:$J,10,)</f>
        <v>4</v>
      </c>
      <c r="CK1" s="54">
        <f>VLOOKUP(CK3,Sheet1!$A:$J,10,)</f>
        <v>4</v>
      </c>
      <c r="CL1" s="54">
        <f>VLOOKUP(CL3,Sheet1!$A:$J,10,)</f>
        <v>4</v>
      </c>
      <c r="CM1" s="54">
        <f>VLOOKUP(CM3,Sheet1!$A:$J,10,)</f>
        <v>4</v>
      </c>
      <c r="CN1" s="54">
        <f>VLOOKUP(CN3,Sheet1!$A:$J,10,)</f>
        <v>4</v>
      </c>
      <c r="CO1" s="54">
        <f>VLOOKUP(CO3,Sheet1!$A:$J,10,)</f>
        <v>4</v>
      </c>
      <c r="CP1" s="54">
        <f>VLOOKUP(CP3,Sheet1!$A:$J,10,)</f>
        <v>4</v>
      </c>
      <c r="CQ1" s="55">
        <v>4</v>
      </c>
      <c r="CR1" s="55">
        <v>4</v>
      </c>
      <c r="CS1" s="55">
        <v>4</v>
      </c>
      <c r="CT1" s="55">
        <v>4</v>
      </c>
      <c r="CU1" s="55">
        <v>4</v>
      </c>
      <c r="CV1" s="55">
        <v>4</v>
      </c>
      <c r="CW1" s="55">
        <v>4</v>
      </c>
      <c r="CX1" s="55">
        <v>4</v>
      </c>
      <c r="CY1" s="55">
        <v>4</v>
      </c>
      <c r="CZ1" s="55">
        <v>4</v>
      </c>
      <c r="DA1" s="55">
        <v>4</v>
      </c>
      <c r="DB1" s="54" t="e">
        <f>VLOOKUP(DB3,Sheet1!$A:$J,10,)</f>
        <v>#N/A</v>
      </c>
      <c r="DC1" s="54" t="e">
        <f>VLOOKUP(DC3,Sheet1!$A:$J,10,)</f>
        <v>#N/A</v>
      </c>
      <c r="DD1" s="54" t="e">
        <f>VLOOKUP(DD3,Sheet1!$A:$J,10,)</f>
        <v>#N/A</v>
      </c>
      <c r="DE1" s="54" t="e">
        <f>VLOOKUP(DE3,Sheet1!$A:$J,10,)</f>
        <v>#N/A</v>
      </c>
      <c r="DF1" s="54" t="e">
        <f>VLOOKUP(DF3,Sheet1!$A:$J,10,)</f>
        <v>#N/A</v>
      </c>
      <c r="DG1" s="55">
        <v>4</v>
      </c>
      <c r="DH1" s="55">
        <v>4</v>
      </c>
      <c r="DI1" s="55">
        <v>4</v>
      </c>
      <c r="DJ1" s="55">
        <v>4</v>
      </c>
      <c r="DK1" s="55">
        <v>4</v>
      </c>
      <c r="DL1" s="55">
        <v>4</v>
      </c>
      <c r="DM1" s="55">
        <v>4</v>
      </c>
      <c r="DN1" s="55">
        <v>4</v>
      </c>
      <c r="DO1" s="55">
        <v>4</v>
      </c>
      <c r="DP1" s="55">
        <v>4</v>
      </c>
      <c r="DQ1" s="54" t="e">
        <f>VLOOKUP(DQ3,Sheet1!$A:$J,10,)</f>
        <v>#N/A</v>
      </c>
      <c r="DR1" s="55">
        <v>4</v>
      </c>
      <c r="DS1" s="55">
        <v>4</v>
      </c>
      <c r="DT1" s="54" t="e">
        <f>VLOOKUP(DT3,Sheet1!$A:$J,10,)</f>
        <v>#N/A</v>
      </c>
      <c r="DU1" s="55">
        <v>4</v>
      </c>
      <c r="DV1" s="55">
        <v>4</v>
      </c>
      <c r="DW1" s="55">
        <v>4</v>
      </c>
      <c r="DX1" s="55">
        <v>4</v>
      </c>
      <c r="DY1" s="55">
        <v>4</v>
      </c>
      <c r="DZ1" s="55">
        <v>3</v>
      </c>
      <c r="EA1" s="55">
        <v>3</v>
      </c>
      <c r="EB1" s="55">
        <v>4</v>
      </c>
      <c r="EC1" s="55">
        <v>4</v>
      </c>
      <c r="ED1" s="55">
        <v>4</v>
      </c>
      <c r="EE1" s="55">
        <v>4</v>
      </c>
      <c r="EF1" s="55">
        <v>4</v>
      </c>
      <c r="EG1" s="55">
        <v>4</v>
      </c>
      <c r="EH1" s="55">
        <v>4</v>
      </c>
      <c r="EI1" s="55">
        <v>4</v>
      </c>
      <c r="EJ1" s="55">
        <v>4</v>
      </c>
      <c r="EK1" s="55">
        <v>4</v>
      </c>
      <c r="EL1" s="55">
        <v>4</v>
      </c>
      <c r="EM1" s="55">
        <v>4</v>
      </c>
      <c r="EN1" s="55">
        <v>4</v>
      </c>
    </row>
    <row r="2" spans="1:144" ht="13.5" hidden="1">
      <c r="C2" s="54" t="s">
        <v>93</v>
      </c>
      <c r="D2" s="54" t="s">
        <v>94</v>
      </c>
      <c r="E2" s="54" t="s">
        <v>95</v>
      </c>
      <c r="F2" s="54" t="s">
        <v>96</v>
      </c>
      <c r="G2" s="54" t="s">
        <v>97</v>
      </c>
      <c r="H2" s="54" t="s">
        <v>98</v>
      </c>
      <c r="I2" s="54" t="s">
        <v>99</v>
      </c>
      <c r="J2" s="54" t="s">
        <v>100</v>
      </c>
      <c r="K2" s="54" t="s">
        <v>101</v>
      </c>
      <c r="L2" s="54" t="s">
        <v>102</v>
      </c>
      <c r="M2" s="54" t="s">
        <v>103</v>
      </c>
      <c r="N2" s="54" t="s">
        <v>104</v>
      </c>
      <c r="O2" s="54" t="s">
        <v>613</v>
      </c>
      <c r="P2" s="54" t="s">
        <v>105</v>
      </c>
      <c r="Q2" s="54" t="s">
        <v>106</v>
      </c>
      <c r="R2" s="54" t="s">
        <v>107</v>
      </c>
      <c r="S2" s="54" t="s">
        <v>108</v>
      </c>
      <c r="T2" s="54" t="s">
        <v>109</v>
      </c>
      <c r="U2" s="54" t="s">
        <v>110</v>
      </c>
      <c r="V2" s="54" t="s">
        <v>111</v>
      </c>
      <c r="W2" s="54" t="s">
        <v>112</v>
      </c>
      <c r="X2" s="54" t="s">
        <v>113</v>
      </c>
      <c r="Y2" s="54" t="s">
        <v>114</v>
      </c>
      <c r="Z2" s="54" t="s">
        <v>115</v>
      </c>
      <c r="AA2" s="54" t="s">
        <v>116</v>
      </c>
      <c r="AB2" s="54" t="s">
        <v>117</v>
      </c>
      <c r="AC2" s="54" t="s">
        <v>614</v>
      </c>
      <c r="AD2" s="54" t="s">
        <v>118</v>
      </c>
      <c r="AE2" s="54" t="s">
        <v>119</v>
      </c>
      <c r="AF2" s="54" t="s">
        <v>120</v>
      </c>
      <c r="AG2" s="54" t="s">
        <v>121</v>
      </c>
      <c r="AH2" s="54" t="s">
        <v>122</v>
      </c>
      <c r="AI2" s="54" t="s">
        <v>123</v>
      </c>
      <c r="AJ2" s="54" t="s">
        <v>124</v>
      </c>
      <c r="AK2" s="54" t="s">
        <v>125</v>
      </c>
      <c r="AL2" s="54" t="s">
        <v>126</v>
      </c>
      <c r="AM2" s="54" t="s">
        <v>127</v>
      </c>
      <c r="AN2" s="54" t="s">
        <v>128</v>
      </c>
      <c r="AO2" s="54" t="s">
        <v>129</v>
      </c>
      <c r="AP2" s="54" t="s">
        <v>130</v>
      </c>
      <c r="AQ2" s="54" t="s">
        <v>131</v>
      </c>
      <c r="AR2" s="54" t="s">
        <v>132</v>
      </c>
      <c r="AS2" s="54" t="s">
        <v>133</v>
      </c>
      <c r="AT2" s="54" t="s">
        <v>134</v>
      </c>
      <c r="AU2" s="54" t="s">
        <v>135</v>
      </c>
      <c r="AV2" s="54" t="s">
        <v>136</v>
      </c>
      <c r="AW2" s="54" t="s">
        <v>137</v>
      </c>
      <c r="AX2" s="54" t="s">
        <v>138</v>
      </c>
      <c r="AY2" s="54" t="s">
        <v>139</v>
      </c>
      <c r="AZ2" s="54" t="s">
        <v>140</v>
      </c>
      <c r="BA2" s="54" t="s">
        <v>141</v>
      </c>
      <c r="BB2" s="54" t="s">
        <v>142</v>
      </c>
      <c r="BC2" s="54" t="s">
        <v>143</v>
      </c>
      <c r="BD2" s="54" t="s">
        <v>144</v>
      </c>
      <c r="BE2" s="54" t="s">
        <v>145</v>
      </c>
      <c r="BF2" s="54" t="s">
        <v>146</v>
      </c>
      <c r="BG2" s="54" t="s">
        <v>147</v>
      </c>
      <c r="BH2" s="54" t="s">
        <v>148</v>
      </c>
      <c r="BI2" s="54" t="s">
        <v>149</v>
      </c>
      <c r="BJ2" s="54" t="s">
        <v>150</v>
      </c>
      <c r="BK2" s="54" t="s">
        <v>151</v>
      </c>
      <c r="BL2" s="54" t="s">
        <v>152</v>
      </c>
      <c r="BM2" s="54" t="s">
        <v>153</v>
      </c>
      <c r="BN2" s="54" t="s">
        <v>176</v>
      </c>
      <c r="BO2" s="54" t="s">
        <v>177</v>
      </c>
      <c r="BP2" s="54" t="s">
        <v>701</v>
      </c>
      <c r="BQ2" s="54" t="s">
        <v>702</v>
      </c>
      <c r="BR2" s="54" t="s">
        <v>703</v>
      </c>
      <c r="BS2" s="54" t="s">
        <v>2036</v>
      </c>
      <c r="BT2" s="54" t="s">
        <v>704</v>
      </c>
      <c r="BU2" s="54" t="s">
        <v>705</v>
      </c>
      <c r="BV2" s="54" t="s">
        <v>706</v>
      </c>
      <c r="BW2" s="54" t="s">
        <v>707</v>
      </c>
      <c r="BX2" s="54" t="s">
        <v>708</v>
      </c>
      <c r="BY2" s="54" t="s">
        <v>709</v>
      </c>
      <c r="BZ2" s="54" t="s">
        <v>710</v>
      </c>
      <c r="CA2" s="54" t="s">
        <v>1054</v>
      </c>
      <c r="CB2" s="54" t="s">
        <v>1055</v>
      </c>
      <c r="CC2" s="54" t="s">
        <v>1056</v>
      </c>
      <c r="CD2" s="54" t="s">
        <v>1057</v>
      </c>
      <c r="CE2" s="54" t="s">
        <v>1993</v>
      </c>
      <c r="CF2" s="54" t="s">
        <v>1994</v>
      </c>
      <c r="CG2" s="54" t="str">
        <f>CG3&amp;CG5</f>
        <v>YDY6Direct</v>
      </c>
      <c r="CH2" s="54" t="str">
        <f t="shared" ref="CH2:CM2" si="0">CH3&amp;CH5</f>
        <v>YDY7Direct</v>
      </c>
      <c r="CI2" s="54" t="str">
        <f t="shared" si="0"/>
        <v>YDY8Direct</v>
      </c>
      <c r="CJ2" s="54" t="str">
        <f t="shared" si="0"/>
        <v>YDY9Regular</v>
      </c>
      <c r="CK2" s="54" t="str">
        <f t="shared" si="0"/>
        <v>YDY9Direct</v>
      </c>
      <c r="CL2" s="54" t="str">
        <f t="shared" si="0"/>
        <v>YDZ0Regular</v>
      </c>
      <c r="CM2" s="54" t="str">
        <f t="shared" si="0"/>
        <v>YDZ0Direct</v>
      </c>
      <c r="CN2" s="54" t="str">
        <f t="shared" ref="CN2:CP2" si="1">CN3&amp;CN5</f>
        <v>YDZ1Regular</v>
      </c>
      <c r="CO2" s="54" t="str">
        <f t="shared" si="1"/>
        <v>YDZ1Direct</v>
      </c>
      <c r="CP2" s="54" t="str">
        <f t="shared" si="1"/>
        <v>YDZ2Direct</v>
      </c>
      <c r="CQ2" s="55" t="str">
        <f>CQ3&amp;"Regular"</f>
        <v>YDZ3Regular</v>
      </c>
      <c r="CR2" s="55" t="str">
        <f>CR3&amp;"Direct"</f>
        <v>YDZ3Direct</v>
      </c>
      <c r="CS2" s="55" t="str">
        <f>CS3&amp;"Regular"</f>
        <v>YDZ4Regular</v>
      </c>
      <c r="CT2" s="55" t="str">
        <f>CT3&amp;"Direct"</f>
        <v>YDZ4Direct</v>
      </c>
      <c r="CU2" s="55" t="str">
        <f>CU3&amp;"Direct"</f>
        <v>YDZ6Direct</v>
      </c>
      <c r="CV2" s="55" t="str">
        <f>CV3&amp;"Regular"</f>
        <v>YDZ7Regular</v>
      </c>
      <c r="CW2" s="55" t="str">
        <f>CW3&amp;"Direct"</f>
        <v>YDZ7Direct</v>
      </c>
      <c r="CX2" s="55" t="str">
        <f>CX3&amp;"Regular"</f>
        <v>YDZ8Regular</v>
      </c>
      <c r="CY2" s="55" t="str">
        <f>CY3&amp;"Direct"</f>
        <v>YDZ8Direct</v>
      </c>
      <c r="CZ2" s="55" t="str">
        <f>CZ3&amp;"Regular"</f>
        <v>YDZ9Regular</v>
      </c>
      <c r="DA2" s="55" t="str">
        <f>DA3&amp;"Direct"</f>
        <v>YDZ9Direct</v>
      </c>
      <c r="DB2" s="54" t="str">
        <f t="shared" ref="DB2:DF2" si="2">DB3&amp;DB5</f>
        <v>YD1BDirect</v>
      </c>
      <c r="DC2" s="54" t="str">
        <f t="shared" si="2"/>
        <v>YD1CDirect</v>
      </c>
      <c r="DD2" s="54" t="str">
        <f t="shared" si="2"/>
        <v>YD1DDirect</v>
      </c>
      <c r="DE2" s="54" t="str">
        <f t="shared" si="2"/>
        <v>YD1EDirect</v>
      </c>
      <c r="DF2" s="54" t="str">
        <f t="shared" si="2"/>
        <v>YD1FDirect</v>
      </c>
      <c r="DG2" s="55" t="str">
        <f>DG3&amp;"Regular"</f>
        <v>YD1GRegular</v>
      </c>
      <c r="DH2" s="55" t="str">
        <f>DH3&amp;"Direct"</f>
        <v>YD1GDirect</v>
      </c>
      <c r="DI2" s="55" t="str">
        <f>DI3&amp;"Regular"</f>
        <v>YD1HRegular</v>
      </c>
      <c r="DJ2" s="55" t="str">
        <f>DJ3&amp;"Direct"</f>
        <v>YD1HDirect</v>
      </c>
      <c r="DK2" s="55" t="str">
        <f>DK3&amp;"Regular"</f>
        <v>YD1IRegular</v>
      </c>
      <c r="DL2" s="55" t="str">
        <f>DL3&amp;"Direct"</f>
        <v>YD1IDirect</v>
      </c>
      <c r="DM2" s="55" t="str">
        <f>DM3&amp;"Regular"</f>
        <v>YD1JRegular</v>
      </c>
      <c r="DN2" s="55" t="str">
        <f>DN3&amp;"Direct"</f>
        <v>YD1JDirect</v>
      </c>
      <c r="DO2" s="55" t="str">
        <f>DO3&amp;"Regular"</f>
        <v>YD1KRegular</v>
      </c>
      <c r="DP2" s="55" t="str">
        <f>DP3&amp;"Direct"</f>
        <v>YD1KDirect</v>
      </c>
      <c r="DQ2" s="54" t="str">
        <f t="shared" ref="DQ2" si="3">DQ3&amp;DQ5</f>
        <v>YD1LDirect</v>
      </c>
      <c r="DR2" s="55" t="str">
        <f>DR3&amp;"Regular"</f>
        <v>YD1MRegular</v>
      </c>
      <c r="DS2" s="55" t="str">
        <f>DS3&amp;"Direct"</f>
        <v>YD1MDirect</v>
      </c>
      <c r="DT2" s="54" t="str">
        <f t="shared" ref="DT2" si="4">DT3&amp;DT5</f>
        <v>YD1NDirect</v>
      </c>
      <c r="DU2" s="55" t="str">
        <f>DU3&amp;"Regular"</f>
        <v>YD1ORegular</v>
      </c>
      <c r="DV2" s="55" t="str">
        <f>DV3&amp;"Direct"</f>
        <v>YD1ODirect</v>
      </c>
      <c r="DW2" s="55" t="str">
        <f>DW3&amp;"Regular"</f>
        <v>YD1PRegular</v>
      </c>
      <c r="DX2" s="55" t="str">
        <f>DX3&amp;"Direct"</f>
        <v>YD1PDirect</v>
      </c>
      <c r="DY2" s="55" t="str">
        <f>DY3&amp;"Direct"</f>
        <v>YD1QDirect</v>
      </c>
      <c r="DZ2" s="55" t="str">
        <f>DZ3&amp;"Regular"</f>
        <v>YD1RRegular</v>
      </c>
      <c r="EA2" s="55" t="str">
        <f>EA3&amp;"Direct"</f>
        <v>YD1RDirect</v>
      </c>
      <c r="EB2" s="55" t="str">
        <f>EB3&amp;"Regular"</f>
        <v>YD1SRegular</v>
      </c>
      <c r="EC2" s="55" t="str">
        <f>EC3&amp;"Direct"</f>
        <v>YD1SDirect</v>
      </c>
      <c r="ED2" s="55" t="str">
        <f>ED3&amp;"Direct"</f>
        <v>YD1TDirect</v>
      </c>
      <c r="EE2" s="55" t="str">
        <f>EE3&amp;"Regular"</f>
        <v>YD1URegular</v>
      </c>
      <c r="EF2" s="55" t="str">
        <f>EF3&amp;"Direct"</f>
        <v>YD1UDirect</v>
      </c>
      <c r="EG2" s="55" t="str">
        <f t="shared" ref="EG2" si="5">EG3&amp;"Regular"</f>
        <v>YD1VRegular</v>
      </c>
      <c r="EH2" s="55" t="str">
        <f t="shared" ref="EH2" si="6">EH3&amp;"Direct"</f>
        <v>YD1VDirect</v>
      </c>
      <c r="EI2" s="55" t="str">
        <f t="shared" ref="EI2" si="7">EI3&amp;"Regular"</f>
        <v>YD1XRegular</v>
      </c>
      <c r="EJ2" s="55" t="str">
        <f t="shared" ref="EJ2" si="8">EJ3&amp;"Direct"</f>
        <v>YD1XDirect</v>
      </c>
      <c r="EK2" s="55" t="str">
        <f t="shared" ref="EK2" si="9">EK3&amp;"Regular"</f>
        <v>YD1YRegular</v>
      </c>
      <c r="EL2" s="55" t="str">
        <f t="shared" ref="EL2" si="10">EL3&amp;"Direct"</f>
        <v>YD1YDirect</v>
      </c>
      <c r="EM2" s="55" t="str">
        <f t="shared" ref="EM2" si="11">EM3&amp;"Regular"</f>
        <v>YD1ZRegular</v>
      </c>
      <c r="EN2" s="55" t="str">
        <f t="shared" ref="EN2" si="12">EN3&amp;"Direct"</f>
        <v>YD1ZDirect</v>
      </c>
    </row>
    <row r="3" spans="1:144" ht="13.5" hidden="1">
      <c r="C3" s="54" t="s">
        <v>2</v>
      </c>
      <c r="D3" s="54" t="s">
        <v>2</v>
      </c>
      <c r="E3" s="54" t="s">
        <v>12</v>
      </c>
      <c r="F3" s="54" t="s">
        <v>12</v>
      </c>
      <c r="G3" s="56" t="s">
        <v>9</v>
      </c>
      <c r="H3" s="56" t="s">
        <v>9</v>
      </c>
      <c r="I3" s="54" t="s">
        <v>16</v>
      </c>
      <c r="J3" s="54" t="s">
        <v>16</v>
      </c>
      <c r="K3" s="54" t="s">
        <v>19</v>
      </c>
      <c r="L3" s="54" t="s">
        <v>19</v>
      </c>
      <c r="M3" s="54" t="s">
        <v>10</v>
      </c>
      <c r="N3" s="54" t="s">
        <v>10</v>
      </c>
      <c r="O3" s="54" t="s">
        <v>17</v>
      </c>
      <c r="P3" s="54" t="s">
        <v>17</v>
      </c>
      <c r="Q3" s="54" t="s">
        <v>1</v>
      </c>
      <c r="R3" s="54" t="s">
        <v>1</v>
      </c>
      <c r="S3" s="54" t="s">
        <v>11</v>
      </c>
      <c r="T3" s="54" t="s">
        <v>11</v>
      </c>
      <c r="U3" s="54" t="s">
        <v>15</v>
      </c>
      <c r="V3" s="54" t="s">
        <v>15</v>
      </c>
      <c r="W3" s="54" t="s">
        <v>4</v>
      </c>
      <c r="X3" s="54" t="s">
        <v>4</v>
      </c>
      <c r="Y3" s="54" t="s">
        <v>13</v>
      </c>
      <c r="Z3" s="54" t="s">
        <v>13</v>
      </c>
      <c r="AA3" s="54" t="s">
        <v>5</v>
      </c>
      <c r="AB3" s="54" t="s">
        <v>5</v>
      </c>
      <c r="AC3" s="54" t="s">
        <v>14</v>
      </c>
      <c r="AD3" s="54" t="s">
        <v>14</v>
      </c>
      <c r="AE3" s="54" t="s">
        <v>0</v>
      </c>
      <c r="AF3" s="54" t="s">
        <v>0</v>
      </c>
      <c r="AG3" s="54" t="s">
        <v>6</v>
      </c>
      <c r="AH3" s="54" t="s">
        <v>6</v>
      </c>
      <c r="AI3" s="54" t="s">
        <v>20</v>
      </c>
      <c r="AJ3" s="54" t="s">
        <v>20</v>
      </c>
      <c r="AK3" s="54" t="s">
        <v>3</v>
      </c>
      <c r="AL3" s="54" t="s">
        <v>3</v>
      </c>
      <c r="AM3" s="54" t="s">
        <v>21</v>
      </c>
      <c r="AN3" s="54" t="s">
        <v>21</v>
      </c>
      <c r="AO3" s="54" t="s">
        <v>18</v>
      </c>
      <c r="AP3" s="54" t="s">
        <v>18</v>
      </c>
      <c r="AQ3" s="54" t="s">
        <v>22</v>
      </c>
      <c r="AR3" s="54" t="s">
        <v>22</v>
      </c>
      <c r="AS3" s="54" t="s">
        <v>7</v>
      </c>
      <c r="AT3" s="54" t="s">
        <v>7</v>
      </c>
      <c r="AU3" s="54" t="s">
        <v>24</v>
      </c>
      <c r="AV3" s="54" t="s">
        <v>24</v>
      </c>
      <c r="AW3" s="54" t="s">
        <v>40</v>
      </c>
      <c r="AX3" s="54" t="s">
        <v>40</v>
      </c>
      <c r="AY3" s="54" t="s">
        <v>41</v>
      </c>
      <c r="AZ3" s="54" t="s">
        <v>41</v>
      </c>
      <c r="BA3" s="54" t="s">
        <v>44</v>
      </c>
      <c r="BB3" s="54" t="s">
        <v>44</v>
      </c>
      <c r="BC3" s="54" t="s">
        <v>45</v>
      </c>
      <c r="BD3" s="54" t="s">
        <v>45</v>
      </c>
      <c r="BE3" s="54" t="s">
        <v>47</v>
      </c>
      <c r="BF3" s="54" t="s">
        <v>47</v>
      </c>
      <c r="BG3" s="54" t="s">
        <v>61</v>
      </c>
      <c r="BH3" s="54" t="s">
        <v>61</v>
      </c>
      <c r="BI3" s="54" t="s">
        <v>79</v>
      </c>
      <c r="BJ3" s="54" t="s">
        <v>79</v>
      </c>
      <c r="BK3" s="54" t="s">
        <v>83</v>
      </c>
      <c r="BL3" s="54" t="s">
        <v>83</v>
      </c>
      <c r="BM3" s="54" t="s">
        <v>88</v>
      </c>
      <c r="BN3" s="54" t="s">
        <v>166</v>
      </c>
      <c r="BO3" s="54" t="s">
        <v>166</v>
      </c>
      <c r="BP3" s="54" t="s">
        <v>189</v>
      </c>
      <c r="BQ3" s="54" t="s">
        <v>189</v>
      </c>
      <c r="BR3" s="54" t="s">
        <v>190</v>
      </c>
      <c r="BS3" s="54" t="s">
        <v>190</v>
      </c>
      <c r="BT3" s="54" t="s">
        <v>190</v>
      </c>
      <c r="BU3" s="54" t="s">
        <v>191</v>
      </c>
      <c r="BV3" s="54" t="s">
        <v>191</v>
      </c>
      <c r="BW3" s="54" t="s">
        <v>192</v>
      </c>
      <c r="BX3" s="54" t="s">
        <v>192</v>
      </c>
      <c r="BY3" s="54" t="s">
        <v>711</v>
      </c>
      <c r="BZ3" s="54" t="s">
        <v>711</v>
      </c>
      <c r="CA3" s="54" t="s">
        <v>1052</v>
      </c>
      <c r="CB3" s="54" t="s">
        <v>1052</v>
      </c>
      <c r="CC3" s="54" t="s">
        <v>1053</v>
      </c>
      <c r="CD3" s="54" t="s">
        <v>1053</v>
      </c>
      <c r="CE3" s="54" t="s">
        <v>1991</v>
      </c>
      <c r="CF3" s="54" t="s">
        <v>1991</v>
      </c>
      <c r="CG3" s="54" t="s">
        <v>1999</v>
      </c>
      <c r="CH3" s="54" t="s">
        <v>2001</v>
      </c>
      <c r="CI3" s="54" t="s">
        <v>2003</v>
      </c>
      <c r="CJ3" s="54" t="s">
        <v>1997</v>
      </c>
      <c r="CK3" s="54" t="s">
        <v>1997</v>
      </c>
      <c r="CL3" s="54" t="s">
        <v>2005</v>
      </c>
      <c r="CM3" s="54" t="s">
        <v>2005</v>
      </c>
      <c r="CN3" s="54" t="s">
        <v>2064</v>
      </c>
      <c r="CO3" s="54" t="s">
        <v>2064</v>
      </c>
      <c r="CP3" s="54" t="s">
        <v>2065</v>
      </c>
      <c r="CQ3" s="55" t="s">
        <v>2340</v>
      </c>
      <c r="CR3" s="55" t="s">
        <v>2340</v>
      </c>
      <c r="CS3" s="55" t="s">
        <v>2341</v>
      </c>
      <c r="CT3" s="55" t="s">
        <v>2341</v>
      </c>
      <c r="CU3" s="55" t="s">
        <v>2343</v>
      </c>
      <c r="CV3" s="55" t="s">
        <v>2344</v>
      </c>
      <c r="CW3" s="55" t="s">
        <v>2344</v>
      </c>
      <c r="CX3" s="55" t="s">
        <v>2345</v>
      </c>
      <c r="CY3" s="55" t="s">
        <v>2345</v>
      </c>
      <c r="CZ3" s="55" t="s">
        <v>2346</v>
      </c>
      <c r="DA3" s="55" t="s">
        <v>2346</v>
      </c>
      <c r="DB3" s="54" t="s">
        <v>2522</v>
      </c>
      <c r="DC3" s="54" t="s">
        <v>2523</v>
      </c>
      <c r="DD3" s="54" t="s">
        <v>2524</v>
      </c>
      <c r="DE3" s="54" t="s">
        <v>2525</v>
      </c>
      <c r="DF3" s="54" t="s">
        <v>2526</v>
      </c>
      <c r="DG3" s="55" t="s">
        <v>2527</v>
      </c>
      <c r="DH3" s="55" t="s">
        <v>2527</v>
      </c>
      <c r="DI3" s="55" t="s">
        <v>2860</v>
      </c>
      <c r="DJ3" s="55" t="s">
        <v>2860</v>
      </c>
      <c r="DK3" s="55" t="s">
        <v>2861</v>
      </c>
      <c r="DL3" s="55" t="s">
        <v>2861</v>
      </c>
      <c r="DM3" s="55" t="s">
        <v>2862</v>
      </c>
      <c r="DN3" s="55" t="s">
        <v>2862</v>
      </c>
      <c r="DO3" s="55" t="s">
        <v>2863</v>
      </c>
      <c r="DP3" s="55" t="s">
        <v>2863</v>
      </c>
      <c r="DQ3" s="54" t="s">
        <v>2864</v>
      </c>
      <c r="DR3" s="55" t="s">
        <v>2865</v>
      </c>
      <c r="DS3" s="55" t="s">
        <v>2865</v>
      </c>
      <c r="DT3" s="54" t="s">
        <v>2866</v>
      </c>
      <c r="DU3" s="55" t="s">
        <v>2941</v>
      </c>
      <c r="DV3" s="55" t="s">
        <v>2941</v>
      </c>
      <c r="DW3" s="55" t="s">
        <v>2942</v>
      </c>
      <c r="DX3" s="55" t="s">
        <v>2942</v>
      </c>
      <c r="DY3" s="55" t="s">
        <v>2943</v>
      </c>
      <c r="DZ3" s="55" t="s">
        <v>2977</v>
      </c>
      <c r="EA3" s="55" t="s">
        <v>2977</v>
      </c>
      <c r="EB3" s="55" t="s">
        <v>2978</v>
      </c>
      <c r="EC3" s="55" t="s">
        <v>2978</v>
      </c>
      <c r="ED3" s="55" t="s">
        <v>2979</v>
      </c>
      <c r="EE3" s="55" t="s">
        <v>2980</v>
      </c>
      <c r="EF3" s="55" t="s">
        <v>2980</v>
      </c>
      <c r="EG3" s="55" t="s">
        <v>3002</v>
      </c>
      <c r="EH3" s="55" t="s">
        <v>3002</v>
      </c>
      <c r="EI3" s="55" t="s">
        <v>3003</v>
      </c>
      <c r="EJ3" s="55" t="s">
        <v>3003</v>
      </c>
      <c r="EK3" s="55" t="s">
        <v>3004</v>
      </c>
      <c r="EL3" s="55" t="s">
        <v>3004</v>
      </c>
      <c r="EM3" s="55" t="s">
        <v>3005</v>
      </c>
      <c r="EN3" s="55" t="s">
        <v>3005</v>
      </c>
    </row>
    <row r="4" spans="1:144" s="164" customFormat="1" ht="60">
      <c r="A4" s="58"/>
      <c r="B4" s="58"/>
      <c r="C4" s="188" t="s">
        <v>3303</v>
      </c>
      <c r="D4" s="189"/>
      <c r="E4" s="188" t="s">
        <v>167</v>
      </c>
      <c r="F4" s="189"/>
      <c r="G4" s="171" t="s">
        <v>1990</v>
      </c>
      <c r="H4" s="172"/>
      <c r="I4" s="171" t="s">
        <v>179</v>
      </c>
      <c r="J4" s="172"/>
      <c r="K4" s="171" t="s">
        <v>2940</v>
      </c>
      <c r="L4" s="172"/>
      <c r="M4" s="171" t="s">
        <v>168</v>
      </c>
      <c r="N4" s="172"/>
      <c r="O4" s="171" t="s">
        <v>169</v>
      </c>
      <c r="P4" s="172"/>
      <c r="Q4" s="171" t="s">
        <v>180</v>
      </c>
      <c r="R4" s="172"/>
      <c r="S4" s="171" t="s">
        <v>181</v>
      </c>
      <c r="T4" s="172"/>
      <c r="U4" s="171" t="s">
        <v>182</v>
      </c>
      <c r="V4" s="172"/>
      <c r="W4" s="171" t="s">
        <v>3311</v>
      </c>
      <c r="X4" s="172"/>
      <c r="Y4" s="171" t="s">
        <v>170</v>
      </c>
      <c r="Z4" s="172"/>
      <c r="AA4" s="171" t="s">
        <v>2256</v>
      </c>
      <c r="AB4" s="172"/>
      <c r="AC4" s="171" t="s">
        <v>171</v>
      </c>
      <c r="AD4" s="172"/>
      <c r="AE4" s="171" t="s">
        <v>2939</v>
      </c>
      <c r="AF4" s="172"/>
      <c r="AG4" s="171" t="s">
        <v>3313</v>
      </c>
      <c r="AH4" s="172"/>
      <c r="AI4" s="171" t="s">
        <v>178</v>
      </c>
      <c r="AJ4" s="172"/>
      <c r="AK4" s="171" t="s">
        <v>172</v>
      </c>
      <c r="AL4" s="172"/>
      <c r="AM4" s="171" t="s">
        <v>3305</v>
      </c>
      <c r="AN4" s="172"/>
      <c r="AO4" s="171" t="s">
        <v>3310</v>
      </c>
      <c r="AP4" s="172"/>
      <c r="AQ4" s="171" t="s">
        <v>3309</v>
      </c>
      <c r="AR4" s="172"/>
      <c r="AS4" s="171" t="s">
        <v>3312</v>
      </c>
      <c r="AT4" s="172"/>
      <c r="AU4" s="171" t="s">
        <v>3307</v>
      </c>
      <c r="AV4" s="172"/>
      <c r="AW4" s="171" t="s">
        <v>173</v>
      </c>
      <c r="AX4" s="172"/>
      <c r="AY4" s="171" t="s">
        <v>174</v>
      </c>
      <c r="AZ4" s="172"/>
      <c r="BA4" s="171" t="s">
        <v>3308</v>
      </c>
      <c r="BB4" s="172"/>
      <c r="BC4" s="171" t="s">
        <v>185</v>
      </c>
      <c r="BD4" s="172"/>
      <c r="BE4" s="171" t="s">
        <v>186</v>
      </c>
      <c r="BF4" s="172"/>
      <c r="BG4" s="171" t="s">
        <v>175</v>
      </c>
      <c r="BH4" s="172"/>
      <c r="BI4" s="171" t="s">
        <v>2336</v>
      </c>
      <c r="BJ4" s="172"/>
      <c r="BK4" s="171" t="s">
        <v>187</v>
      </c>
      <c r="BL4" s="172"/>
      <c r="BM4" s="161" t="s">
        <v>2337</v>
      </c>
      <c r="BN4" s="171" t="s">
        <v>193</v>
      </c>
      <c r="BO4" s="172"/>
      <c r="BP4" s="171" t="s">
        <v>692</v>
      </c>
      <c r="BQ4" s="172"/>
      <c r="BR4" s="171" t="s">
        <v>696</v>
      </c>
      <c r="BS4" s="197"/>
      <c r="BT4" s="172"/>
      <c r="BU4" s="171" t="s">
        <v>693</v>
      </c>
      <c r="BV4" s="172"/>
      <c r="BW4" s="171" t="s">
        <v>694</v>
      </c>
      <c r="BX4" s="172"/>
      <c r="BY4" s="171" t="s">
        <v>756</v>
      </c>
      <c r="BZ4" s="172"/>
      <c r="CA4" s="171" t="s">
        <v>1051</v>
      </c>
      <c r="CB4" s="172"/>
      <c r="CC4" s="171" t="s">
        <v>1992</v>
      </c>
      <c r="CD4" s="172"/>
      <c r="CE4" s="171" t="s">
        <v>2933</v>
      </c>
      <c r="CF4" s="172"/>
      <c r="CG4" s="162" t="s">
        <v>2000</v>
      </c>
      <c r="CH4" s="162" t="s">
        <v>2002</v>
      </c>
      <c r="CI4" s="162" t="s">
        <v>2004</v>
      </c>
      <c r="CJ4" s="171" t="s">
        <v>3304</v>
      </c>
      <c r="CK4" s="172"/>
      <c r="CL4" s="171" t="s">
        <v>2066</v>
      </c>
      <c r="CM4" s="172"/>
      <c r="CN4" s="171" t="s">
        <v>2347</v>
      </c>
      <c r="CO4" s="172"/>
      <c r="CP4" s="163" t="s">
        <v>2199</v>
      </c>
      <c r="CQ4" s="171" t="s">
        <v>2532</v>
      </c>
      <c r="CR4" s="172"/>
      <c r="CS4" s="171" t="s">
        <v>2531</v>
      </c>
      <c r="CT4" s="172"/>
      <c r="CU4" s="159" t="s">
        <v>2530</v>
      </c>
      <c r="CV4" s="171" t="s">
        <v>3314</v>
      </c>
      <c r="CW4" s="172"/>
      <c r="CX4" s="171" t="s">
        <v>2529</v>
      </c>
      <c r="CY4" s="172"/>
      <c r="CZ4" s="171" t="s">
        <v>2528</v>
      </c>
      <c r="DA4" s="172"/>
      <c r="DB4" s="163" t="s">
        <v>2932</v>
      </c>
      <c r="DC4" s="163" t="s">
        <v>2846</v>
      </c>
      <c r="DD4" s="163" t="s">
        <v>2931</v>
      </c>
      <c r="DE4" s="163" t="s">
        <v>2848</v>
      </c>
      <c r="DF4" s="163" t="s">
        <v>3000</v>
      </c>
      <c r="DG4" s="171" t="s">
        <v>2819</v>
      </c>
      <c r="DH4" s="172"/>
      <c r="DI4" s="171" t="s">
        <v>2945</v>
      </c>
      <c r="DJ4" s="172"/>
      <c r="DK4" s="171" t="s">
        <v>2934</v>
      </c>
      <c r="DL4" s="172"/>
      <c r="DM4" s="171" t="s">
        <v>2974</v>
      </c>
      <c r="DN4" s="172"/>
      <c r="DO4" s="171" t="s">
        <v>2936</v>
      </c>
      <c r="DP4" s="172"/>
      <c r="DQ4" s="163" t="s">
        <v>2937</v>
      </c>
      <c r="DR4" s="171" t="s">
        <v>3306</v>
      </c>
      <c r="DS4" s="172"/>
      <c r="DT4" s="163" t="s">
        <v>3001</v>
      </c>
      <c r="DU4" s="171" t="s">
        <v>2944</v>
      </c>
      <c r="DV4" s="172"/>
      <c r="DW4" s="171" t="s">
        <v>2950</v>
      </c>
      <c r="DX4" s="172"/>
      <c r="DY4" s="160" t="s">
        <v>2951</v>
      </c>
      <c r="DZ4" s="171" t="s">
        <v>2994</v>
      </c>
      <c r="EA4" s="172"/>
      <c r="EB4" s="171" t="s">
        <v>2995</v>
      </c>
      <c r="EC4" s="172"/>
      <c r="ED4" s="160" t="s">
        <v>2996</v>
      </c>
      <c r="EE4" s="171" t="s">
        <v>2997</v>
      </c>
      <c r="EF4" s="172"/>
      <c r="EG4" s="171" t="s">
        <v>3010</v>
      </c>
      <c r="EH4" s="172"/>
      <c r="EI4" s="171" t="s">
        <v>3011</v>
      </c>
      <c r="EJ4" s="172"/>
      <c r="EK4" s="171" t="s">
        <v>3012</v>
      </c>
      <c r="EL4" s="172"/>
      <c r="EM4" s="171" t="s">
        <v>3013</v>
      </c>
      <c r="EN4" s="172"/>
    </row>
    <row r="5" spans="1:144" s="164" customFormat="1" ht="35.25" customHeight="1">
      <c r="A5" s="58"/>
      <c r="B5" s="58"/>
      <c r="C5" s="58" t="s">
        <v>37</v>
      </c>
      <c r="D5" s="58" t="s">
        <v>39</v>
      </c>
      <c r="E5" s="165" t="s">
        <v>37</v>
      </c>
      <c r="F5" s="165" t="s">
        <v>39</v>
      </c>
      <c r="G5" s="165" t="s">
        <v>37</v>
      </c>
      <c r="H5" s="165" t="s">
        <v>39</v>
      </c>
      <c r="I5" s="165" t="s">
        <v>37</v>
      </c>
      <c r="J5" s="165" t="s">
        <v>39</v>
      </c>
      <c r="K5" s="165" t="s">
        <v>37</v>
      </c>
      <c r="L5" s="165" t="s">
        <v>39</v>
      </c>
      <c r="M5" s="165" t="s">
        <v>37</v>
      </c>
      <c r="N5" s="165" t="s">
        <v>39</v>
      </c>
      <c r="O5" s="166" t="s">
        <v>37</v>
      </c>
      <c r="P5" s="165" t="s">
        <v>39</v>
      </c>
      <c r="Q5" s="165" t="s">
        <v>37</v>
      </c>
      <c r="R5" s="165" t="s">
        <v>39</v>
      </c>
      <c r="S5" s="165" t="s">
        <v>37</v>
      </c>
      <c r="T5" s="165" t="s">
        <v>39</v>
      </c>
      <c r="U5" s="165" t="s">
        <v>37</v>
      </c>
      <c r="V5" s="165" t="s">
        <v>39</v>
      </c>
      <c r="W5" s="165" t="s">
        <v>37</v>
      </c>
      <c r="X5" s="165" t="s">
        <v>39</v>
      </c>
      <c r="Y5" s="165" t="s">
        <v>37</v>
      </c>
      <c r="Z5" s="165" t="s">
        <v>39</v>
      </c>
      <c r="AA5" s="165" t="s">
        <v>37</v>
      </c>
      <c r="AB5" s="165" t="s">
        <v>39</v>
      </c>
      <c r="AC5" s="165" t="s">
        <v>37</v>
      </c>
      <c r="AD5" s="165" t="s">
        <v>39</v>
      </c>
      <c r="AE5" s="165" t="s">
        <v>37</v>
      </c>
      <c r="AF5" s="165" t="s">
        <v>39</v>
      </c>
      <c r="AG5" s="165" t="s">
        <v>37</v>
      </c>
      <c r="AH5" s="165" t="s">
        <v>39</v>
      </c>
      <c r="AI5" s="165" t="s">
        <v>37</v>
      </c>
      <c r="AJ5" s="165" t="s">
        <v>39</v>
      </c>
      <c r="AK5" s="165" t="s">
        <v>37</v>
      </c>
      <c r="AL5" s="165" t="s">
        <v>39</v>
      </c>
      <c r="AM5" s="165" t="s">
        <v>37</v>
      </c>
      <c r="AN5" s="165" t="s">
        <v>39</v>
      </c>
      <c r="AO5" s="165" t="s">
        <v>37</v>
      </c>
      <c r="AP5" s="165" t="s">
        <v>39</v>
      </c>
      <c r="AQ5" s="165" t="s">
        <v>37</v>
      </c>
      <c r="AR5" s="165" t="s">
        <v>39</v>
      </c>
      <c r="AS5" s="165" t="s">
        <v>37</v>
      </c>
      <c r="AT5" s="165" t="s">
        <v>39</v>
      </c>
      <c r="AU5" s="165" t="s">
        <v>37</v>
      </c>
      <c r="AV5" s="165" t="s">
        <v>39</v>
      </c>
      <c r="AW5" s="165" t="s">
        <v>37</v>
      </c>
      <c r="AX5" s="165" t="s">
        <v>39</v>
      </c>
      <c r="AY5" s="165" t="s">
        <v>37</v>
      </c>
      <c r="AZ5" s="165" t="s">
        <v>39</v>
      </c>
      <c r="BA5" s="165" t="s">
        <v>37</v>
      </c>
      <c r="BB5" s="165" t="s">
        <v>39</v>
      </c>
      <c r="BC5" s="165" t="s">
        <v>37</v>
      </c>
      <c r="BD5" s="165" t="s">
        <v>39</v>
      </c>
      <c r="BE5" s="165" t="s">
        <v>37</v>
      </c>
      <c r="BF5" s="165" t="s">
        <v>39</v>
      </c>
      <c r="BG5" s="165" t="s">
        <v>37</v>
      </c>
      <c r="BH5" s="165" t="s">
        <v>39</v>
      </c>
      <c r="BI5" s="165" t="s">
        <v>37</v>
      </c>
      <c r="BJ5" s="165" t="s">
        <v>39</v>
      </c>
      <c r="BK5" s="165" t="s">
        <v>37</v>
      </c>
      <c r="BL5" s="165" t="s">
        <v>39</v>
      </c>
      <c r="BM5" s="165" t="s">
        <v>39</v>
      </c>
      <c r="BN5" s="165" t="s">
        <v>37</v>
      </c>
      <c r="BO5" s="165" t="s">
        <v>39</v>
      </c>
      <c r="BP5" s="165" t="s">
        <v>37</v>
      </c>
      <c r="BQ5" s="165" t="s">
        <v>39</v>
      </c>
      <c r="BR5" s="165" t="s">
        <v>37</v>
      </c>
      <c r="BS5" s="165" t="s">
        <v>68</v>
      </c>
      <c r="BT5" s="165" t="s">
        <v>39</v>
      </c>
      <c r="BU5" s="165" t="s">
        <v>37</v>
      </c>
      <c r="BV5" s="165" t="s">
        <v>39</v>
      </c>
      <c r="BW5" s="165" t="s">
        <v>37</v>
      </c>
      <c r="BX5" s="165" t="s">
        <v>39</v>
      </c>
      <c r="BY5" s="165" t="s">
        <v>37</v>
      </c>
      <c r="BZ5" s="165" t="s">
        <v>39</v>
      </c>
      <c r="CA5" s="165" t="s">
        <v>37</v>
      </c>
      <c r="CB5" s="165" t="s">
        <v>39</v>
      </c>
      <c r="CC5" s="165" t="s">
        <v>37</v>
      </c>
      <c r="CD5" s="165" t="s">
        <v>39</v>
      </c>
      <c r="CE5" s="165" t="s">
        <v>37</v>
      </c>
      <c r="CF5" s="165" t="s">
        <v>39</v>
      </c>
      <c r="CG5" s="165" t="s">
        <v>39</v>
      </c>
      <c r="CH5" s="165" t="s">
        <v>39</v>
      </c>
      <c r="CI5" s="165" t="s">
        <v>39</v>
      </c>
      <c r="CJ5" s="165" t="s">
        <v>37</v>
      </c>
      <c r="CK5" s="165" t="s">
        <v>39</v>
      </c>
      <c r="CL5" s="165" t="s">
        <v>37</v>
      </c>
      <c r="CM5" s="165" t="s">
        <v>39</v>
      </c>
      <c r="CN5" s="165" t="s">
        <v>37</v>
      </c>
      <c r="CO5" s="165" t="s">
        <v>39</v>
      </c>
      <c r="CP5" s="165" t="s">
        <v>39</v>
      </c>
      <c r="CQ5" s="165" t="s">
        <v>37</v>
      </c>
      <c r="CR5" s="165" t="s">
        <v>39</v>
      </c>
      <c r="CS5" s="165" t="s">
        <v>37</v>
      </c>
      <c r="CT5" s="165" t="s">
        <v>39</v>
      </c>
      <c r="CU5" s="165" t="s">
        <v>39</v>
      </c>
      <c r="CV5" s="165" t="s">
        <v>37</v>
      </c>
      <c r="CW5" s="165" t="s">
        <v>39</v>
      </c>
      <c r="CX5" s="165" t="s">
        <v>37</v>
      </c>
      <c r="CY5" s="165" t="s">
        <v>39</v>
      </c>
      <c r="CZ5" s="165" t="s">
        <v>37</v>
      </c>
      <c r="DA5" s="165" t="s">
        <v>39</v>
      </c>
      <c r="DB5" s="165" t="s">
        <v>39</v>
      </c>
      <c r="DC5" s="165" t="s">
        <v>39</v>
      </c>
      <c r="DD5" s="165" t="s">
        <v>39</v>
      </c>
      <c r="DE5" s="165" t="s">
        <v>39</v>
      </c>
      <c r="DF5" s="165" t="s">
        <v>39</v>
      </c>
      <c r="DG5" s="165" t="s">
        <v>37</v>
      </c>
      <c r="DH5" s="165" t="s">
        <v>39</v>
      </c>
      <c r="DI5" s="165" t="s">
        <v>37</v>
      </c>
      <c r="DJ5" s="165" t="s">
        <v>39</v>
      </c>
      <c r="DK5" s="165" t="s">
        <v>37</v>
      </c>
      <c r="DL5" s="165" t="s">
        <v>39</v>
      </c>
      <c r="DM5" s="165" t="s">
        <v>37</v>
      </c>
      <c r="DN5" s="165" t="s">
        <v>39</v>
      </c>
      <c r="DO5" s="165" t="s">
        <v>37</v>
      </c>
      <c r="DP5" s="165" t="s">
        <v>39</v>
      </c>
      <c r="DQ5" s="165" t="s">
        <v>39</v>
      </c>
      <c r="DR5" s="165" t="s">
        <v>37</v>
      </c>
      <c r="DS5" s="165" t="s">
        <v>39</v>
      </c>
      <c r="DT5" s="165" t="s">
        <v>39</v>
      </c>
      <c r="DU5" s="165" t="s">
        <v>37</v>
      </c>
      <c r="DV5" s="165" t="s">
        <v>39</v>
      </c>
      <c r="DW5" s="165" t="s">
        <v>37</v>
      </c>
      <c r="DX5" s="165" t="s">
        <v>39</v>
      </c>
      <c r="DY5" s="165" t="s">
        <v>39</v>
      </c>
      <c r="DZ5" s="165" t="s">
        <v>37</v>
      </c>
      <c r="EA5" s="165" t="s">
        <v>39</v>
      </c>
      <c r="EB5" s="165" t="s">
        <v>37</v>
      </c>
      <c r="EC5" s="165" t="s">
        <v>39</v>
      </c>
      <c r="ED5" s="165" t="s">
        <v>39</v>
      </c>
      <c r="EE5" s="165" t="s">
        <v>37</v>
      </c>
      <c r="EF5" s="165" t="s">
        <v>39</v>
      </c>
      <c r="EG5" s="165" t="s">
        <v>37</v>
      </c>
      <c r="EH5" s="165" t="s">
        <v>39</v>
      </c>
      <c r="EI5" s="165" t="s">
        <v>37</v>
      </c>
      <c r="EJ5" s="165" t="s">
        <v>39</v>
      </c>
      <c r="EK5" s="165" t="s">
        <v>37</v>
      </c>
      <c r="EL5" s="165" t="s">
        <v>39</v>
      </c>
      <c r="EM5" s="165" t="s">
        <v>37</v>
      </c>
      <c r="EN5" s="165" t="s">
        <v>39</v>
      </c>
    </row>
    <row r="6" spans="1:144">
      <c r="A6" s="60"/>
      <c r="B6" s="60"/>
      <c r="C6" s="57"/>
      <c r="D6" s="57"/>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row>
    <row r="7" spans="1:144">
      <c r="A7" s="57">
        <v>1</v>
      </c>
      <c r="B7" s="61" t="s">
        <v>48</v>
      </c>
      <c r="C7" s="60"/>
      <c r="D7" s="60"/>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row>
    <row r="8" spans="1:144" s="63" customFormat="1">
      <c r="A8" s="58"/>
      <c r="B8" s="61" t="s">
        <v>38</v>
      </c>
      <c r="C8" s="173">
        <f>IFERROR(VLOOKUP(C3,PTO!$C$1:$T$1290,11,0),"N.A.")</f>
        <v>0.65</v>
      </c>
      <c r="D8" s="174"/>
      <c r="E8" s="173" t="str">
        <f>IFERROR(VLOOKUP(E3,PTO!$C$1:$T$1290,11,0),"N.A.")</f>
        <v>N.A.</v>
      </c>
      <c r="F8" s="174"/>
      <c r="G8" s="173">
        <f>IFERROR(VLOOKUP(G3,PTO!$C$1:$T$1290,11,0),"N.A.")</f>
        <v>0.11</v>
      </c>
      <c r="H8" s="174"/>
      <c r="I8" s="173" t="str">
        <f>IFERROR(VLOOKUP(I3,PTO!$C$1:$T$1290,11,0),"N.A.")</f>
        <v>N.A.</v>
      </c>
      <c r="J8" s="174"/>
      <c r="K8" s="173" t="str">
        <f>IFERROR(VLOOKUP(K3,PTO!$C$1:$T$1290,11,0),"N.A.")</f>
        <v>N.A.</v>
      </c>
      <c r="L8" s="174"/>
      <c r="M8" s="173">
        <f>IFERROR(VLOOKUP(M3,PTO!$C$1:$T$129,11,0),"N.A.")</f>
        <v>0.09</v>
      </c>
      <c r="N8" s="174"/>
      <c r="O8" s="173" t="str">
        <f>IFERROR(VLOOKUP(O3,PTO!$C$1:$T$1290,11,0),"N.A.")</f>
        <v>N.A.</v>
      </c>
      <c r="P8" s="174"/>
      <c r="Q8" s="173">
        <f>IFERROR(VLOOKUP(Q3,PTO!$C$1:$T$1290,11,0),"N.A.")</f>
        <v>7.0000000000000007E-2</v>
      </c>
      <c r="R8" s="174"/>
      <c r="S8" s="173" t="str">
        <f>IFERROR(VLOOKUP(S3,PTO!$C$1:$T$1290,11,0),"N.A.")</f>
        <v>N.A.</v>
      </c>
      <c r="T8" s="174"/>
      <c r="U8" s="173" t="str">
        <f>IFERROR(VLOOKUP(U3,PTO!$C$1:$T$1290,11,0),"N.A.")</f>
        <v>N.A.</v>
      </c>
      <c r="V8" s="174"/>
      <c r="W8" s="173">
        <f>IFERROR(VLOOKUP(W3,PTO!$C$1:$T$1290,11,0),"N.A.")</f>
        <v>0.25</v>
      </c>
      <c r="X8" s="174"/>
      <c r="Y8" s="173" t="str">
        <f>IFERROR(VLOOKUP(Y3,PTO!$C$1:$T$1290,11,0),"N.A.")</f>
        <v>N.A.</v>
      </c>
      <c r="Z8" s="174"/>
      <c r="AA8" s="173">
        <f>IFERROR(VLOOKUP(AA3,PTO!$C$1:$T$1290,11,0),"N.A.")</f>
        <v>0.13</v>
      </c>
      <c r="AB8" s="174"/>
      <c r="AC8" s="173" t="str">
        <f>IFERROR(VLOOKUP(AC3,PTO!$C$1:$T$1290,11,0),"N.A.")</f>
        <v>N.A.</v>
      </c>
      <c r="AD8" s="174"/>
      <c r="AE8" s="173">
        <f>IFERROR(VLOOKUP(AE3,PTO!$C$1:$T$1290,11,0),"N.A.")</f>
        <v>0.15</v>
      </c>
      <c r="AF8" s="174"/>
      <c r="AG8" s="173">
        <f>IFERROR(VLOOKUP(AG3,PTO!$C$1:$T$1290,11,0),"N.A.")</f>
        <v>0.28000000000000003</v>
      </c>
      <c r="AH8" s="174"/>
      <c r="AI8" s="173" t="str">
        <f>IFERROR(VLOOKUP(AI3,PTO!$C$1:$T$1290,11,0),"N.A.")</f>
        <v>N.A.</v>
      </c>
      <c r="AJ8" s="174"/>
      <c r="AK8" s="173">
        <f>IFERROR(VLOOKUP(AK3,PTO!$C$1:$T$1290,11,0),"N.A.")</f>
        <v>0.17</v>
      </c>
      <c r="AL8" s="174"/>
      <c r="AM8" s="173" t="str">
        <f>IFERROR(VLOOKUP(AM3,PTO!$C$1:$T$1290,11,0),"N.A.")</f>
        <v>N.A.</v>
      </c>
      <c r="AN8" s="174"/>
      <c r="AO8" s="173" t="str">
        <f>IFERROR(VLOOKUP(AO3,PTO!$C$1:$T$1290,11,0),"N.A.")</f>
        <v>N.A.</v>
      </c>
      <c r="AP8" s="174"/>
      <c r="AQ8" s="173" t="str">
        <f>IFERROR(VLOOKUP(AQ3,PTO!$C$1:$T$1290,11,0),"N.A.")</f>
        <v>N.A.</v>
      </c>
      <c r="AR8" s="174"/>
      <c r="AS8" s="173">
        <f>IFERROR(VLOOKUP(AS3,PTO!$C$1:$T$1290,11,0),"N.A.")</f>
        <v>0.17</v>
      </c>
      <c r="AT8" s="174"/>
      <c r="AU8" s="173" t="str">
        <f>IFERROR(VLOOKUP(AU3,PTO!$C$1:$T$1290,11,0),"N.A.")</f>
        <v>N.A.</v>
      </c>
      <c r="AV8" s="174"/>
      <c r="AW8" s="173" t="str">
        <f>IFERROR(VLOOKUP(AW3,PTO!$C$1:$T$1290,11,0),"N.A.")</f>
        <v>N.A.</v>
      </c>
      <c r="AX8" s="174"/>
      <c r="AY8" s="173">
        <f>IFERROR(VLOOKUP(AY3,PTO!$C$1:$T$1290,11,0),"N.A.")</f>
        <v>2.2999999999999998</v>
      </c>
      <c r="AZ8" s="174"/>
      <c r="BA8" s="173" t="str">
        <f>IFERROR(VLOOKUP(BA3,PTO!$C$1:$T$1290,11,0),"N.A.")</f>
        <v>N.A.</v>
      </c>
      <c r="BB8" s="174"/>
      <c r="BC8" s="173" t="str">
        <f>IFERROR(VLOOKUP(BC3,PTO!$C$1:$T$1290,11,0),"N.A.")</f>
        <v>N.A.</v>
      </c>
      <c r="BD8" s="174"/>
      <c r="BE8" s="173" t="str">
        <f>IFERROR(VLOOKUP(BE3,PTO!$C$1:$T$1290,11,0),"N.A.")</f>
        <v>N.A.</v>
      </c>
      <c r="BF8" s="174"/>
      <c r="BG8" s="173">
        <f>IFERROR(VLOOKUP(BG3,PTO!$C$1:$T$1290,11,0),"N.A.")</f>
        <v>2.86</v>
      </c>
      <c r="BH8" s="174"/>
      <c r="BI8" s="173">
        <f>IFERROR(VLOOKUP(BI3,PTO!$C$1:$T$1290,11,0),"N.A.")</f>
        <v>0.19</v>
      </c>
      <c r="BJ8" s="174"/>
      <c r="BK8" s="173">
        <f>IFERROR(VLOOKUP(BK3,PTO!$C$1:$T$1290,11,0),"N.A.")</f>
        <v>5.3</v>
      </c>
      <c r="BL8" s="174"/>
      <c r="BM8" s="62" t="str">
        <f>IFERROR(VLOOKUP(BM3,PTO!$C$1:$T$1290,11,0),"N.A.")</f>
        <v>N.A.</v>
      </c>
      <c r="BN8" s="173" t="str">
        <f>IFERROR(VLOOKUP(BN3,PTO!$C$1:$T$1290,11,0),"N.A.")</f>
        <v>N.A.</v>
      </c>
      <c r="BO8" s="174"/>
      <c r="BP8" s="173">
        <f>IFERROR(VLOOKUP(BP3,PTO!$C$1:$T$1290,11,0),"N.A.")</f>
        <v>0.02</v>
      </c>
      <c r="BQ8" s="174"/>
      <c r="BR8" s="175" t="str">
        <f>IFERROR(VLOOKUP(BR3,PTO!$C$1:$T$29,11,0),"N.A.")</f>
        <v>N.A.</v>
      </c>
      <c r="BS8" s="201"/>
      <c r="BT8" s="176"/>
      <c r="BU8" s="173">
        <f>IFERROR(VLOOKUP(BU3,PTO!$C$1:$T$1290,11,0),"N.A.")</f>
        <v>0.2</v>
      </c>
      <c r="BV8" s="174"/>
      <c r="BW8" s="173">
        <f>IFERROR(VLOOKUP(BW3,PTO!$C$1:$T$1290,11,0),"N.A.")</f>
        <v>0.28000000000000003</v>
      </c>
      <c r="BX8" s="174"/>
      <c r="BY8" s="173">
        <f>IFERROR(VLOOKUP(BY3,PTO!$C$1:$T$1290,11,0),"N.A.")</f>
        <v>0.51</v>
      </c>
      <c r="BZ8" s="174"/>
      <c r="CA8" s="173">
        <f>IFERROR(VLOOKUP(CA3,PTO!$C$1:$T$1290,11,0),"N.A.")</f>
        <v>0.8</v>
      </c>
      <c r="CB8" s="174"/>
      <c r="CC8" s="173" t="str">
        <f>IFERROR(VLOOKUP(CC3,PTO!$C$1:$T$1290,11,0),"N.A.")</f>
        <v>N.A.</v>
      </c>
      <c r="CD8" s="174"/>
      <c r="CE8" s="173" t="str">
        <f>IFERROR(VLOOKUP(CE3,PTO!$C$1:$T$1290,11,0),"N.A.")</f>
        <v>N.A.</v>
      </c>
      <c r="CF8" s="174"/>
      <c r="CG8" s="62">
        <f>IFERROR(VLOOKUP(CG3,PTO!$C$1:$T$1290,11,0),"N.A.")</f>
        <v>0.25</v>
      </c>
      <c r="CH8" s="62">
        <f>IFERROR(VLOOKUP(CH3,PTO!$C$1:$T$1290,11,0),"N.A.")</f>
        <v>7.0000000000000007E-2</v>
      </c>
      <c r="CI8" s="62">
        <f>IFERROR(VLOOKUP(CI3,PTO!$C$1:$T$1290,11,0),"N.A.")</f>
        <v>0.16</v>
      </c>
      <c r="CJ8" s="173" t="str">
        <f>IFERROR(VLOOKUP(CJ3,PTO!$C$1:$T$1290,11,0),"N.A.")</f>
        <v>N.A.</v>
      </c>
      <c r="CK8" s="174"/>
      <c r="CL8" s="173" t="str">
        <f>IFERROR(VLOOKUP(CL3,PTO!$C$1:$T$1290,11,0),"N.A.")</f>
        <v>N.A.</v>
      </c>
      <c r="CM8" s="174"/>
      <c r="CN8" s="173">
        <f>IFERROR(VLOOKUP(CN3,PTO!$C$1:$T$1290,11,0),"N.A.")</f>
        <v>0.26</v>
      </c>
      <c r="CO8" s="174"/>
      <c r="CP8" s="62" t="str">
        <f>IFERROR(VLOOKUP(CP3,PTO!$C$1:$T$1290,11,0),"N.A.")</f>
        <v>N.A.</v>
      </c>
      <c r="CQ8" s="173" t="str">
        <f>IFERROR(VLOOKUP(CQ3,PTO!$C$1:$T$1290,11,0),"N.A.")</f>
        <v>N.A.</v>
      </c>
      <c r="CR8" s="174"/>
      <c r="CS8" s="173" t="str">
        <f>IFERROR(VLOOKUP(CS3,PTO!$C$1:$T$1290,11,0),"N.A.")</f>
        <v>N.A.</v>
      </c>
      <c r="CT8" s="174"/>
      <c r="CU8" s="62">
        <f>IFERROR(VLOOKUP(CU3,PTO!$C$1:$T$1290,11,0),"N.A.")</f>
        <v>0.28000000000000003</v>
      </c>
      <c r="CV8" s="173" t="str">
        <f>IFERROR(VLOOKUP(CV3,PTO!$C$1:$T$1290,11,0),"N.A.")</f>
        <v>N.A.</v>
      </c>
      <c r="CW8" s="174"/>
      <c r="CX8" s="173" t="str">
        <f>IFERROR(VLOOKUP(CX3,PTO!$C$1:$T$1290,11,0),"N.A.")</f>
        <v>N.A.</v>
      </c>
      <c r="CY8" s="174"/>
      <c r="CZ8" s="173" t="str">
        <f>IFERROR(VLOOKUP(CZ3,PTO!$C$1:$T$1290,11,0),"N.A.")</f>
        <v>N.A.</v>
      </c>
      <c r="DA8" s="174"/>
      <c r="DB8" s="62" t="str">
        <f>IFERROR(VLOOKUP(DB3,PTO!$C$1:$T$1290,11,0),"N.A.")</f>
        <v>N.A.</v>
      </c>
      <c r="DC8" s="62">
        <f>IFERROR(VLOOKUP(DC3,PTO!$C$1:$T$1290,11,0),"N.A.")</f>
        <v>0.25</v>
      </c>
      <c r="DD8" s="62">
        <f>IFERROR(VLOOKUP(DD3,PTO!$C$1:$T$1290,11,0),"N.A.")</f>
        <v>0.24</v>
      </c>
      <c r="DE8" s="62">
        <f>IFERROR(VLOOKUP(DE3,PTO!$C$1:$T$1290,11,0),"N.A.")</f>
        <v>0.96</v>
      </c>
      <c r="DF8" s="62">
        <f>IFERROR(VLOOKUP(DF3,PTO!$C$1:$T$1290,11,0),"N.A.")</f>
        <v>0.14000000000000001</v>
      </c>
      <c r="DG8" s="173">
        <f>IFERROR(VLOOKUP(DG3,PTO!$C$1:$T$1290,11,0),"N.A.")</f>
        <v>0.74</v>
      </c>
      <c r="DH8" s="174"/>
      <c r="DI8" s="173" t="str">
        <f>IFERROR(VLOOKUP(DI3,PTO!$C$1:$T$1290,11,0),"N.A.")</f>
        <v>N.A.</v>
      </c>
      <c r="DJ8" s="174"/>
      <c r="DK8" s="173">
        <f>IFERROR(VLOOKUP(DK3,PTO!$C$1:$T$1290,11,0),"N.A.")</f>
        <v>0.46</v>
      </c>
      <c r="DL8" s="174"/>
      <c r="DM8" s="173">
        <f>IFERROR(VLOOKUP(DM3,PTO!$C$1:$T$1290,11,0),"N.A.")</f>
        <v>0.48</v>
      </c>
      <c r="DN8" s="174"/>
      <c r="DO8" s="173">
        <f>IFERROR(VLOOKUP(DO3,PTO!$C$1:$T$1290,11,0),"N.A.")</f>
        <v>0.18</v>
      </c>
      <c r="DP8" s="174"/>
      <c r="DQ8" s="62">
        <f>IFERROR(VLOOKUP(DQ3,PTO!$C$1:$T$1290,11,0),"N.A.")</f>
        <v>0.11</v>
      </c>
      <c r="DR8" s="173" t="str">
        <f>IFERROR(VLOOKUP(DR3,PTO!$C$1:$T$1290,11,0),"N.A.")</f>
        <v>N.A.</v>
      </c>
      <c r="DS8" s="174"/>
      <c r="DT8" s="62" t="str">
        <f>IFERROR(VLOOKUP(DT3,PTO!$C$1:$T$1290,11,0),"N.A.")</f>
        <v>N.A.</v>
      </c>
      <c r="DU8" s="173">
        <f>IFERROR(VLOOKUP(DU3,PTO!$C$1:$T$1290,11,0),"N.A.")</f>
        <v>0.16</v>
      </c>
      <c r="DV8" s="174"/>
      <c r="DW8" s="173">
        <f>IFERROR(VLOOKUP(DW3,PTO!$C$1:$T$1290,11,0),"N.A.")</f>
        <v>0.19</v>
      </c>
      <c r="DX8" s="174"/>
      <c r="DY8" s="62">
        <f>IFERROR(VLOOKUP(DY3,PTO!$C$1:$T$1290,11,0),"N.A.")</f>
        <v>0.38</v>
      </c>
      <c r="DZ8" s="173">
        <f>IFERROR(VLOOKUP(DZ3,PTO!$C$1:$T$1290,11,0),"N.A.")</f>
        <v>0.22</v>
      </c>
      <c r="EA8" s="174"/>
      <c r="EB8" s="173">
        <f>IFERROR(VLOOKUP(EB3,PTO!$C$1:$T$1290,11,0),"N.A.")</f>
        <v>0.7</v>
      </c>
      <c r="EC8" s="174"/>
      <c r="ED8" s="62">
        <f>IFERROR(VLOOKUP(ED3,PTO!$C$1:$T$1290,11,0),"N.A.")</f>
        <v>0.79</v>
      </c>
      <c r="EE8" s="173">
        <f>IFERROR(VLOOKUP(EE3,PTO!$C$1:$T$1290,11,0),"N.A.")</f>
        <v>1.4</v>
      </c>
      <c r="EF8" s="174"/>
      <c r="EG8" s="173" t="str">
        <f>IFERROR(VLOOKUP(EG3,PTO!$C$1:$T$1290,11,0),"N.A.")</f>
        <v>N.A.</v>
      </c>
      <c r="EH8" s="174"/>
      <c r="EI8" s="173">
        <f>IFERROR(VLOOKUP(EI3,PTO!$C$1:$T$1290,11,0),"N.A.")</f>
        <v>1.78</v>
      </c>
      <c r="EJ8" s="174"/>
      <c r="EK8" s="173">
        <f>IFERROR(VLOOKUP(EK3,PTO!$C$1:$T$1290,11,0),"N.A.")</f>
        <v>1.21</v>
      </c>
      <c r="EL8" s="174"/>
      <c r="EM8" s="173">
        <f>IFERROR(VLOOKUP(EM3,PTO!$C$1:$T$1290,11,0),"N.A.")</f>
        <v>1.27</v>
      </c>
      <c r="EN8" s="174"/>
    </row>
    <row r="9" spans="1:144" s="63" customFormat="1">
      <c r="A9" s="58"/>
      <c r="B9" s="61" t="s">
        <v>26</v>
      </c>
      <c r="C9" s="173">
        <f>IFERROR(VLOOKUP(C3,PTO!$C$1:$T$1290,12,0),"N.A.")</f>
        <v>0.59</v>
      </c>
      <c r="D9" s="174"/>
      <c r="E9" s="173" t="str">
        <f>IFERROR(VLOOKUP(E3,PTO!$C$1:$T$1290,12,0),"N.A.")</f>
        <v>N.A.</v>
      </c>
      <c r="F9" s="174"/>
      <c r="G9" s="173">
        <f>IFERROR(VLOOKUP(G3,PTO!$C$1:$T$1290,12,0),"N.A.")</f>
        <v>7.0000000000000007E-2</v>
      </c>
      <c r="H9" s="174"/>
      <c r="I9" s="173" t="str">
        <f>IFERROR(VLOOKUP(I3,PTO!$C$1:$T$1290,12,0),"N.A.")</f>
        <v>N.A.</v>
      </c>
      <c r="J9" s="174"/>
      <c r="K9" s="173" t="str">
        <f>IFERROR(VLOOKUP(K3,PTO!$C$1:$T$1290,12,0),"N.A.")</f>
        <v>N.A.</v>
      </c>
      <c r="L9" s="174"/>
      <c r="M9" s="173">
        <f>IFERROR(VLOOKUP(M3,PTO!$C$1:$T$129,12,0),"N.A.")</f>
        <v>0.11</v>
      </c>
      <c r="N9" s="174"/>
      <c r="O9" s="173" t="str">
        <f>IFERROR(VLOOKUP(O3,PTO!$C$1:$T$1290,12,0),"N.A.")</f>
        <v>N.A.</v>
      </c>
      <c r="P9" s="174"/>
      <c r="Q9" s="173">
        <f>IFERROR(VLOOKUP(Q3,PTO!$C$1:$T$1290,12,0),"N.A.")</f>
        <v>0.08</v>
      </c>
      <c r="R9" s="174"/>
      <c r="S9" s="173" t="str">
        <f>IFERROR(VLOOKUP(S3,PTO!$C$1:$T$1290,12,0),"N.A.")</f>
        <v>N.A.</v>
      </c>
      <c r="T9" s="174"/>
      <c r="U9" s="173" t="str">
        <f>IFERROR(VLOOKUP(U3,PTO!$C$1:$T$1290,12,0),"N.A.")</f>
        <v>N.A.</v>
      </c>
      <c r="V9" s="174"/>
      <c r="W9" s="173">
        <f>IFERROR(VLOOKUP(W3,PTO!$C$1:$T$1290,12,0),"N.A.")</f>
        <v>0.13</v>
      </c>
      <c r="X9" s="174"/>
      <c r="Y9" s="173" t="str">
        <f>IFERROR(VLOOKUP(Y3,PTO!$C$1:$T$1290,12,0),"N.A.")</f>
        <v>N.A.</v>
      </c>
      <c r="Z9" s="174"/>
      <c r="AA9" s="173">
        <f>IFERROR(VLOOKUP(AA3,PTO!$C$1:$T$1290,12,0),"N.A.")</f>
        <v>0.12</v>
      </c>
      <c r="AB9" s="174"/>
      <c r="AC9" s="173" t="str">
        <f>IFERROR(VLOOKUP(AC3,PTO!$C$1:$T$1290,12,0),"N.A.")</f>
        <v>N.A.</v>
      </c>
      <c r="AD9" s="174"/>
      <c r="AE9" s="173">
        <f>IFERROR(VLOOKUP(AE3,PTO!$C$1:$T$1290,12,0),"N.A.")</f>
        <v>0.14000000000000001</v>
      </c>
      <c r="AF9" s="174"/>
      <c r="AG9" s="173">
        <f>IFERROR(VLOOKUP(AG3,PTO!$C$1:$T$1290,12,0),"N.A.")</f>
        <v>7.0000000000000007E-2</v>
      </c>
      <c r="AH9" s="174"/>
      <c r="AI9" s="173" t="str">
        <f>IFERROR(VLOOKUP(AI3,PTO!$C$1:$T$1290,12,0),"N.A.")</f>
        <v>N.A.</v>
      </c>
      <c r="AJ9" s="174"/>
      <c r="AK9" s="173">
        <f>IFERROR(VLOOKUP(AK3,PTO!$C$1:$T$1290,12,0),"N.A.")</f>
        <v>0.12</v>
      </c>
      <c r="AL9" s="174"/>
      <c r="AM9" s="173" t="str">
        <f>IFERROR(VLOOKUP(AM3,PTO!$C$1:$T$1290,12,0),"N.A.")</f>
        <v>N.A.</v>
      </c>
      <c r="AN9" s="174"/>
      <c r="AO9" s="173" t="str">
        <f>IFERROR(VLOOKUP(AO3,PTO!$C$1:$T$1290,12,0),"N.A.")</f>
        <v>N.A.</v>
      </c>
      <c r="AP9" s="174"/>
      <c r="AQ9" s="173" t="str">
        <f>IFERROR(VLOOKUP(AQ3,PTO!$C$1:$T$1290,12,0),"N.A.")</f>
        <v>N.A.</v>
      </c>
      <c r="AR9" s="174"/>
      <c r="AS9" s="173">
        <f>IFERROR(VLOOKUP(AS3,PTO!$C$1:$T$1290,12,0),"N.A.")</f>
        <v>0.14000000000000001</v>
      </c>
      <c r="AT9" s="174"/>
      <c r="AU9" s="173" t="str">
        <f>IFERROR(VLOOKUP(AU3,PTO!$C$1:$T$1290,12,0),"N.A.")</f>
        <v>N.A.</v>
      </c>
      <c r="AV9" s="174"/>
      <c r="AW9" s="173" t="str">
        <f>IFERROR(VLOOKUP(AW3,PTO!$C$1:$T$1290,12,0),"N.A.")</f>
        <v>N.A.</v>
      </c>
      <c r="AX9" s="174"/>
      <c r="AY9" s="173">
        <f>IFERROR(VLOOKUP(AY3,PTO!$C$1:$T$1290,12,0),"N.A.")</f>
        <v>2.25</v>
      </c>
      <c r="AZ9" s="174"/>
      <c r="BA9" s="173" t="str">
        <f>IFERROR(VLOOKUP(BA3,PTO!$C$1:$T$1290,12,0),"N.A.")</f>
        <v>N.A.</v>
      </c>
      <c r="BB9" s="174"/>
      <c r="BC9" s="173" t="str">
        <f>IFERROR(VLOOKUP(BC3,PTO!$C$1:$T$1290,12,0),"N.A.")</f>
        <v>N.A.</v>
      </c>
      <c r="BD9" s="174"/>
      <c r="BE9" s="173" t="str">
        <f>IFERROR(VLOOKUP(BE3,PTO!$C$1:$T$1290,12,0),"N.A.")</f>
        <v>N.A.</v>
      </c>
      <c r="BF9" s="174"/>
      <c r="BG9" s="173">
        <f>IFERROR(VLOOKUP(BG3,PTO!$C$1:$T$1290,12,0),"N.A.")</f>
        <v>2.66</v>
      </c>
      <c r="BH9" s="174"/>
      <c r="BI9" s="173">
        <f>IFERROR(VLOOKUP(BI3,PTO!$C$1:$T$1290,12,0),"N.A.")</f>
        <v>0.13</v>
      </c>
      <c r="BJ9" s="174"/>
      <c r="BK9" s="173">
        <f>IFERROR(VLOOKUP(BK3,PTO!$C$1:$T$1290,12,0),"N.A.")</f>
        <v>5.32</v>
      </c>
      <c r="BL9" s="174"/>
      <c r="BM9" s="62" t="str">
        <f>IFERROR(VLOOKUP(BM3,PTO!$C$1:$T$1290,12,0),"N.A.")</f>
        <v>N.A.</v>
      </c>
      <c r="BN9" s="173" t="str">
        <f>IFERROR(VLOOKUP(BN3,PTO!$C$1:$T$1290,12,0),"N.A.")</f>
        <v>N.A.</v>
      </c>
      <c r="BO9" s="174"/>
      <c r="BP9" s="173">
        <f>IFERROR(VLOOKUP(BP3,PTO!$C$1:$T$1290,12,0),"N.A.")</f>
        <v>0.04</v>
      </c>
      <c r="BQ9" s="174"/>
      <c r="BR9" s="175" t="str">
        <f>IFERROR(VLOOKUP(BR3,PTO!$C$1:$T$29,12,0),"N.A.")</f>
        <v>N.A.</v>
      </c>
      <c r="BS9" s="201"/>
      <c r="BT9" s="176"/>
      <c r="BU9" s="173">
        <f>IFERROR(VLOOKUP(BU3,PTO!$C$1:$T$1290,12,0),"N.A.")</f>
        <v>0.04</v>
      </c>
      <c r="BV9" s="174"/>
      <c r="BW9" s="173">
        <f>IFERROR(VLOOKUP(BW3,PTO!$C$1:$T$1290,12,0),"N.A.")</f>
        <v>0.11</v>
      </c>
      <c r="BX9" s="174"/>
      <c r="BY9" s="173">
        <f>IFERROR(VLOOKUP(BY3,PTO!$C$1:$T$1290,12,0),"N.A.")</f>
        <v>0.66</v>
      </c>
      <c r="BZ9" s="174"/>
      <c r="CA9" s="173">
        <f>IFERROR(VLOOKUP(CA3,PTO!$C$1:$T$1290,12,0),"N.A.")</f>
        <v>0.73</v>
      </c>
      <c r="CB9" s="174"/>
      <c r="CC9" s="173" t="str">
        <f>IFERROR(VLOOKUP(CC3,PTO!$C$1:$T$1290,12,0),"N.A.")</f>
        <v>N.A.</v>
      </c>
      <c r="CD9" s="174"/>
      <c r="CE9" s="173" t="str">
        <f>IFERROR(VLOOKUP(CE3,PTO!$C$1:$T$1290,12,0),"N.A.")</f>
        <v>N.A.</v>
      </c>
      <c r="CF9" s="174"/>
      <c r="CG9" s="62">
        <f>IFERROR(VLOOKUP(CG3,PTO!$C$1:$T$1290,12,0),"N.A.")</f>
        <v>0.13</v>
      </c>
      <c r="CH9" s="62">
        <f>IFERROR(VLOOKUP(CH3,PTO!$C$1:$T$1290,12,0),"N.A.")</f>
        <v>0.92</v>
      </c>
      <c r="CI9" s="62">
        <f>IFERROR(VLOOKUP(CI3,PTO!$C$1:$T$1290,12,0),"N.A.")</f>
        <v>0.13</v>
      </c>
      <c r="CJ9" s="173" t="str">
        <f>IFERROR(VLOOKUP(CJ3,PTO!$C$1:$T$1290,12,0),"N.A.")</f>
        <v>N.A.</v>
      </c>
      <c r="CK9" s="174"/>
      <c r="CL9" s="173" t="str">
        <f>IFERROR(VLOOKUP(CL3,PTO!$C$1:$T$1290,12,0),"N.A.")</f>
        <v>N.A.</v>
      </c>
      <c r="CM9" s="174"/>
      <c r="CN9" s="173">
        <f>IFERROR(VLOOKUP(CN3,PTO!$C$1:$T$1290,12,0),"N.A.")</f>
        <v>0.15</v>
      </c>
      <c r="CO9" s="174"/>
      <c r="CP9" s="62" t="str">
        <f>IFERROR(VLOOKUP(CP3,PTO!$C$1:$T$1290,12,0),"N.A.")</f>
        <v>N.A.</v>
      </c>
      <c r="CQ9" s="173" t="str">
        <f>IFERROR(VLOOKUP(CQ3,PTO!$C$1:$T$1290,12,0),"N.A.")</f>
        <v>N.A.</v>
      </c>
      <c r="CR9" s="174"/>
      <c r="CS9" s="173" t="str">
        <f>IFERROR(VLOOKUP(CS3,PTO!$C$1:$T$1290,12,0),"N.A.")</f>
        <v>N.A.</v>
      </c>
      <c r="CT9" s="174"/>
      <c r="CU9" s="62">
        <f>IFERROR(VLOOKUP(CU3,PTO!$C$1:$T$1290,12,0),"N.A.")</f>
        <v>0.16</v>
      </c>
      <c r="CV9" s="173" t="str">
        <f>IFERROR(VLOOKUP(CV3,PTO!$C$1:$T$1290,12,0),"N.A.")</f>
        <v>N.A.</v>
      </c>
      <c r="CW9" s="174"/>
      <c r="CX9" s="173" t="str">
        <f>IFERROR(VLOOKUP(CX3,PTO!$C$1:$T$1290,12,0),"N.A.")</f>
        <v>N.A.</v>
      </c>
      <c r="CY9" s="174"/>
      <c r="CZ9" s="173" t="str">
        <f>IFERROR(VLOOKUP(CZ3,PTO!$C$1:$T$1290,12,0),"N.A.")</f>
        <v>N.A.</v>
      </c>
      <c r="DA9" s="174"/>
      <c r="DB9" s="62" t="str">
        <f>IFERROR(VLOOKUP(DB3,PTO!$C$1:$T$1290,12,0),"N.A.")</f>
        <v>N.A.</v>
      </c>
      <c r="DC9" s="62">
        <f>IFERROR(VLOOKUP(DC3,PTO!$C$1:$T$1290,12,0),"N.A.")</f>
        <v>0.11</v>
      </c>
      <c r="DD9" s="62">
        <f>IFERROR(VLOOKUP(DD3,PTO!$C$1:$T$1290,12,0),"N.A.")</f>
        <v>0.17</v>
      </c>
      <c r="DE9" s="62">
        <f>IFERROR(VLOOKUP(DE3,PTO!$C$1:$T$1290,12,0),"N.A.")</f>
        <v>0.14000000000000001</v>
      </c>
      <c r="DF9" s="62">
        <f>IFERROR(VLOOKUP(DF3,PTO!$C$1:$T$1290,12,0),"N.A.")</f>
        <v>0.13</v>
      </c>
      <c r="DG9" s="173">
        <f>IFERROR(VLOOKUP(DG3,PTO!$C$1:$T$1290,12,0),"N.A.")</f>
        <v>0.41</v>
      </c>
      <c r="DH9" s="174"/>
      <c r="DI9" s="173" t="str">
        <f>IFERROR(VLOOKUP(DI3,PTO!$C$1:$T$1290,12,0),"N.A.")</f>
        <v>N.A.</v>
      </c>
      <c r="DJ9" s="174"/>
      <c r="DK9" s="173">
        <f>IFERROR(VLOOKUP(DK3,PTO!$C$1:$T$1290,12,0),"N.A.")</f>
        <v>0.24</v>
      </c>
      <c r="DL9" s="174"/>
      <c r="DM9" s="173">
        <f>IFERROR(VLOOKUP(DM3,PTO!$C$1:$T$1290,12,0),"N.A.")</f>
        <v>0.26</v>
      </c>
      <c r="DN9" s="174"/>
      <c r="DO9" s="173">
        <f>IFERROR(VLOOKUP(DO3,PTO!$C$1:$T$1290,12,0),"N.A.")</f>
        <v>0.06</v>
      </c>
      <c r="DP9" s="174"/>
      <c r="DQ9" s="62">
        <f>IFERROR(VLOOKUP(DQ3,PTO!$C$1:$T$1290,12,0),"N.A.")</f>
        <v>0.06</v>
      </c>
      <c r="DR9" s="173" t="str">
        <f>IFERROR(VLOOKUP(DR3,PTO!$C$1:$T$1290,12,0),"N.A.")</f>
        <v>N.A.</v>
      </c>
      <c r="DS9" s="174"/>
      <c r="DT9" s="62" t="str">
        <f>IFERROR(VLOOKUP(DT3,PTO!$C$1:$T$1290,12,0),"N.A.")</f>
        <v>N.A.</v>
      </c>
      <c r="DU9" s="173">
        <f>IFERROR(VLOOKUP(DU3,PTO!$C$1:$T$1290,12,0),"N.A.")</f>
        <v>0.13</v>
      </c>
      <c r="DV9" s="174"/>
      <c r="DW9" s="173">
        <f>IFERROR(VLOOKUP(DW3,PTO!$C$1:$T$1290,12,0),"N.A.")</f>
        <v>0.26</v>
      </c>
      <c r="DX9" s="174"/>
      <c r="DY9" s="62">
        <f>IFERROR(VLOOKUP(DY3,PTO!$C$1:$T$1290,12,0),"N.A.")</f>
        <v>0.17</v>
      </c>
      <c r="DZ9" s="173">
        <f>IFERROR(VLOOKUP(DZ3,PTO!$C$1:$T$1290,12,0),"N.A.")</f>
        <v>7.0000000000000007E-2</v>
      </c>
      <c r="EA9" s="174"/>
      <c r="EB9" s="173">
        <f>IFERROR(VLOOKUP(EB3,PTO!$C$1:$T$1290,12,0),"N.A.")</f>
        <v>0.4</v>
      </c>
      <c r="EC9" s="174"/>
      <c r="ED9" s="62">
        <f>IFERROR(VLOOKUP(ED3,PTO!$C$1:$T$1290,12,0),"N.A.")</f>
        <v>0.22</v>
      </c>
      <c r="EE9" s="173">
        <f>IFERROR(VLOOKUP(EE3,PTO!$C$1:$T$1290,12,0),"N.A.")</f>
        <v>0.1</v>
      </c>
      <c r="EF9" s="174"/>
      <c r="EG9" s="173" t="str">
        <f>IFERROR(VLOOKUP(EG3,PTO!$C$1:$T$1290,12,0),"N.A.")</f>
        <v>N.A.</v>
      </c>
      <c r="EH9" s="174"/>
      <c r="EI9" s="173">
        <f>IFERROR(VLOOKUP(EI3,PTO!$C$1:$T$1290,12,0),"N.A.")</f>
        <v>7.0000000000000007E-2</v>
      </c>
      <c r="EJ9" s="174"/>
      <c r="EK9" s="173">
        <f>IFERROR(VLOOKUP(EK3,PTO!$C$1:$T$1290,12,0),"N.A.")</f>
        <v>0.03</v>
      </c>
      <c r="EL9" s="174"/>
      <c r="EM9" s="173">
        <f>IFERROR(VLOOKUP(EM3,PTO!$C$1:$T$1290,12,0),"N.A.")</f>
        <v>0.06</v>
      </c>
      <c r="EN9" s="174"/>
    </row>
    <row r="10" spans="1:144" s="65" customFormat="1" ht="12.75" customHeight="1">
      <c r="A10" s="64">
        <v>2</v>
      </c>
      <c r="B10" s="107" t="s">
        <v>49</v>
      </c>
      <c r="C10" s="175">
        <f>IFERROR(VLOOKUP(C3,'Average maturity and duration'!$A:$D,3,0),"N.A.")</f>
        <v>14.111940196164401</v>
      </c>
      <c r="D10" s="176"/>
      <c r="E10" s="175">
        <f>IFERROR(VLOOKUP(E3,'Average maturity and duration'!$A:$D,3,0),"N.A.")</f>
        <v>3.9752539127289599</v>
      </c>
      <c r="F10" s="176"/>
      <c r="G10" s="175" t="str">
        <f>IFERROR(VLOOKUP(G3,'Average maturity and duration'!$A:$D,3,0),"N.A.")</f>
        <v>N.A.</v>
      </c>
      <c r="H10" s="176"/>
      <c r="I10" s="175">
        <f>IFERROR(VLOOKUP(I3,'Average maturity and duration'!$A:$D,3,0),"N.A.")</f>
        <v>2.8997524423616201</v>
      </c>
      <c r="J10" s="176"/>
      <c r="K10" s="175">
        <f>IFERROR(VLOOKUP(K3,'Average maturity and duration'!$A:$D,3,0),"N.A.")</f>
        <v>28.5653211756626</v>
      </c>
      <c r="L10" s="176"/>
      <c r="M10" s="175" t="str">
        <f>IFERROR(VLOOKUP(M3,'Average maturity and duration'!$A:$D,3,0),"N.A.")</f>
        <v>N.A.</v>
      </c>
      <c r="N10" s="176"/>
      <c r="O10" s="175">
        <f>IFERROR(VLOOKUP(O3,'Average maturity and duration'!$A:$D,3,0),"N.A.")</f>
        <v>0.15870679828676701</v>
      </c>
      <c r="P10" s="176"/>
      <c r="Q10" s="175" t="str">
        <f>IFERROR(VLOOKUP(Q3,'Average maturity and duration'!$A:$D,3,0),"N.A.")</f>
        <v>N.A.</v>
      </c>
      <c r="R10" s="176"/>
      <c r="S10" s="175">
        <f>IFERROR(VLOOKUP(S3,'Average maturity and duration'!$A:$D,3,0),"N.A.")</f>
        <v>4.8767628494549902</v>
      </c>
      <c r="T10" s="176"/>
      <c r="U10" s="175">
        <f>IFERROR(VLOOKUP(U3,'Average maturity and duration'!$A:$D,3,0),"N.A.")</f>
        <v>0.63574656907916804</v>
      </c>
      <c r="V10" s="176"/>
      <c r="W10" s="175" t="str">
        <f>IFERROR(VLOOKUP(W3,'Average maturity and duration'!$A:$D,3,0),"N.A.")</f>
        <v>N.A.</v>
      </c>
      <c r="X10" s="176"/>
      <c r="Y10" s="175">
        <f>IFERROR(VLOOKUP(Y3,'Average maturity and duration'!$A:$D,3,0),"N.A.")</f>
        <v>3.7082450453365201</v>
      </c>
      <c r="Z10" s="176"/>
      <c r="AA10" s="175" t="str">
        <f>IFERROR(VLOOKUP(AA3,'Average maturity and duration'!$A:$D,3,0),"N.A.")</f>
        <v>N.A.</v>
      </c>
      <c r="AB10" s="176"/>
      <c r="AC10" s="175">
        <f>IFERROR(VLOOKUP(AC3,'Average maturity and duration'!$A:$D,3,0),"N.A.")</f>
        <v>16.772303905622199</v>
      </c>
      <c r="AD10" s="176"/>
      <c r="AE10" s="175" t="str">
        <f>IFERROR(VLOOKUP(AE3,'Average maturity and duration'!$A:$D,3,0),"N.A.")</f>
        <v>N.A.</v>
      </c>
      <c r="AF10" s="176"/>
      <c r="AG10" s="175" t="str">
        <f>IFERROR(VLOOKUP(AG3,'Average maturity and duration'!$A:$D,3,0),"N.A.")</f>
        <v>N.A.</v>
      </c>
      <c r="AH10" s="176"/>
      <c r="AI10" s="175">
        <f>IFERROR(VLOOKUP(AI3,'Average maturity and duration'!$A:$D,3,0),"N.A.")</f>
        <v>0.51157370977993</v>
      </c>
      <c r="AJ10" s="176"/>
      <c r="AK10" s="175" t="str">
        <f>IFERROR(VLOOKUP(AK3,'Average maturity and duration'!$A:$D,3,0),"N.A.")</f>
        <v>N.A.</v>
      </c>
      <c r="AL10" s="176"/>
      <c r="AM10" s="175" t="str">
        <f>IFERROR(VLOOKUP(AM3,'Average maturity and duration'!$A:$D,3,0),"N.A.")</f>
        <v>N.A.</v>
      </c>
      <c r="AN10" s="176"/>
      <c r="AO10" s="175" t="str">
        <f>IFERROR(VLOOKUP(AO3,'Average maturity and duration'!$A:$D,3,0),"N.A.")</f>
        <v>N.A.</v>
      </c>
      <c r="AP10" s="176"/>
      <c r="AQ10" s="175" t="str">
        <f>IFERROR(VLOOKUP(AQ3,'Average maturity and duration'!$A:$D,3,0),"N.A.")</f>
        <v>N.A.</v>
      </c>
      <c r="AR10" s="176"/>
      <c r="AS10" s="175" t="str">
        <f>IFERROR(VLOOKUP(AS3,'Average maturity and duration'!$A:$D,3,0),"N.A.")</f>
        <v>N.A.</v>
      </c>
      <c r="AT10" s="176"/>
      <c r="AU10" s="175" t="str">
        <f>IFERROR(VLOOKUP(AU3,'Average maturity and duration'!$A:$D,3,0),"N.A.")</f>
        <v>N.A.</v>
      </c>
      <c r="AV10" s="176"/>
      <c r="AW10" s="175">
        <f>IFERROR(VLOOKUP(AW3,'Average maturity and duration'!$A:$D,3,0),"N.A.")</f>
        <v>7.9417340239565899</v>
      </c>
      <c r="AX10" s="176"/>
      <c r="AY10" s="175">
        <f>IFERROR(VLOOKUP(AY3,'Average maturity and duration'!$A:$D,3,0),"N.A.")</f>
        <v>3.4266103625916799</v>
      </c>
      <c r="AZ10" s="176"/>
      <c r="BA10" s="175" t="str">
        <f>IFERROR(VLOOKUP(BA3,'Average maturity and duration'!$A:$D,3,0),"N.A.")</f>
        <v>N.A.</v>
      </c>
      <c r="BB10" s="176"/>
      <c r="BC10" s="175">
        <f>IFERROR(VLOOKUP(BC3,'Average maturity and duration'!$A:$D,3,0),"N.A.")</f>
        <v>9.4024366104149895</v>
      </c>
      <c r="BD10" s="176"/>
      <c r="BE10" s="175">
        <f>IFERROR(VLOOKUP(BE3,'Average maturity and duration'!$A:$D,3,0),"N.A.")</f>
        <v>1.5002188589382399</v>
      </c>
      <c r="BF10" s="176"/>
      <c r="BG10" s="175">
        <f>IFERROR(VLOOKUP(BG3,'Average maturity and duration'!$A:$D,3,0),"N.A.")</f>
        <v>7.1244155905613802</v>
      </c>
      <c r="BH10" s="176"/>
      <c r="BI10" s="175" t="str">
        <f>IFERROR(VLOOKUP(BI3,'Average maturity and duration'!$A:$D,3,0),"N.A.")</f>
        <v>N.A.</v>
      </c>
      <c r="BJ10" s="176"/>
      <c r="BK10" s="175">
        <f>IFERROR(VLOOKUP(BK3,'Average maturity and duration'!$A:$D,3,0),"N.A.")</f>
        <v>0.60278832913709202</v>
      </c>
      <c r="BL10" s="176"/>
      <c r="BM10" s="62" t="s">
        <v>25</v>
      </c>
      <c r="BN10" s="175">
        <f>IFERROR(VLOOKUP(BN3,'Average maturity and duration'!$A:$D,3,0),"N.A.")</f>
        <v>1.4739464642834199</v>
      </c>
      <c r="BO10" s="176"/>
      <c r="BP10" s="175" t="str">
        <f>IFERROR(VLOOKUP(BP3,'Average maturity and duration'!$A:$D,3,0),"N.A.")</f>
        <v>N.A.</v>
      </c>
      <c r="BQ10" s="176"/>
      <c r="BR10" s="175">
        <f>IFERROR(VLOOKUP(BR3,'Average maturity and duration'!$A:$D,3,0),"N.A.")</f>
        <v>4.2606485989901098E-3</v>
      </c>
      <c r="BS10" s="201"/>
      <c r="BT10" s="176"/>
      <c r="BU10" s="175" t="str">
        <f>IFERROR(VLOOKUP(BU3,'Average maturity and duration'!$A:$D,3,0),"N.A.")</f>
        <v>N.A.</v>
      </c>
      <c r="BV10" s="176"/>
      <c r="BW10" s="175" t="str">
        <f>IFERROR(VLOOKUP(BW3,'Average maturity and duration'!$A:$D,3,0),"N.A.")</f>
        <v>N.A.</v>
      </c>
      <c r="BX10" s="176"/>
      <c r="BY10" s="175" t="str">
        <f>IFERROR(VLOOKUP(BY3,'Average maturity and duration'!$A:$D,3,0),"N.A.")</f>
        <v>N.A.</v>
      </c>
      <c r="BZ10" s="176"/>
      <c r="CA10" s="175" t="str">
        <f>IFERROR(VLOOKUP(CA3,'Average maturity and duration'!$A:$D,3,0),"N.A.")</f>
        <v>N.A.</v>
      </c>
      <c r="CB10" s="176"/>
      <c r="CC10" s="175">
        <f>IFERROR(VLOOKUP(CC3,'Average maturity and duration'!$A:$D,3,0),"N.A.")</f>
        <v>7.07109339761341</v>
      </c>
      <c r="CD10" s="176"/>
      <c r="CE10" s="175">
        <f>IFERROR(VLOOKUP(CE3,'Average maturity and duration'!$A:$D,3,0),"N.A.")</f>
        <v>0.91752502573077199</v>
      </c>
      <c r="CF10" s="176"/>
      <c r="CG10" s="62" t="str">
        <f>IFERROR(VLOOKUP(CG3,'Average maturity and duration'!$A:$D,3,0),"N.A.")</f>
        <v>N.A.</v>
      </c>
      <c r="CH10" s="62" t="str">
        <f>IFERROR(VLOOKUP(CH3,'Average maturity and duration'!$A:$D,3,0),"N.A.")</f>
        <v>N.A.</v>
      </c>
      <c r="CI10" s="62" t="str">
        <f>IFERROR(VLOOKUP(CI3,'Average maturity and duration'!$A:$D,3,0),"N.A.")</f>
        <v>N.A.</v>
      </c>
      <c r="CJ10" s="175" t="str">
        <f>IFERROR(VLOOKUP(CJ3,'Average maturity and duration'!$A:$D,3,0),"N.A.")</f>
        <v>N.A.</v>
      </c>
      <c r="CK10" s="176"/>
      <c r="CL10" s="175">
        <f>IFERROR(VLOOKUP(CL3,'Average maturity and duration'!$A:$D,3,0),"N.A.")</f>
        <v>2.2652372815621602</v>
      </c>
      <c r="CM10" s="176"/>
      <c r="CN10" s="175" t="str">
        <f>IFERROR(VLOOKUP(CN3,'Average maturity and duration'!$A:$D,3,0),"N.A.")</f>
        <v>N.A.</v>
      </c>
      <c r="CO10" s="176"/>
      <c r="CP10" s="62" t="str">
        <f>IFERROR(VLOOKUP(CP3,'Average maturity and duration'!$A:$D,3,0),"N.A.")</f>
        <v>N.A.</v>
      </c>
      <c r="CQ10" s="175">
        <f>IFERROR(VLOOKUP(CQ3,'Average maturity and duration'!$A:$D,3,0),"N.A.")</f>
        <v>0.52889942947599</v>
      </c>
      <c r="CR10" s="176"/>
      <c r="CS10" s="175">
        <f>IFERROR(VLOOKUP(CS3,'Average maturity and duration'!$A:$D,3,0),"N.A.")</f>
        <v>0.43180066295492597</v>
      </c>
      <c r="CT10" s="176"/>
      <c r="CU10" s="62" t="str">
        <f>IFERROR(VLOOKUP(CU3,'Average maturity and duration'!$A:$D,3,0),"N.A.")</f>
        <v>N.A.</v>
      </c>
      <c r="CV10" s="175">
        <f>IFERROR(VLOOKUP(CV3,'Average maturity and duration'!$A:$D,3,0),"N.A.")</f>
        <v>6.8947812023220596</v>
      </c>
      <c r="CW10" s="176"/>
      <c r="CX10" s="175">
        <f>IFERROR(VLOOKUP(CX3,'Average maturity and duration'!$A:$D,3,0),"N.A.")</f>
        <v>1.7662471802117501</v>
      </c>
      <c r="CY10" s="176"/>
      <c r="CZ10" s="175">
        <f>IFERROR(VLOOKUP(CZ3,'Average maturity and duration'!$A:$D,3,0),"N.A.")</f>
        <v>0.52836057729508701</v>
      </c>
      <c r="DA10" s="176"/>
      <c r="DB10" s="62" t="str">
        <f>IFERROR(VLOOKUP(DB3,'Average maturity and duration'!$A:$D,3,0),"N.A.")</f>
        <v>N.A.</v>
      </c>
      <c r="DC10" s="62" t="str">
        <f>IFERROR(VLOOKUP(DC3,'Average maturity and duration'!$A:$D,3,0),"N.A.")</f>
        <v>N.A.</v>
      </c>
      <c r="DD10" s="62" t="str">
        <f>IFERROR(VLOOKUP(DD3,'Average maturity and duration'!$A:$D,3,0),"N.A.")</f>
        <v>N.A.</v>
      </c>
      <c r="DE10" s="62" t="str">
        <f>IFERROR(VLOOKUP(DE3,'Average maturity and duration'!$A:$D,3,0),"N.A.")</f>
        <v>N.A.</v>
      </c>
      <c r="DF10" s="62" t="str">
        <f>IFERROR(VLOOKUP(DF3,'Average maturity and duration'!$A:$D,3,0),"N.A.")</f>
        <v>N.A.</v>
      </c>
      <c r="DG10" s="175">
        <f>IFERROR(VLOOKUP(DG3,'Average maturity and duration'!$A:$D,3,0),"N.A.")</f>
        <v>12.6895612779561</v>
      </c>
      <c r="DH10" s="176"/>
      <c r="DI10" s="175" t="str">
        <f>IFERROR(VLOOKUP(DI3,'Average maturity and duration'!$A:$D,3,0),"N.A.")</f>
        <v>N.A.</v>
      </c>
      <c r="DJ10" s="176"/>
      <c r="DK10" s="175" t="str">
        <f>IFERROR(VLOOKUP(DK3,'Average maturity and duration'!$A:$D,3,0),"N.A.")</f>
        <v>N.A.</v>
      </c>
      <c r="DL10" s="176"/>
      <c r="DM10" s="175" t="str">
        <f>IFERROR(VLOOKUP(DM3,'Average maturity and duration'!$A:$D,3,0),"N.A.")</f>
        <v>N.A.</v>
      </c>
      <c r="DN10" s="176"/>
      <c r="DO10" s="175" t="str">
        <f>IFERROR(VLOOKUP(DO3,'Average maturity and duration'!$A:$D,3,0),"N.A.")</f>
        <v>N.A.</v>
      </c>
      <c r="DP10" s="176"/>
      <c r="DQ10" s="62" t="str">
        <f>IFERROR(VLOOKUP(DQ3,'Average maturity and duration'!$A:$D,3,0),"N.A.")</f>
        <v>N.A.</v>
      </c>
      <c r="DR10" s="175" t="str">
        <f>IFERROR(VLOOKUP(DR3,'Average maturity and duration'!$A:$D,3,0),"N.A.")</f>
        <v>N.A.</v>
      </c>
      <c r="DS10" s="176"/>
      <c r="DT10" s="62" t="str">
        <f>IFERROR(VLOOKUP(DT3,'Average maturity and duration'!$A:$D,3,0),"N.A.")</f>
        <v>N.A.</v>
      </c>
      <c r="DU10" s="175" t="str">
        <f>IFERROR(VLOOKUP(DU3,'Average maturity and duration'!$A:$D,3,0),"N.A.")</f>
        <v>N.A.</v>
      </c>
      <c r="DV10" s="176"/>
      <c r="DW10" s="175" t="str">
        <f>IFERROR(VLOOKUP(DW3,'Average maturity and duration'!$A:$D,3,0),"N.A.")</f>
        <v>N.A.</v>
      </c>
      <c r="DX10" s="176"/>
      <c r="DY10" s="62" t="str">
        <f>IFERROR(VLOOKUP(DY3,'Average maturity and duration'!$A:$D,3,0),"N.A.")</f>
        <v>N.A.</v>
      </c>
      <c r="DZ10" s="175" t="str">
        <f>IFERROR(VLOOKUP(DZ3,'Average maturity and duration'!$A:$D,3,0),"N.A.")</f>
        <v>N.A.</v>
      </c>
      <c r="EA10" s="176"/>
      <c r="EB10" s="175" t="str">
        <f>IFERROR(VLOOKUP(EB3,'Average maturity and duration'!$A:$D,3,0),"N.A.")</f>
        <v>N.A.</v>
      </c>
      <c r="EC10" s="176"/>
      <c r="ED10" s="62" t="str">
        <f>IFERROR(VLOOKUP(ED3,'Average maturity and duration'!$A:$D,3,0),"N.A.")</f>
        <v>N.A.</v>
      </c>
      <c r="EE10" s="175" t="str">
        <f>IFERROR(VLOOKUP(EE3,'Average maturity and duration'!$A:$D,3,0),"N.A.")</f>
        <v>N.A.</v>
      </c>
      <c r="EF10" s="176"/>
      <c r="EG10" s="175" t="str">
        <f>IFERROR(VLOOKUP(EG3,'Average maturity and duration'!$A:$D,3,0),"N.A.")</f>
        <v>N.A.</v>
      </c>
      <c r="EH10" s="176"/>
      <c r="EI10" s="175" t="str">
        <f>IFERROR(VLOOKUP(EI3,'Average maturity and duration'!$A:$D,3,0),"N.A.")</f>
        <v>N.A.</v>
      </c>
      <c r="EJ10" s="176"/>
      <c r="EK10" s="175" t="str">
        <f>IFERROR(VLOOKUP(EK3,'Average maturity and duration'!$A:$D,3,0),"N.A.")</f>
        <v>N.A.</v>
      </c>
      <c r="EL10" s="176"/>
      <c r="EM10" s="175" t="str">
        <f>IFERROR(VLOOKUP(EM3,'Average maturity and duration'!$A:$D,3,0),"N.A.")</f>
        <v>N.A.</v>
      </c>
      <c r="EN10" s="176"/>
    </row>
    <row r="11" spans="1:144" s="65" customFormat="1" ht="12.75" customHeight="1">
      <c r="A11" s="64">
        <v>3</v>
      </c>
      <c r="B11" s="107" t="s">
        <v>50</v>
      </c>
      <c r="C11" s="175">
        <f>IFERROR(VLOOKUP(C3,'Average maturity and duration'!$A:$D,4,0),"N.A.")</f>
        <v>5.6207565380878304</v>
      </c>
      <c r="D11" s="176"/>
      <c r="E11" s="175">
        <f>IFERROR(VLOOKUP(E3,'Average maturity and duration'!$A:$D,4,0),"N.A.")</f>
        <v>3.2246784735987899</v>
      </c>
      <c r="F11" s="176"/>
      <c r="G11" s="175" t="str">
        <f>IFERROR(VLOOKUP(G3,'Average maturity and duration'!$A:$D,4,0),"N.A.")</f>
        <v>N.A.</v>
      </c>
      <c r="H11" s="176"/>
      <c r="I11" s="175">
        <f>IFERROR(VLOOKUP(I3,'Average maturity and duration'!$A:$D,4,0),"N.A.")</f>
        <v>2.07789910455325</v>
      </c>
      <c r="J11" s="176"/>
      <c r="K11" s="175">
        <f>IFERROR(VLOOKUP(K3,'Average maturity and duration'!$A:$D,4,0),"N.A.")</f>
        <v>10.8895080221578</v>
      </c>
      <c r="L11" s="176"/>
      <c r="M11" s="175" t="str">
        <f>IFERROR(VLOOKUP(M3,'Average maturity and duration'!$A:$D,4,0),"N.A.")</f>
        <v>N.A.</v>
      </c>
      <c r="N11" s="176"/>
      <c r="O11" s="175">
        <f>IFERROR(VLOOKUP(O3,'Average maturity and duration'!$A:$D,4,0),"N.A.")</f>
        <v>0.14747165407563501</v>
      </c>
      <c r="P11" s="176"/>
      <c r="Q11" s="175" t="str">
        <f>IFERROR(VLOOKUP(Q3,'Average maturity and duration'!$A:$D,4,0),"N.A.")</f>
        <v>N.A.</v>
      </c>
      <c r="R11" s="176"/>
      <c r="S11" s="175">
        <f>IFERROR(VLOOKUP(S3,'Average maturity and duration'!$A:$D,4,0),"N.A.")</f>
        <v>2.7949014039649001</v>
      </c>
      <c r="T11" s="176"/>
      <c r="U11" s="175">
        <f>IFERROR(VLOOKUP(U3,'Average maturity and duration'!$A:$D,4,0),"N.A.")</f>
        <v>0.45146194049510102</v>
      </c>
      <c r="V11" s="176"/>
      <c r="W11" s="175" t="str">
        <f>IFERROR(VLOOKUP(W3,'Average maturity and duration'!$A:$D,4,0),"N.A.")</f>
        <v>N.A.</v>
      </c>
      <c r="X11" s="176"/>
      <c r="Y11" s="175">
        <f>IFERROR(VLOOKUP(Y3,'Average maturity and duration'!$A:$D,4,0),"N.A.")</f>
        <v>2.7062212856227199</v>
      </c>
      <c r="Z11" s="176"/>
      <c r="AA11" s="175" t="str">
        <f>IFERROR(VLOOKUP(AA3,'Average maturity and duration'!$A:$D,4,0),"N.A.")</f>
        <v>N.A.</v>
      </c>
      <c r="AB11" s="176"/>
      <c r="AC11" s="175">
        <f>IFERROR(VLOOKUP(AC3,'Average maturity and duration'!$A:$D,4,0),"N.A.")</f>
        <v>6.8993825458548201</v>
      </c>
      <c r="AD11" s="176"/>
      <c r="AE11" s="175" t="str">
        <f>IFERROR(VLOOKUP(AE3,'Average maturity and duration'!$A:$D,4,0),"N.A.")</f>
        <v>N.A.</v>
      </c>
      <c r="AF11" s="176"/>
      <c r="AG11" s="175" t="str">
        <f>IFERROR(VLOOKUP(AG3,'Average maturity and duration'!$A:$D,4,0),"N.A.")</f>
        <v>N.A.</v>
      </c>
      <c r="AH11" s="176"/>
      <c r="AI11" s="175">
        <f>IFERROR(VLOOKUP(AI3,'Average maturity and duration'!$A:$D,4,0),"N.A.")</f>
        <v>0.47880414301670998</v>
      </c>
      <c r="AJ11" s="176"/>
      <c r="AK11" s="175" t="str">
        <f>IFERROR(VLOOKUP(AK3,'Average maturity and duration'!$A:$D,4,0),"N.A.")</f>
        <v>N.A.</v>
      </c>
      <c r="AL11" s="176"/>
      <c r="AM11" s="175" t="str">
        <f>IFERROR(VLOOKUP(AM3,'Average maturity and duration'!$A:$D,4,0),"N.A.")</f>
        <v>N.A.</v>
      </c>
      <c r="AN11" s="176"/>
      <c r="AO11" s="175" t="str">
        <f>IFERROR(VLOOKUP(AO3,'Average maturity and duration'!$A:$D,4,0),"N.A.")</f>
        <v>N.A.</v>
      </c>
      <c r="AP11" s="176"/>
      <c r="AQ11" s="175" t="str">
        <f>IFERROR(VLOOKUP(AQ3,'Average maturity and duration'!$A:$D,4,0),"N.A.")</f>
        <v>N.A.</v>
      </c>
      <c r="AR11" s="176"/>
      <c r="AS11" s="175" t="str">
        <f>IFERROR(VLOOKUP(AS3,'Average maturity and duration'!$A:$D,4,0),"N.A.")</f>
        <v>N.A.</v>
      </c>
      <c r="AT11" s="176"/>
      <c r="AU11" s="175" t="str">
        <f>IFERROR(VLOOKUP(AU3,'Average maturity and duration'!$A:$D,4,0),"N.A.")</f>
        <v>N.A.</v>
      </c>
      <c r="AV11" s="176"/>
      <c r="AW11" s="175">
        <f>IFERROR(VLOOKUP(AW3,'Average maturity and duration'!$A:$D,4,0),"N.A.")</f>
        <v>4.2954108236470301</v>
      </c>
      <c r="AX11" s="176"/>
      <c r="AY11" s="175">
        <f>IFERROR(VLOOKUP(AY3,'Average maturity and duration'!$A:$D,4,0),"N.A.")</f>
        <v>2.5895489060160801</v>
      </c>
      <c r="AZ11" s="176"/>
      <c r="BA11" s="175" t="str">
        <f>IFERROR(VLOOKUP(BA3,'Average maturity and duration'!$A:$D,4,0),"N.A.")</f>
        <v>N.A.</v>
      </c>
      <c r="BB11" s="176"/>
      <c r="BC11" s="175">
        <f>IFERROR(VLOOKUP(BC3,'Average maturity and duration'!$A:$D,4,0),"N.A.")</f>
        <v>6.7610537289987196</v>
      </c>
      <c r="BD11" s="176"/>
      <c r="BE11" s="175">
        <f>IFERROR(VLOOKUP(BE3,'Average maturity and duration'!$A:$D,4,0),"N.A.")</f>
        <v>0.94061602606662797</v>
      </c>
      <c r="BF11" s="176"/>
      <c r="BG11" s="175">
        <f>IFERROR(VLOOKUP(BG3,'Average maturity and duration'!$A:$D,4,0),"N.A.")</f>
        <v>2.8958824031797601</v>
      </c>
      <c r="BH11" s="176"/>
      <c r="BI11" s="175" t="str">
        <f>IFERROR(VLOOKUP(BI3,'Average maturity and duration'!$A:$D,4,0),"N.A.")</f>
        <v>N.A.</v>
      </c>
      <c r="BJ11" s="176"/>
      <c r="BK11" s="175">
        <f>IFERROR(VLOOKUP(BK3,'Average maturity and duration'!$A:$D,4,0),"N.A.")</f>
        <v>0.557355209812194</v>
      </c>
      <c r="BL11" s="176"/>
      <c r="BM11" s="62" t="s">
        <v>25</v>
      </c>
      <c r="BN11" s="175">
        <f>IFERROR(VLOOKUP(BN3,'Average maturity and duration'!$A:$D,4,0),"N.A.")</f>
        <v>1.3205471873594601</v>
      </c>
      <c r="BO11" s="176"/>
      <c r="BP11" s="175" t="str">
        <f>IFERROR(VLOOKUP(BP3,'Average maturity and duration'!$A:$D,4,0),"N.A.")</f>
        <v>N.A.</v>
      </c>
      <c r="BQ11" s="176"/>
      <c r="BR11" s="175">
        <f>IFERROR(VLOOKUP(BR3,'Average maturity and duration'!$A:$D,4,0),"N.A.")</f>
        <v>1.44337343407742E-3</v>
      </c>
      <c r="BS11" s="201"/>
      <c r="BT11" s="176"/>
      <c r="BU11" s="175" t="str">
        <f>IFERROR(VLOOKUP(BU3,'Average maturity and duration'!$A:$D,4,0),"N.A.")</f>
        <v>N.A.</v>
      </c>
      <c r="BV11" s="176"/>
      <c r="BW11" s="175" t="str">
        <f>IFERROR(VLOOKUP(BW3,'Average maturity and duration'!$A:$D,4,0),"N.A.")</f>
        <v>N.A.</v>
      </c>
      <c r="BX11" s="176"/>
      <c r="BY11" s="175" t="str">
        <f>IFERROR(VLOOKUP(BY3,'Average maturity and duration'!$A:$D,4,0),"N.A.")</f>
        <v>N.A.</v>
      </c>
      <c r="BZ11" s="176"/>
      <c r="CA11" s="175" t="str">
        <f>IFERROR(VLOOKUP(CA3,'Average maturity and duration'!$A:$D,4,0),"N.A.")</f>
        <v>N.A.</v>
      </c>
      <c r="CB11" s="176"/>
      <c r="CC11" s="175">
        <f>IFERROR(VLOOKUP(CC3,'Average maturity and duration'!$A:$D,4,0),"N.A.")</f>
        <v>2.8213283023787601</v>
      </c>
      <c r="CD11" s="176"/>
      <c r="CE11" s="175">
        <f>IFERROR(VLOOKUP(CE3,'Average maturity and duration'!$A:$D,4,0),"N.A.")</f>
        <v>0.87295248531951797</v>
      </c>
      <c r="CF11" s="176"/>
      <c r="CG11" s="62" t="str">
        <f>IFERROR(VLOOKUP(CG3,'Average maturity and duration'!$A:$D,4,0),"N.A.")</f>
        <v>N.A.</v>
      </c>
      <c r="CH11" s="62" t="str">
        <f>IFERROR(VLOOKUP(CH3,'Average maturity and duration'!$A:$D,4,0),"N.A.")</f>
        <v>N.A.</v>
      </c>
      <c r="CI11" s="62" t="str">
        <f>IFERROR(VLOOKUP(CI3,'Average maturity and duration'!$A:$D,4,0),"N.A.")</f>
        <v>N.A.</v>
      </c>
      <c r="CJ11" s="175" t="str">
        <f>IFERROR(VLOOKUP(CJ3,'Average maturity and duration'!$A:$D,4,0),"N.A.")</f>
        <v>N.A.</v>
      </c>
      <c r="CK11" s="176"/>
      <c r="CL11" s="175">
        <f>IFERROR(VLOOKUP(CL3,'Average maturity and duration'!$A:$D,4,0),"N.A.")</f>
        <v>2.01696390183543</v>
      </c>
      <c r="CM11" s="176"/>
      <c r="CN11" s="175" t="str">
        <f>IFERROR(VLOOKUP(CN3,'Average maturity and duration'!$A:$D,4,0),"N.A.")</f>
        <v>N.A.</v>
      </c>
      <c r="CO11" s="176"/>
      <c r="CP11" s="62" t="str">
        <f>IFERROR(VLOOKUP(CP3,'Average maturity and duration'!$A:$D,4,0),"N.A.")</f>
        <v>N.A.</v>
      </c>
      <c r="CQ11" s="175">
        <f>IFERROR(VLOOKUP(CQ3,'Average maturity and duration'!$A:$D,4,0),"N.A.")</f>
        <v>0.51134737300002198</v>
      </c>
      <c r="CR11" s="176"/>
      <c r="CS11" s="175">
        <f>IFERROR(VLOOKUP(CS3,'Average maturity and duration'!$A:$D,4,0),"N.A.")</f>
        <v>0.411595487336815</v>
      </c>
      <c r="CT11" s="176"/>
      <c r="CU11" s="62" t="str">
        <f>IFERROR(VLOOKUP(CU3,'Average maturity and duration'!$A:$D,4,0),"N.A.")</f>
        <v>N.A.</v>
      </c>
      <c r="CV11" s="175">
        <f>IFERROR(VLOOKUP(CV3,'Average maturity and duration'!$A:$D,4,0),"N.A.")</f>
        <v>5.2536108736313896</v>
      </c>
      <c r="CW11" s="176"/>
      <c r="CX11" s="175">
        <f>IFERROR(VLOOKUP(CX3,'Average maturity and duration'!$A:$D,4,0),"N.A.")</f>
        <v>1.61470026450295</v>
      </c>
      <c r="CY11" s="176"/>
      <c r="CZ11" s="175">
        <f>IFERROR(VLOOKUP(CZ3,'Average maturity and duration'!$A:$D,4,0),"N.A.")</f>
        <v>0.51090425423638997</v>
      </c>
      <c r="DA11" s="176"/>
      <c r="DB11" s="62" t="str">
        <f>IFERROR(VLOOKUP(DB3,'Average maturity and duration'!$A:$D,4,0),"N.A.")</f>
        <v>N.A.</v>
      </c>
      <c r="DC11" s="62" t="str">
        <f>IFERROR(VLOOKUP(DC3,'Average maturity and duration'!$A:$D,4,0),"N.A.")</f>
        <v>N.A.</v>
      </c>
      <c r="DD11" s="62" t="str">
        <f>IFERROR(VLOOKUP(DD3,'Average maturity and duration'!$A:$D,4,0),"N.A.")</f>
        <v>N.A.</v>
      </c>
      <c r="DE11" s="62" t="str">
        <f>IFERROR(VLOOKUP(DE3,'Average maturity and duration'!$A:$D,4,0),"N.A.")</f>
        <v>N.A.</v>
      </c>
      <c r="DF11" s="62" t="str">
        <f>IFERROR(VLOOKUP(DF3,'Average maturity and duration'!$A:$D,4,0),"N.A.")</f>
        <v>N.A.</v>
      </c>
      <c r="DG11" s="175">
        <f>IFERROR(VLOOKUP(DG3,'Average maturity and duration'!$A:$D,4,0),"N.A.")</f>
        <v>5.2409887667580497</v>
      </c>
      <c r="DH11" s="176"/>
      <c r="DI11" s="175" t="str">
        <f>IFERROR(VLOOKUP(DI3,'Average maturity and duration'!$A:$D,4,0),"N.A.")</f>
        <v>N.A.</v>
      </c>
      <c r="DJ11" s="176"/>
      <c r="DK11" s="175" t="str">
        <f>IFERROR(VLOOKUP(DK3,'Average maturity and duration'!$A:$D,4,0),"N.A.")</f>
        <v>N.A.</v>
      </c>
      <c r="DL11" s="176"/>
      <c r="DM11" s="175" t="str">
        <f>IFERROR(VLOOKUP(DM3,'Average maturity and duration'!$A:$D,4,0),"N.A.")</f>
        <v>N.A.</v>
      </c>
      <c r="DN11" s="176"/>
      <c r="DO11" s="175" t="str">
        <f>IFERROR(VLOOKUP(DO3,'Average maturity and duration'!$A:$D,4,0),"N.A.")</f>
        <v>N.A.</v>
      </c>
      <c r="DP11" s="176"/>
      <c r="DQ11" s="62" t="str">
        <f>IFERROR(VLOOKUP(DQ3,'Average maturity and duration'!$A:$D,4,0),"N.A.")</f>
        <v>N.A.</v>
      </c>
      <c r="DR11" s="175" t="str">
        <f>IFERROR(VLOOKUP(DR3,'Average maturity and duration'!$A:$D,4,0),"N.A.")</f>
        <v>N.A.</v>
      </c>
      <c r="DS11" s="176"/>
      <c r="DT11" s="62" t="str">
        <f>IFERROR(VLOOKUP(DT3,'Average maturity and duration'!$A:$D,4,0),"N.A.")</f>
        <v>N.A.</v>
      </c>
      <c r="DU11" s="175" t="str">
        <f>IFERROR(VLOOKUP(DU3,'Average maturity and duration'!$A:$D,4,0),"N.A.")</f>
        <v>N.A.</v>
      </c>
      <c r="DV11" s="176"/>
      <c r="DW11" s="175" t="str">
        <f>IFERROR(VLOOKUP(DW3,'Average maturity and duration'!$A:$D,4,0),"N.A.")</f>
        <v>N.A.</v>
      </c>
      <c r="DX11" s="176"/>
      <c r="DY11" s="62" t="str">
        <f>IFERROR(VLOOKUP(DY3,'Average maturity and duration'!$A:$D,4,0),"N.A.")</f>
        <v>N.A.</v>
      </c>
      <c r="DZ11" s="175" t="str">
        <f>IFERROR(VLOOKUP(DZ3,'Average maturity and duration'!$A:$D,4,0),"N.A.")</f>
        <v>N.A.</v>
      </c>
      <c r="EA11" s="176"/>
      <c r="EB11" s="175" t="str">
        <f>IFERROR(VLOOKUP(EB3,'Average maturity and duration'!$A:$D,4,0),"N.A.")</f>
        <v>N.A.</v>
      </c>
      <c r="EC11" s="176"/>
      <c r="ED11" s="62" t="str">
        <f>IFERROR(VLOOKUP(ED3,'Average maturity and duration'!$A:$D,4,0),"N.A.")</f>
        <v>N.A.</v>
      </c>
      <c r="EE11" s="175" t="str">
        <f>IFERROR(VLOOKUP(EE3,'Average maturity and duration'!$A:$D,4,0),"N.A.")</f>
        <v>N.A.</v>
      </c>
      <c r="EF11" s="176"/>
      <c r="EG11" s="175" t="str">
        <f>IFERROR(VLOOKUP(EG3,'Average maturity and duration'!$A:$D,4,0),"N.A.")</f>
        <v>N.A.</v>
      </c>
      <c r="EH11" s="176"/>
      <c r="EI11" s="175" t="str">
        <f>IFERROR(VLOOKUP(EI3,'Average maturity and duration'!$A:$D,4,0),"N.A.")</f>
        <v>N.A.</v>
      </c>
      <c r="EJ11" s="176"/>
      <c r="EK11" s="175" t="str">
        <f>IFERROR(VLOOKUP(EK3,'Average maturity and duration'!$A:$D,4,0),"N.A.")</f>
        <v>N.A.</v>
      </c>
      <c r="EL11" s="176"/>
      <c r="EM11" s="175" t="str">
        <f>IFERROR(VLOOKUP(EM3,'Average maturity and duration'!$A:$D,4,0),"N.A.")</f>
        <v>N.A.</v>
      </c>
      <c r="EN11" s="176"/>
    </row>
    <row r="12" spans="1:144" s="65" customFormat="1" ht="12.75" customHeight="1">
      <c r="A12" s="64">
        <v>4</v>
      </c>
      <c r="B12" s="107" t="s">
        <v>2521</v>
      </c>
      <c r="C12" s="177">
        <f>IFERROR(VLOOKUP(C3,'Average maturity and duration'!$A:$E,5,0),"N.A.")</f>
        <v>6.8768660338441895E-2</v>
      </c>
      <c r="D12" s="178"/>
      <c r="E12" s="177">
        <f>IFERROR(VLOOKUP(E3,'Average maturity and duration'!$A:$E,5,0),"N.A.")</f>
        <v>6.8118831140064395E-2</v>
      </c>
      <c r="F12" s="178"/>
      <c r="G12" s="177" t="str">
        <f>IFERROR(VLOOKUP(G3,'Average maturity and duration'!$A:$E,5,0),"N.A.")</f>
        <v>N.A.</v>
      </c>
      <c r="H12" s="178"/>
      <c r="I12" s="177">
        <f>IFERROR(VLOOKUP(I3,'Average maturity and duration'!$A:$E,5,0),"N.A.")</f>
        <v>7.1249167334290306E-2</v>
      </c>
      <c r="J12" s="178"/>
      <c r="K12" s="177">
        <f>IFERROR(VLOOKUP(K3,'Average maturity and duration'!$A:$E,5,0),"N.A.")</f>
        <v>7.1974827130021707E-2</v>
      </c>
      <c r="L12" s="178"/>
      <c r="M12" s="177" t="str">
        <f>IFERROR(VLOOKUP(M3,'Average maturity and duration'!$A:$E,5,0),"N.A.")</f>
        <v>N.A.</v>
      </c>
      <c r="N12" s="178"/>
      <c r="O12" s="177">
        <f>IFERROR(VLOOKUP(O3,'Average maturity and duration'!$A:$E,5,0),"N.A.")</f>
        <v>5.9937416221628098E-2</v>
      </c>
      <c r="P12" s="178"/>
      <c r="Q12" s="177" t="str">
        <f>IFERROR(VLOOKUP(Q3,'Average maturity and duration'!$A:$E,5,0),"N.A.")</f>
        <v>N.A.</v>
      </c>
      <c r="R12" s="178"/>
      <c r="S12" s="177">
        <f>IFERROR(VLOOKUP(S3,'Average maturity and duration'!$A:$E,5,0),"N.A.")</f>
        <v>6.2241955402521199E-2</v>
      </c>
      <c r="T12" s="178"/>
      <c r="U12" s="177">
        <f>IFERROR(VLOOKUP(U3,'Average maturity and duration'!$A:$E,5,0),"N.A.")</f>
        <v>6.5018135712188896E-2</v>
      </c>
      <c r="V12" s="178"/>
      <c r="W12" s="177" t="str">
        <f>IFERROR(VLOOKUP(W3,'Average maturity and duration'!$A:$E,5,0),"N.A.")</f>
        <v>N.A.</v>
      </c>
      <c r="X12" s="178"/>
      <c r="Y12" s="177">
        <f>IFERROR(VLOOKUP(Y3,'Average maturity and duration'!$A:$E,5,0),"N.A.")</f>
        <v>6.8779345666356295E-2</v>
      </c>
      <c r="Z12" s="178"/>
      <c r="AA12" s="177" t="str">
        <f>IFERROR(VLOOKUP(AA3,'Average maturity and duration'!$A:$E,5,0),"N.A.")</f>
        <v>N.A.</v>
      </c>
      <c r="AB12" s="178"/>
      <c r="AC12" s="177">
        <f>IFERROR(VLOOKUP(AC3,'Average maturity and duration'!$A:$E,5,0),"N.A.")</f>
        <v>6.7501758588567898E-2</v>
      </c>
      <c r="AD12" s="178"/>
      <c r="AE12" s="177" t="str">
        <f>IFERROR(VLOOKUP(AE3,'Average maturity and duration'!$A:$E,5,0),"N.A.")</f>
        <v>N.A.</v>
      </c>
      <c r="AF12" s="178"/>
      <c r="AG12" s="177" t="str">
        <f>IFERROR(VLOOKUP(AG3,'Average maturity and duration'!$A:$E,5,0),"N.A.")</f>
        <v>N.A.</v>
      </c>
      <c r="AH12" s="178"/>
      <c r="AI12" s="177">
        <f>IFERROR(VLOOKUP(AI3,'Average maturity and duration'!$A:$E,5,0),"N.A.")</f>
        <v>6.2715812531610002E-2</v>
      </c>
      <c r="AJ12" s="178"/>
      <c r="AK12" s="177" t="str">
        <f>IFERROR(VLOOKUP(AK3,'Average maturity and duration'!$A:$E,5,0),"N.A.")</f>
        <v>N.A.</v>
      </c>
      <c r="AL12" s="178"/>
      <c r="AM12" s="177" t="str">
        <f>IFERROR(VLOOKUP(AM3,'Average maturity and duration'!$A:$E,5,0),"N.A.")</f>
        <v>N.A.</v>
      </c>
      <c r="AN12" s="178"/>
      <c r="AO12" s="177" t="str">
        <f>IFERROR(VLOOKUP(AO3,'Average maturity and duration'!$A:$E,5,0),"N.A.")</f>
        <v>N.A.</v>
      </c>
      <c r="AP12" s="178"/>
      <c r="AQ12" s="177" t="str">
        <f>IFERROR(VLOOKUP(AQ3,'Average maturity and duration'!$A:$E,5,0),"N.A.")</f>
        <v>N.A.</v>
      </c>
      <c r="AR12" s="178"/>
      <c r="AS12" s="177" t="str">
        <f>IFERROR(VLOOKUP(AS3,'Average maturity and duration'!$A:$E,5,0),"N.A.")</f>
        <v>N.A.</v>
      </c>
      <c r="AT12" s="178"/>
      <c r="AU12" s="177" t="str">
        <f>IFERROR(VLOOKUP(AU3,'Average maturity and duration'!$A:$E,5,0),"N.A.")</f>
        <v>N.A.</v>
      </c>
      <c r="AV12" s="178"/>
      <c r="AW12" s="177">
        <f>IFERROR(VLOOKUP(AW3,'Average maturity and duration'!$A:$E,5,0),"N.A.")</f>
        <v>6.8408404868413999E-2</v>
      </c>
      <c r="AX12" s="178"/>
      <c r="AY12" s="177">
        <f>IFERROR(VLOOKUP(AY3,'Average maturity and duration'!$A:$E,5,0),"N.A.")</f>
        <v>6.7439091380476907E-2</v>
      </c>
      <c r="AZ12" s="178"/>
      <c r="BA12" s="177" t="str">
        <f>IFERROR(VLOOKUP(BA3,'Average maturity and duration'!$A:$E,5,0),"N.A.")</f>
        <v>N.A.</v>
      </c>
      <c r="BB12" s="178"/>
      <c r="BC12" s="177">
        <f>IFERROR(VLOOKUP(BC3,'Average maturity and duration'!$A:$E,5,0),"N.A.")</f>
        <v>6.6599795033555495E-2</v>
      </c>
      <c r="BD12" s="178"/>
      <c r="BE12" s="177">
        <f>IFERROR(VLOOKUP(BE3,'Average maturity and duration'!$A:$E,5,0),"N.A.")</f>
        <v>6.5654678172563694E-2</v>
      </c>
      <c r="BF12" s="178"/>
      <c r="BG12" s="177">
        <f>IFERROR(VLOOKUP(BG3,'Average maturity and duration'!$A:$E,5,0),"N.A.")</f>
        <v>6.5396608398996803E-2</v>
      </c>
      <c r="BH12" s="178"/>
      <c r="BI12" s="177" t="str">
        <f>IFERROR(VLOOKUP(BI3,'Average maturity and duration'!$A:$E,5,0),"N.A.")</f>
        <v>N.A.</v>
      </c>
      <c r="BJ12" s="178"/>
      <c r="BK12" s="177">
        <f>IFERROR(VLOOKUP(BK3,'Average maturity and duration'!$A:$E,5,0),"N.A.")</f>
        <v>6.3543865272600294E-2</v>
      </c>
      <c r="BL12" s="178"/>
      <c r="BM12" s="62" t="s">
        <v>25</v>
      </c>
      <c r="BN12" s="177">
        <f>IFERROR(VLOOKUP(BN3,'Average maturity and duration'!$A:$E,5,0),"N.A.")</f>
        <v>6.5843462538747996E-2</v>
      </c>
      <c r="BO12" s="178"/>
      <c r="BP12" s="177" t="str">
        <f>IFERROR(VLOOKUP(BP3,'Average maturity and duration'!$A:$E,5,0),"N.A.")</f>
        <v>N.A.</v>
      </c>
      <c r="BQ12" s="178"/>
      <c r="BR12" s="177">
        <f>IFERROR(VLOOKUP(BR3,'Average maturity and duration'!$A:$E,5,0),"N.A.")</f>
        <v>5.7101107081147101E-2</v>
      </c>
      <c r="BS12" s="183"/>
      <c r="BT12" s="183"/>
      <c r="BU12" s="177" t="str">
        <f>IFERROR(VLOOKUP(BU3,'Average maturity and duration'!$A:$E,5,0),"N.A.")</f>
        <v>N.A.</v>
      </c>
      <c r="BV12" s="178"/>
      <c r="BW12" s="177" t="str">
        <f>IFERROR(VLOOKUP(BW3,'Average maturity and duration'!$A:$E,5,0),"N.A.")</f>
        <v>N.A.</v>
      </c>
      <c r="BX12" s="178"/>
      <c r="BY12" s="177" t="str">
        <f>IFERROR(VLOOKUP(BY3,'Average maturity and duration'!$A:$E,5,0),"N.A.")</f>
        <v>N.A.</v>
      </c>
      <c r="BZ12" s="178"/>
      <c r="CA12" s="177" t="str">
        <f>IFERROR(VLOOKUP(CA3,'Average maturity and duration'!$A:$E,5,0),"N.A.")</f>
        <v>N.A.</v>
      </c>
      <c r="CB12" s="178"/>
      <c r="CC12" s="177">
        <f>IFERROR(VLOOKUP(CC3,'Average maturity and duration'!$A:$E,5,0),"N.A.")</f>
        <v>6.5275646934470494E-2</v>
      </c>
      <c r="CD12" s="178"/>
      <c r="CE12" s="177">
        <f>IFERROR(VLOOKUP(CE3,'Average maturity and duration'!$A:$E,5,0),"N.A.")</f>
        <v>5.9189448094576803E-2</v>
      </c>
      <c r="CF12" s="178"/>
      <c r="CG12" s="66" t="str">
        <f>IFERROR(VLOOKUP(CG3,'Average maturity and duration'!$A:$E,5,0),"N.A.")</f>
        <v>N.A.</v>
      </c>
      <c r="CH12" s="66" t="str">
        <f>IFERROR(VLOOKUP(CH3,'Average maturity and duration'!$A:$E,5,0),"N.A.")</f>
        <v>N.A.</v>
      </c>
      <c r="CI12" s="66" t="str">
        <f>IFERROR(VLOOKUP(CI3,'Average maturity and duration'!$A:$E,5,0),"N.A.")</f>
        <v>N.A.</v>
      </c>
      <c r="CJ12" s="177" t="str">
        <f>IFERROR(VLOOKUP(CJ3,'Average maturity and duration'!$A:$E,5,0),"N.A.")</f>
        <v>N.A.</v>
      </c>
      <c r="CK12" s="178"/>
      <c r="CL12" s="177">
        <f>IFERROR(VLOOKUP(CL3,'Average maturity and duration'!$A:$E,5,0),"N.A.")</f>
        <v>6.1348859524712702E-2</v>
      </c>
      <c r="CM12" s="178"/>
      <c r="CN12" s="177" t="str">
        <f>IFERROR(VLOOKUP(CN3,'Average maturity and duration'!$A:$E,5,0),"N.A.")</f>
        <v>N.A.</v>
      </c>
      <c r="CO12" s="178"/>
      <c r="CP12" s="66" t="str">
        <f>IFERROR(VLOOKUP(CP3,'Average maturity and duration'!$A:$E,5,0),"N.A.")</f>
        <v>N.A.</v>
      </c>
      <c r="CQ12" s="177">
        <f>IFERROR(VLOOKUP(CQ3,'Average maturity and duration'!$A:$E,5,0),"N.A.")</f>
        <v>5.8417868641829303E-2</v>
      </c>
      <c r="CR12" s="178"/>
      <c r="CS12" s="177">
        <f>IFERROR(VLOOKUP(CS3,'Average maturity and duration'!$A:$E,5,0),"N.A.")</f>
        <v>5.7659781243827798E-2</v>
      </c>
      <c r="CT12" s="178"/>
      <c r="CU12" s="66" t="str">
        <f>IFERROR(VLOOKUP(CU3,'Average maturity and duration'!$A:$E,5,0),"N.A.")</f>
        <v>N.A.</v>
      </c>
      <c r="CV12" s="177">
        <f>IFERROR(VLOOKUP(CV3,'Average maturity and duration'!$A:$E,5,0),"N.A.")</f>
        <v>6.9225691254797703E-2</v>
      </c>
      <c r="CW12" s="178"/>
      <c r="CX12" s="177">
        <f>IFERROR(VLOOKUP(CX3,'Average maturity and duration'!$A:$E,5,0),"N.A.")</f>
        <v>6.0850503953600997E-2</v>
      </c>
      <c r="CY12" s="178"/>
      <c r="CZ12" s="177">
        <f>IFERROR(VLOOKUP(CZ3,'Average maturity and duration'!$A:$E,5,0),"N.A.")</f>
        <v>5.8416842538474699E-2</v>
      </c>
      <c r="DA12" s="178"/>
      <c r="DB12" s="66" t="str">
        <f>IFERROR(VLOOKUP(DB4,'Average maturity and duration'!$A:$D,4,0),"N.A.")</f>
        <v>N.A.</v>
      </c>
      <c r="DC12" s="66" t="str">
        <f>IFERROR(VLOOKUP(DC4,'Average maturity and duration'!$A:$D,4,0),"N.A.")</f>
        <v>N.A.</v>
      </c>
      <c r="DD12" s="66" t="str">
        <f>IFERROR(VLOOKUP(DD4,'Average maturity and duration'!$A:$D,4,0),"N.A.")</f>
        <v>N.A.</v>
      </c>
      <c r="DE12" s="66" t="str">
        <f>IFERROR(VLOOKUP(DE4,'Average maturity and duration'!$A:$D,4,0),"N.A.")</f>
        <v>N.A.</v>
      </c>
      <c r="DF12" s="66" t="str">
        <f>IFERROR(VLOOKUP(DF4,'Average maturity and duration'!$A:$D,4,0),"N.A.")</f>
        <v>N.A.</v>
      </c>
      <c r="DG12" s="177">
        <f>IFERROR(VLOOKUP(DG3,'Average maturity and duration'!$A:$E,5,0),"N.A.")</f>
        <v>6.7192793281817098E-2</v>
      </c>
      <c r="DH12" s="178"/>
      <c r="DI12" s="177" t="str">
        <f>IFERROR(VLOOKUP(DI3,'Average maturity and duration'!$A:$E,5,0),"N.A.")</f>
        <v>N.A.</v>
      </c>
      <c r="DJ12" s="178"/>
      <c r="DK12" s="177" t="str">
        <f>IFERROR(VLOOKUP(DK3,'Average maturity and duration'!$A:$E,5,0),"N.A.")</f>
        <v>N.A.</v>
      </c>
      <c r="DL12" s="178"/>
      <c r="DM12" s="177" t="str">
        <f>IFERROR(VLOOKUP(DM3,'Average maturity and duration'!$A:$E,5,0),"N.A.")</f>
        <v>N.A.</v>
      </c>
      <c r="DN12" s="178"/>
      <c r="DO12" s="177" t="str">
        <f>IFERROR(VLOOKUP(DO3,'Average maturity and duration'!$A:$E,5,0),"N.A.")</f>
        <v>N.A.</v>
      </c>
      <c r="DP12" s="178"/>
      <c r="DQ12" s="66" t="str">
        <f>IFERROR(VLOOKUP(DQ4,'Average maturity and duration'!$A:$E,5,0),"N.A.")</f>
        <v>N.A.</v>
      </c>
      <c r="DR12" s="177" t="str">
        <f>IFERROR(VLOOKUP(DR3,'Average maturity and duration'!$A:$E,5,0),"N.A.")</f>
        <v>N.A.</v>
      </c>
      <c r="DS12" s="178"/>
      <c r="DT12" s="66" t="str">
        <f>IFERROR(VLOOKUP(DT4,'Average maturity and duration'!$A:$E,4,0),"N.A.")</f>
        <v>N.A.</v>
      </c>
      <c r="DU12" s="177" t="str">
        <f>IFERROR(VLOOKUP(DU3,'Average maturity and duration'!$A:$E,5,0),"N.A.")</f>
        <v>N.A.</v>
      </c>
      <c r="DV12" s="178"/>
      <c r="DW12" s="177" t="str">
        <f>IFERROR(VLOOKUP(DW3,'Average maturity and duration'!$A:$E,5,0),"N.A.")</f>
        <v>N.A.</v>
      </c>
      <c r="DX12" s="178"/>
      <c r="DY12" s="66" t="str">
        <f>IFERROR(VLOOKUP(DY4,'Average maturity and duration'!$A:$E,4,0),"N.A.")</f>
        <v>N.A.</v>
      </c>
      <c r="DZ12" s="177" t="str">
        <f>IFERROR(VLOOKUP(DZ3,'Average maturity and duration'!$A:$E,5,0),"N.A.")</f>
        <v>N.A.</v>
      </c>
      <c r="EA12" s="178"/>
      <c r="EB12" s="177" t="str">
        <f>IFERROR(VLOOKUP(EB3,'Average maturity and duration'!$A:$E,5,0),"N.A.")</f>
        <v>N.A.</v>
      </c>
      <c r="EC12" s="178"/>
      <c r="ED12" s="66" t="str">
        <f>IFERROR(VLOOKUP(ED4,'Average maturity and duration'!$A:$E,4,0),"N.A.")</f>
        <v>N.A.</v>
      </c>
      <c r="EE12" s="177" t="str">
        <f>IFERROR(VLOOKUP(EE3,'Average maturity and duration'!$A:$E,5,0),"N.A.")</f>
        <v>N.A.</v>
      </c>
      <c r="EF12" s="178"/>
      <c r="EG12" s="177" t="str">
        <f>IFERROR(VLOOKUP(EG3,'Average maturity and duration'!$A:$E,5,0),"N.A.")</f>
        <v>N.A.</v>
      </c>
      <c r="EH12" s="178"/>
      <c r="EI12" s="177" t="str">
        <f>IFERROR(VLOOKUP(EI3,'Average maturity and duration'!$A:$E,5,0),"N.A.")</f>
        <v>N.A.</v>
      </c>
      <c r="EJ12" s="178"/>
      <c r="EK12" s="177" t="str">
        <f>IFERROR(VLOOKUP(EK3,'Average maturity and duration'!$A:$E,5,0),"N.A.")</f>
        <v>N.A.</v>
      </c>
      <c r="EL12" s="178"/>
      <c r="EM12" s="177" t="str">
        <f>IFERROR(VLOOKUP(EM3,'Average maturity and duration'!$A:$E,5,0),"N.A.")</f>
        <v>N.A.</v>
      </c>
      <c r="EN12" s="178"/>
    </row>
    <row r="13" spans="1:144">
      <c r="A13" s="57">
        <v>5</v>
      </c>
      <c r="B13" s="61" t="s">
        <v>3300</v>
      </c>
      <c r="C13" s="60"/>
      <c r="D13" s="60"/>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7"/>
      <c r="AN13" s="59"/>
      <c r="AO13" s="61"/>
      <c r="AP13" s="68"/>
      <c r="AQ13" s="61"/>
      <c r="AR13" s="68"/>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C13" s="61"/>
      <c r="DD13" s="61"/>
      <c r="DE13" s="61"/>
      <c r="DF13" s="61"/>
      <c r="DG13" s="61"/>
      <c r="DH13" s="61"/>
      <c r="DI13" s="61"/>
      <c r="DJ13" s="61"/>
      <c r="DK13" s="61"/>
      <c r="DL13" s="61"/>
      <c r="DM13" s="61"/>
      <c r="DN13" s="61"/>
      <c r="DO13" s="61"/>
      <c r="DP13" s="61"/>
      <c r="DQ13" s="61"/>
      <c r="DR13" s="61"/>
      <c r="DS13" s="61"/>
      <c r="DT13" s="61"/>
      <c r="DU13" s="61"/>
      <c r="DV13" s="61"/>
      <c r="DW13" s="61"/>
      <c r="DX13" s="61"/>
      <c r="DY13" s="61"/>
      <c r="DZ13" s="61"/>
      <c r="EA13" s="61"/>
      <c r="EB13" s="61"/>
      <c r="EC13" s="61"/>
      <c r="ED13" s="61"/>
      <c r="EE13" s="61"/>
      <c r="EF13" s="61"/>
      <c r="EG13" s="61"/>
      <c r="EH13" s="61"/>
      <c r="EI13" s="61"/>
      <c r="EJ13" s="61"/>
      <c r="EK13" s="61"/>
      <c r="EL13" s="61"/>
      <c r="EM13" s="61"/>
      <c r="EN13" s="61"/>
    </row>
    <row r="14" spans="1:144" s="73" customFormat="1" ht="12.75" customHeight="1">
      <c r="A14" s="69"/>
      <c r="B14" s="70" t="s">
        <v>27</v>
      </c>
      <c r="C14" s="191" t="str">
        <f>IFERROR(VLOOKUP(C$3,'Derivatives Exposure'!$A:$F,6,0)/100000,"-")</f>
        <v>-</v>
      </c>
      <c r="D14" s="195"/>
      <c r="E14" s="167" t="str">
        <f>IFERROR(VLOOKUP(E$3,'Derivatives Exposure'!$A:$F,6,0)/100000,"-")</f>
        <v>-</v>
      </c>
      <c r="F14" s="168"/>
      <c r="G14" s="167" t="str">
        <f>IFERROR(VLOOKUP(G$3,'Derivatives Exposure'!$A:$F,6,0)/100000,"-")</f>
        <v>-</v>
      </c>
      <c r="H14" s="168"/>
      <c r="I14" s="167" t="str">
        <f>IFERROR(VLOOKUP(I$3,'Derivatives Exposure'!$A:$F,6,0)/100000,"-")</f>
        <v>-</v>
      </c>
      <c r="J14" s="168"/>
      <c r="K14" s="167" t="str">
        <f>IFERROR(VLOOKUP(K$3,'Derivatives Exposure'!$A:$F,6,0)/100000,"-")</f>
        <v>-</v>
      </c>
      <c r="L14" s="168"/>
      <c r="M14" s="167" t="str">
        <f>IFERROR(VLOOKUP(M$3,'Derivatives Exposure'!$A:$F,6,0)/100000,"-")</f>
        <v>-</v>
      </c>
      <c r="N14" s="168"/>
      <c r="O14" s="167" t="str">
        <f>IFERROR(VLOOKUP(O$3,'Derivatives Exposure'!$A:$F,6,0)/100000,"-")</f>
        <v>-</v>
      </c>
      <c r="P14" s="168"/>
      <c r="Q14" s="167" t="str">
        <f>IFERROR(VLOOKUP(Q$3,'Derivatives Exposure'!$A:$F,6,0)/100000,"-")</f>
        <v>-</v>
      </c>
      <c r="R14" s="168"/>
      <c r="S14" s="167" t="str">
        <f>IFERROR(VLOOKUP(S$3,'Derivatives Exposure'!$A:$F,6,0)/100000,"-")</f>
        <v>-</v>
      </c>
      <c r="T14" s="168"/>
      <c r="U14" s="167">
        <f>IFERROR(VLOOKUP(U$3,'Derivatives Exposure'!$A:$F,6,0)/100000,"-")</f>
        <v>-13.4025155</v>
      </c>
      <c r="V14" s="168"/>
      <c r="W14" s="167" t="str">
        <f>IFERROR(VLOOKUP(W$3,'Derivatives Exposure'!$A:$F,6,0)/100000,"-")</f>
        <v>-</v>
      </c>
      <c r="X14" s="168"/>
      <c r="Y14" s="167">
        <f>IFERROR(VLOOKUP(Y$3,'Derivatives Exposure'!$A:$F,6,0)/100000,"-")</f>
        <v>0.71188479999999998</v>
      </c>
      <c r="Z14" s="168"/>
      <c r="AA14" s="167" t="str">
        <f>IFERROR(VLOOKUP(AA$3,'Derivatives Exposure'!$A:$F,6,0)/100000,"-")</f>
        <v>-</v>
      </c>
      <c r="AB14" s="168"/>
      <c r="AC14" s="167" t="str">
        <f>IFERROR(VLOOKUP(AC$3,'Derivatives Exposure'!$A:$F,6,0)/100000,"-")</f>
        <v>-</v>
      </c>
      <c r="AD14" s="168"/>
      <c r="AE14" s="167" t="str">
        <f>IFERROR(VLOOKUP(AE$3,'Derivatives Exposure'!$A:$F,6,0)/100000,"-")</f>
        <v>-</v>
      </c>
      <c r="AF14" s="168"/>
      <c r="AG14" s="167" t="str">
        <f>IFERROR(VLOOKUP(AG$3,'Derivatives Exposure'!$A:$F,6,0)/100000,"-")</f>
        <v>-</v>
      </c>
      <c r="AH14" s="168"/>
      <c r="AI14" s="202" t="str">
        <f>IFERROR(VLOOKUP(AI$3,'Derivatives Exposure'!$A:$F,6,0)/100000,"-")</f>
        <v>-</v>
      </c>
      <c r="AJ14" s="203"/>
      <c r="AK14" s="167" t="str">
        <f>IFERROR(VLOOKUP(AK$3,'Derivatives Exposure'!$A:$F,6,0)/100000,"-")</f>
        <v>-</v>
      </c>
      <c r="AL14" s="168"/>
      <c r="AM14" s="167" t="str">
        <f>IFERROR(VLOOKUP(AM$3,'Derivatives Exposure'!$A:$F,6,0)/100000,"-")</f>
        <v>-</v>
      </c>
      <c r="AN14" s="168"/>
      <c r="AO14" s="167" t="str">
        <f>IFERROR(VLOOKUP(AO$3,'Derivatives Exposure'!$A:$F,6,0)/100000,"-")</f>
        <v>-</v>
      </c>
      <c r="AP14" s="168"/>
      <c r="AQ14" s="167" t="str">
        <f>IFERROR(VLOOKUP(AQ$3,'Derivatives Exposure'!$A:$F,6,0)/100000,"-")</f>
        <v>-</v>
      </c>
      <c r="AR14" s="168"/>
      <c r="AS14" s="167" t="str">
        <f>IFERROR(VLOOKUP(AS$3,'Derivatives Exposure'!$A:$F,6,0)/100000,"-")</f>
        <v>-</v>
      </c>
      <c r="AT14" s="168"/>
      <c r="AU14" s="167" t="str">
        <f>IFERROR(VLOOKUP(AU$3,'Derivatives Exposure'!$A:$F,6,0)/100000,"-")</f>
        <v>-</v>
      </c>
      <c r="AV14" s="168"/>
      <c r="AW14" s="179">
        <f>IFERROR(VLOOKUP(AW$3,'Derivatives Exposure'!$A:$F,6,0)/100000,"-")</f>
        <v>-9.9999999999999995E-8</v>
      </c>
      <c r="AX14" s="180"/>
      <c r="AY14" s="179">
        <f>IFERROR(VLOOKUP(AY$3,'Derivatives Exposure'!$A:$F,6,0)/100000,"-")</f>
        <v>-93765.657315000004</v>
      </c>
      <c r="AZ14" s="180"/>
      <c r="BA14" s="167" t="str">
        <f>IFERROR(VLOOKUP(BA$3,'Derivatives Exposure'!$A:$F,6,0)/100000,"-")</f>
        <v>-</v>
      </c>
      <c r="BB14" s="168"/>
      <c r="BC14" s="167" t="str">
        <f>IFERROR(VLOOKUP(BC$3,'Derivatives Exposure'!$A:$F,6,0)/100000,"-")</f>
        <v>-</v>
      </c>
      <c r="BD14" s="168"/>
      <c r="BE14" s="167">
        <f>IFERROR(VLOOKUP(BE$3,'Derivatives Exposure'!$A:$F,6,0)/100000,"-")</f>
        <v>-21.244057000000002</v>
      </c>
      <c r="BF14" s="168"/>
      <c r="BG14" s="179">
        <f>IFERROR(VLOOKUP(BG$3,'Derivatives Exposure'!$A:$F,6,0)/100000,"-")</f>
        <v>-142374.19164500001</v>
      </c>
      <c r="BH14" s="180"/>
      <c r="BI14" s="167" t="str">
        <f>IFERROR(VLOOKUP(BI$3,'Derivatives Exposure'!$A:$F,6,0)/100000,"-")</f>
        <v>-</v>
      </c>
      <c r="BJ14" s="168"/>
      <c r="BK14" s="179">
        <f>IFERROR(VLOOKUP(BK$3,'Derivatives Exposure'!$A:$F,6,0)/100000,"-")</f>
        <v>-416614.41768000001</v>
      </c>
      <c r="BL14" s="180"/>
      <c r="BM14" s="71" t="str">
        <f>IFERROR(VLOOKUP(BM$3,'Derivatives Exposure'!$A:$F,6,0)/100000,"-")</f>
        <v>-</v>
      </c>
      <c r="BN14" s="167" t="str">
        <f>IFERROR(VLOOKUP(BN$3,'Derivatives Exposure'!$A:$F,6,0)/100000,"-")</f>
        <v>-</v>
      </c>
      <c r="BO14" s="168"/>
      <c r="BP14" s="167" t="str">
        <f>IFERROR(VLOOKUP(BP$3,'Derivatives Exposure'!$A:$F,6,0)/100000,"-")</f>
        <v>-</v>
      </c>
      <c r="BQ14" s="168"/>
      <c r="BR14" s="167" t="str">
        <f>IFERROR(VLOOKUP(BR$3,'Derivatives Exposure'!$A:$F,6,0)/100000,"-")</f>
        <v>-</v>
      </c>
      <c r="BS14" s="199"/>
      <c r="BT14" s="168"/>
      <c r="BU14" s="167" t="str">
        <f>IFERROR(VLOOKUP(BU$3,'Derivatives Exposure'!$A:$F,6,0)/100000,"-")</f>
        <v>-</v>
      </c>
      <c r="BV14" s="168"/>
      <c r="BW14" s="167" t="str">
        <f>IFERROR(VLOOKUP(BW$3,'Derivatives Exposure'!$A:$F,6,0)/100000,"-")</f>
        <v>-</v>
      </c>
      <c r="BX14" s="168"/>
      <c r="BY14" s="179" t="str">
        <f>IFERROR(VLOOKUP(BY$3,'Derivatives Exposure'!$A:$F,6,0)/100000,"-")</f>
        <v>-</v>
      </c>
      <c r="BZ14" s="180"/>
      <c r="CA14" s="179">
        <f>IFERROR(VLOOKUP(CA$3,'Derivatives Exposure'!$A:$F,6,0)/100000,"-")</f>
        <v>-6836.1149999999998</v>
      </c>
      <c r="CB14" s="180"/>
      <c r="CC14" s="179">
        <f>IFERROR(VLOOKUP(CC$3,'Derivatives Exposure'!$A:$F,6,0)/100000,"-")</f>
        <v>-24.007217400000002</v>
      </c>
      <c r="CD14" s="180"/>
      <c r="CE14" s="179" t="str">
        <f>IFERROR(VLOOKUP(CE$3,'Derivatives Exposure'!$A:$F,6,0)/100000,"-")</f>
        <v>-</v>
      </c>
      <c r="CF14" s="180"/>
      <c r="CG14" s="71" t="str">
        <f>IFERROR(VLOOKUP(CG$3,'Derivatives Exposure'!$A:$F,6,0)/100000,"-")</f>
        <v>-</v>
      </c>
      <c r="CH14" s="71" t="str">
        <f>IFERROR(VLOOKUP(CH$3,'Derivatives Exposure'!$A:$F,6,0)/100000,"-")</f>
        <v>-</v>
      </c>
      <c r="CI14" s="71" t="str">
        <f>IFERROR(VLOOKUP(CI$3,'Derivatives Exposure'!$A:$F,6,0)/100000,"-")</f>
        <v>-</v>
      </c>
      <c r="CJ14" s="179" t="str">
        <f>IFERROR(VLOOKUP(CJ$3,'Derivatives Exposure'!$A:$F,6,0)/100000,"-")</f>
        <v>-</v>
      </c>
      <c r="CK14" s="180"/>
      <c r="CL14" s="179" t="str">
        <f>IFERROR(VLOOKUP(CL$3,'Derivatives Exposure'!$A:$F,6,0)/100000,"-")</f>
        <v>-</v>
      </c>
      <c r="CM14" s="180"/>
      <c r="CN14" s="179" t="str">
        <f>IFERROR(VLOOKUP(CN$3,'Derivatives Exposure'!$A:$F,6,0)/100000,"-")</f>
        <v>-</v>
      </c>
      <c r="CO14" s="180"/>
      <c r="CP14" s="72" t="str">
        <f>IFERROR(VLOOKUP(CP$3,'Derivatives Exposure'!$A:$F,6,0)/100000,"-")</f>
        <v>-</v>
      </c>
      <c r="CQ14" s="179" t="str">
        <f>IFERROR(VLOOKUP(CQ$3,'Derivatives Exposure'!$A:$F,6,0)/100000,"-")</f>
        <v>-</v>
      </c>
      <c r="CR14" s="180"/>
      <c r="CS14" s="179" t="str">
        <f>IFERROR(VLOOKUP(CS$3,'Derivatives Exposure'!$A:$F,6,0)/100000,"-")</f>
        <v>-</v>
      </c>
      <c r="CT14" s="180"/>
      <c r="CU14" s="72" t="str">
        <f>IFERROR(VLOOKUP(CU$3,'Derivatives Exposure'!$A:$F,6,0)/100000,"-")</f>
        <v>-</v>
      </c>
      <c r="CV14" s="179" t="str">
        <f>IFERROR(VLOOKUP(CV$3,'Derivatives Exposure'!$A:$F,6,0)/100000,"-")</f>
        <v>-</v>
      </c>
      <c r="CW14" s="180"/>
      <c r="CX14" s="179" t="str">
        <f>IFERROR(VLOOKUP(CX$3,'Derivatives Exposure'!$A:$F,6,0)/100000,"-")</f>
        <v>-</v>
      </c>
      <c r="CY14" s="180"/>
      <c r="CZ14" s="179" t="str">
        <f>IFERROR(VLOOKUP(CZ$3,'Derivatives Exposure'!$A:$F,6,0)/100000,"-")</f>
        <v>-</v>
      </c>
      <c r="DA14" s="180"/>
      <c r="DB14" s="72" t="str">
        <f>IFERROR(VLOOKUP(DB$3,'Derivatives Exposure'!$A:$F,6,0)/100000,"-")</f>
        <v>-</v>
      </c>
      <c r="DC14" s="72" t="str">
        <f>IFERROR(VLOOKUP(DC$3,'Derivatives Exposure'!$A:$F,6,0)/100000,"-")</f>
        <v>-</v>
      </c>
      <c r="DD14" s="72" t="str">
        <f>IFERROR(VLOOKUP(DD$3,'Derivatives Exposure'!$A:$F,6,0)/100000,"-")</f>
        <v>-</v>
      </c>
      <c r="DE14" s="72" t="str">
        <f>IFERROR(VLOOKUP(DE$3,'Derivatives Exposure'!$A:$F,6,0)/100000,"-")</f>
        <v>-</v>
      </c>
      <c r="DF14" s="72" t="str">
        <f>IFERROR(VLOOKUP(DF$3,'Derivatives Exposure'!$A:$F,6,0)/100000,"-")</f>
        <v>-</v>
      </c>
      <c r="DG14" s="179">
        <f>IFERROR(VLOOKUP(DG$3,'Derivatives Exposure'!$A:$F,6,0)/100000,"-")</f>
        <v>240.45</v>
      </c>
      <c r="DH14" s="180"/>
      <c r="DI14" s="179" t="str">
        <f>IFERROR(VLOOKUP(DI$3,'Derivatives Exposure'!$A:$F,6,0)/100000,"-")</f>
        <v>-</v>
      </c>
      <c r="DJ14" s="180"/>
      <c r="DK14" s="179" t="str">
        <f>IFERROR(VLOOKUP(DK$3,'Derivatives Exposure'!$A:$F,6,0)/100000,"-")</f>
        <v>-</v>
      </c>
      <c r="DL14" s="180"/>
      <c r="DM14" s="179" t="str">
        <f>IFERROR(VLOOKUP(DM$3,'Derivatives Exposure'!$A:$F,6,0)/100000,"-")</f>
        <v>-</v>
      </c>
      <c r="DN14" s="180"/>
      <c r="DO14" s="179" t="str">
        <f>IFERROR(VLOOKUP(DO$3,'Derivatives Exposure'!$A:$F,6,0)/100000,"-")</f>
        <v>-</v>
      </c>
      <c r="DP14" s="180"/>
      <c r="DQ14" s="72" t="str">
        <f>IFERROR(VLOOKUP(DQ$3,'Derivatives Exposure'!$A:$F,6,0)/100000,"-")</f>
        <v>-</v>
      </c>
      <c r="DR14" s="179" t="str">
        <f>IFERROR(VLOOKUP(DR$3,'Derivatives Exposure'!$A:$F,6,0)/100000,"-")</f>
        <v>-</v>
      </c>
      <c r="DS14" s="180"/>
      <c r="DT14" s="72" t="str">
        <f>IFERROR(VLOOKUP(DT$3,'Derivatives Exposure'!$A:$F,6,0)/100000,"-")</f>
        <v>-</v>
      </c>
      <c r="DU14" s="179" t="str">
        <f>IFERROR(VLOOKUP(DU$3,'Derivatives Exposure'!$A:$F,6,0)/100000,"-")</f>
        <v>-</v>
      </c>
      <c r="DV14" s="180"/>
      <c r="DW14" s="179" t="str">
        <f>IFERROR(VLOOKUP(DW$3,'Derivatives Exposure'!$A:$F,6,0)/100000,"-")</f>
        <v>-</v>
      </c>
      <c r="DX14" s="180"/>
      <c r="DY14" s="110"/>
      <c r="DZ14" s="179" t="str">
        <f>IFERROR(VLOOKUP(DZ$3,'Derivatives Exposure'!$A:$F,6,0)/100000,"-")</f>
        <v>-</v>
      </c>
      <c r="EA14" s="180"/>
      <c r="EB14" s="179" t="str">
        <f>IFERROR(VLOOKUP(EB$3,'Derivatives Exposure'!$A:$F,6,0)/100000,"-")</f>
        <v>-</v>
      </c>
      <c r="EC14" s="180"/>
      <c r="ED14" s="110"/>
      <c r="EE14" s="179" t="str">
        <f>IFERROR(VLOOKUP(EE$3,'Derivatives Exposure'!$A:$F,6,0)/100000,"-")</f>
        <v>-</v>
      </c>
      <c r="EF14" s="180"/>
      <c r="EG14" s="179" t="str">
        <f>IFERROR(VLOOKUP(EG$3,'Derivatives Exposure'!$A:$F,6,0)/100000,"-")</f>
        <v>-</v>
      </c>
      <c r="EH14" s="180"/>
      <c r="EI14" s="179" t="str">
        <f>IFERROR(VLOOKUP(EI$3,'Derivatives Exposure'!$A:$F,6,0)/100000,"-")</f>
        <v>-</v>
      </c>
      <c r="EJ14" s="180"/>
      <c r="EK14" s="179" t="str">
        <f>IFERROR(VLOOKUP(EK$3,'Derivatives Exposure'!$A:$F,6,0)/100000,"-")</f>
        <v>-</v>
      </c>
      <c r="EL14" s="180"/>
      <c r="EM14" s="179" t="str">
        <f>IFERROR(VLOOKUP(EM$3,'Derivatives Exposure'!$A:$F,6,0)/100000,"-")</f>
        <v>-</v>
      </c>
      <c r="EN14" s="180"/>
    </row>
    <row r="15" spans="1:144" s="78" customFormat="1" ht="12.75" customHeight="1">
      <c r="A15" s="74"/>
      <c r="B15" s="75" t="s">
        <v>28</v>
      </c>
      <c r="C15" s="193" t="str">
        <f>IFERROR(VLOOKUP(C$3,'Derivatives Exposure'!$A:$H,8,0),"-")</f>
        <v>-</v>
      </c>
      <c r="D15" s="196"/>
      <c r="E15" s="184" t="str">
        <f>IFERROR(VLOOKUP(E$3,'Derivatives Exposure'!$A:$H,8,0),"-")</f>
        <v>-</v>
      </c>
      <c r="F15" s="185"/>
      <c r="G15" s="184" t="str">
        <f>IFERROR(VLOOKUP(G$3,'Derivatives Exposure'!$A:$H,8,0),"-")</f>
        <v>-</v>
      </c>
      <c r="H15" s="185"/>
      <c r="I15" s="184" t="str">
        <f>IFERROR(VLOOKUP(I$3,'Derivatives Exposure'!$A:$H,8,0),"-")</f>
        <v>-</v>
      </c>
      <c r="J15" s="185"/>
      <c r="K15" s="184" t="str">
        <f>IFERROR(VLOOKUP(K$3,'Derivatives Exposure'!$A:$H,8,0),"-")</f>
        <v>-</v>
      </c>
      <c r="L15" s="185"/>
      <c r="M15" s="184" t="str">
        <f>IFERROR(VLOOKUP(M$3,'Derivatives Exposure'!$A:$H,8,0),"-")</f>
        <v>-</v>
      </c>
      <c r="N15" s="185"/>
      <c r="O15" s="184" t="str">
        <f>IFERROR(VLOOKUP(O$3,'Derivatives Exposure'!$A:$H,8,0),"-")</f>
        <v>-</v>
      </c>
      <c r="P15" s="185"/>
      <c r="Q15" s="184" t="str">
        <f>IFERROR(VLOOKUP(Q$3,'Derivatives Exposure'!$A:$H,8,0),"-")</f>
        <v>-</v>
      </c>
      <c r="R15" s="185"/>
      <c r="S15" s="184" t="str">
        <f>IFERROR(VLOOKUP(S$3,'Derivatives Exposure'!$A:$H,8,0),"-")</f>
        <v>-</v>
      </c>
      <c r="T15" s="185"/>
      <c r="U15" s="184">
        <f>IFERROR(VLOOKUP(U$3,'Derivatives Exposure'!$A:$H,8,0),"-")</f>
        <v>-3.8822704813907035E-5</v>
      </c>
      <c r="V15" s="185"/>
      <c r="W15" s="184" t="str">
        <f>IFERROR(VLOOKUP(W$3,'Derivatives Exposure'!$A:$H,8,0),"-")</f>
        <v>-</v>
      </c>
      <c r="X15" s="185"/>
      <c r="Y15" s="184">
        <f>IFERROR(VLOOKUP(Y$3,'Derivatives Exposure'!$A:$H,8,0),"-")</f>
        <v>1.9402289699842553E-6</v>
      </c>
      <c r="Z15" s="185"/>
      <c r="AA15" s="184" t="str">
        <f>IFERROR(VLOOKUP(AA$3,'Derivatives Exposure'!$A:$H,8,0),"-")</f>
        <v>-</v>
      </c>
      <c r="AB15" s="185"/>
      <c r="AC15" s="184" t="str">
        <f>IFERROR(VLOOKUP(AC$3,'Derivatives Exposure'!$A:$H,8,0),"-")</f>
        <v>-</v>
      </c>
      <c r="AD15" s="185"/>
      <c r="AE15" s="184" t="str">
        <f>IFERROR(VLOOKUP(AE$3,'Derivatives Exposure'!$A:$H,8,0),"-")</f>
        <v>-</v>
      </c>
      <c r="AF15" s="185"/>
      <c r="AG15" s="184" t="str">
        <f>IFERROR(VLOOKUP(AG$3,'Derivatives Exposure'!$A:$H,8,0),"-")</f>
        <v>-</v>
      </c>
      <c r="AH15" s="185"/>
      <c r="AI15" s="184" t="str">
        <f>IFERROR(VLOOKUP(AI$3,'Derivatives Exposure'!$A:$H,8,0),"-")</f>
        <v>-</v>
      </c>
      <c r="AJ15" s="185"/>
      <c r="AK15" s="184" t="str">
        <f>IFERROR(VLOOKUP(AK$3,'Derivatives Exposure'!$A:$H,8,0),"-")</f>
        <v>-</v>
      </c>
      <c r="AL15" s="185"/>
      <c r="AM15" s="184" t="str">
        <f>IFERROR(VLOOKUP(AM$3,'Derivatives Exposure'!$A:$H,8,0),"-")</f>
        <v>-</v>
      </c>
      <c r="AN15" s="185"/>
      <c r="AO15" s="184" t="str">
        <f>IFERROR(VLOOKUP(AO$3,'Derivatives Exposure'!$A:$H,8,0),"-")</f>
        <v>-</v>
      </c>
      <c r="AP15" s="185"/>
      <c r="AQ15" s="184" t="str">
        <f>IFERROR(VLOOKUP(AQ$3,'Derivatives Exposure'!$A:$H,8,0),"-")</f>
        <v>-</v>
      </c>
      <c r="AR15" s="185"/>
      <c r="AS15" s="184" t="str">
        <f>IFERROR(VLOOKUP(AS$3,'Derivatives Exposure'!$A:$H,8,0),"-")</f>
        <v>-</v>
      </c>
      <c r="AT15" s="185"/>
      <c r="AU15" s="184" t="str">
        <f>IFERROR(VLOOKUP(AU$3,'Derivatives Exposure'!$A:$H,8,0),"-")</f>
        <v>-</v>
      </c>
      <c r="AV15" s="185"/>
      <c r="AW15" s="184">
        <f>IFERROR(VLOOKUP(AW$3,'Derivatives Exposure'!$A:$H,8,0),"-")</f>
        <v>-2.3353062663208503E-13</v>
      </c>
      <c r="AX15" s="185"/>
      <c r="AY15" s="181">
        <f>IFERROR(VLOOKUP(AY$3,'Derivatives Exposure'!$A:$H,8,0),"-")</f>
        <v>-0.26510420614781038</v>
      </c>
      <c r="AZ15" s="182"/>
      <c r="BA15" s="184" t="str">
        <f>IFERROR(VLOOKUP(BA$3,'Derivatives Exposure'!$A:$H,8,0),"-")</f>
        <v>-</v>
      </c>
      <c r="BB15" s="185"/>
      <c r="BC15" s="184" t="str">
        <f>IFERROR(VLOOKUP(BC$3,'Derivatives Exposure'!$A:$H,8,0),"-")</f>
        <v>-</v>
      </c>
      <c r="BD15" s="185"/>
      <c r="BE15" s="184">
        <f>IFERROR(VLOOKUP(BE$3,'Derivatives Exposure'!$A:$H,8,0),"-")</f>
        <v>-3.9724282930842147E-5</v>
      </c>
      <c r="BF15" s="185"/>
      <c r="BG15" s="181">
        <f>IFERROR(VLOOKUP(BG$3,'Derivatives Exposure'!$A:$H,8,0),"-")</f>
        <v>-0.37731966224913316</v>
      </c>
      <c r="BH15" s="182"/>
      <c r="BI15" s="184" t="str">
        <f>IFERROR(VLOOKUP(BI$3,'Derivatives Exposure'!$A:$H,8,0),"-")</f>
        <v>-</v>
      </c>
      <c r="BJ15" s="185"/>
      <c r="BK15" s="181">
        <f>IFERROR(VLOOKUP(BK$3,'Derivatives Exposure'!$A:$H,8,0),"-")</f>
        <v>-0.69583377722854833</v>
      </c>
      <c r="BL15" s="182"/>
      <c r="BM15" s="76" t="str">
        <f>IFERROR(VLOOKUP(BM$3,'Derivatives Exposure'!$A:$H,8,0),"-")</f>
        <v>-</v>
      </c>
      <c r="BN15" s="184" t="str">
        <f>IFERROR(VLOOKUP(BN$3,'Derivatives Exposure'!$A:$H,8,0),"-")</f>
        <v>-</v>
      </c>
      <c r="BO15" s="185"/>
      <c r="BP15" s="184" t="str">
        <f>IFERROR(VLOOKUP(BP$3,'Derivatives Exposure'!$A:$H,8,0),"-")</f>
        <v>-</v>
      </c>
      <c r="BQ15" s="185"/>
      <c r="BR15" s="184" t="str">
        <f>IFERROR(VLOOKUP(BR$3,'Derivatives Exposure'!$A:$H,8,0),"-")</f>
        <v>-</v>
      </c>
      <c r="BS15" s="200"/>
      <c r="BT15" s="185"/>
      <c r="BU15" s="184" t="str">
        <f>IFERROR(VLOOKUP(BU$3,'Derivatives Exposure'!$A:$H,8,0),"-")</f>
        <v>-</v>
      </c>
      <c r="BV15" s="185"/>
      <c r="BW15" s="184" t="str">
        <f>IFERROR(VLOOKUP(BW$3,'Derivatives Exposure'!$A:$H,8,0),"-")</f>
        <v>-</v>
      </c>
      <c r="BX15" s="185"/>
      <c r="BY15" s="184" t="str">
        <f>IFERROR(VLOOKUP(BY$3,'Derivatives Exposure'!$A:$H,8,0),"-")</f>
        <v>-</v>
      </c>
      <c r="BZ15" s="185"/>
      <c r="CA15" s="181">
        <f>IFERROR(VLOOKUP(CA$3,'Derivatives Exposure'!$A:$H,8,0),"-")</f>
        <v>-6.0704462651935201E-2</v>
      </c>
      <c r="CB15" s="182"/>
      <c r="CC15" s="181">
        <f>IFERROR(VLOOKUP(CC$3,'Derivatives Exposure'!$A:$H,8,0),"-")</f>
        <v>-4.6106565865975893E-4</v>
      </c>
      <c r="CD15" s="182"/>
      <c r="CE15" s="181" t="str">
        <f>IFERROR(VLOOKUP(CE$3,'Derivatives Exposure'!$A:$H,8,0),"-")</f>
        <v>-</v>
      </c>
      <c r="CF15" s="182"/>
      <c r="CG15" s="76" t="str">
        <f>IFERROR(VLOOKUP(CG$3,'Derivatives Exposure'!$A:$H,8,0),"-")</f>
        <v>-</v>
      </c>
      <c r="CH15" s="76" t="str">
        <f>IFERROR(VLOOKUP(CH$3,'Derivatives Exposure'!$A:$H,8,0),"-")</f>
        <v>-</v>
      </c>
      <c r="CI15" s="76" t="str">
        <f>IFERROR(VLOOKUP(CI$3,'Derivatives Exposure'!$A:$H,8,0),"-")</f>
        <v>-</v>
      </c>
      <c r="CJ15" s="181" t="str">
        <f>IFERROR(VLOOKUP(CJ$3,'Derivatives Exposure'!$A:$H,8,0),"-")</f>
        <v>-</v>
      </c>
      <c r="CK15" s="182"/>
      <c r="CL15" s="181" t="str">
        <f>IFERROR(VLOOKUP(CL$3,'Derivatives Exposure'!$A:$H,8,0),"-")</f>
        <v>-</v>
      </c>
      <c r="CM15" s="182"/>
      <c r="CN15" s="181" t="str">
        <f>IFERROR(VLOOKUP(CN$3,'Derivatives Exposure'!$A:$H,8,0),"-")</f>
        <v>-</v>
      </c>
      <c r="CO15" s="182"/>
      <c r="CP15" s="76" t="str">
        <f>IFERROR(VLOOKUP(CP$3,'Derivatives Exposure'!$A:$H,8,0),"-")</f>
        <v>-</v>
      </c>
      <c r="CQ15" s="181" t="str">
        <f>IFERROR(VLOOKUP(CQ$3,'Derivatives Exposure'!$A:$H,8,0),"-")</f>
        <v>-</v>
      </c>
      <c r="CR15" s="182"/>
      <c r="CS15" s="181" t="str">
        <f>IFERROR(VLOOKUP(CS$3,'Derivatives Exposure'!$A:$H,8,0),"-")</f>
        <v>-</v>
      </c>
      <c r="CT15" s="182"/>
      <c r="CU15" s="76" t="str">
        <f>IFERROR(VLOOKUP(CU$3,'Derivatives Exposure'!$A:$H,8,0),"-")</f>
        <v>-</v>
      </c>
      <c r="CV15" s="181" t="str">
        <f>IFERROR(VLOOKUP(CV$3,'Derivatives Exposure'!$A:$H,8,0),"-")</f>
        <v>-</v>
      </c>
      <c r="CW15" s="182"/>
      <c r="CX15" s="181" t="str">
        <f>IFERROR(VLOOKUP(CX$3,'Derivatives Exposure'!$A:$H,8,0),"-")</f>
        <v>-</v>
      </c>
      <c r="CY15" s="182"/>
      <c r="CZ15" s="181" t="str">
        <f>IFERROR(VLOOKUP(CZ$3,'Derivatives Exposure'!$A:$H,8,0),"-")</f>
        <v>-</v>
      </c>
      <c r="DA15" s="182"/>
      <c r="DB15" s="76" t="str">
        <f>IFERROR(VLOOKUP(DB$3,'Derivatives Exposure'!$A:$H,8,0),"-")</f>
        <v>-</v>
      </c>
      <c r="DC15" s="76" t="str">
        <f>IFERROR(VLOOKUP(DC$3,'Derivatives Exposure'!$A:$H,8,0),"-")</f>
        <v>-</v>
      </c>
      <c r="DD15" s="76" t="str">
        <f>IFERROR(VLOOKUP(DD$3,'Derivatives Exposure'!$A:$H,8,0),"-")</f>
        <v>-</v>
      </c>
      <c r="DE15" s="76" t="str">
        <f>IFERROR(VLOOKUP(DE$3,'Derivatives Exposure'!$A:$H,8,0),"-")</f>
        <v>-</v>
      </c>
      <c r="DF15" s="76" t="str">
        <f>IFERROR(VLOOKUP(DF$3,'Derivatives Exposure'!$A:$H,8,0),"-")</f>
        <v>-</v>
      </c>
      <c r="DG15" s="184">
        <f>IFERROR(VLOOKUP(DG$3,'Derivatives Exposure'!$A:$H,8,0),"-")</f>
        <v>5.4417771986759833E-4</v>
      </c>
      <c r="DH15" s="185"/>
      <c r="DI15" s="181" t="str">
        <f>IFERROR(VLOOKUP(DI$3,'Derivatives Exposure'!$A:$H,8,0),"-")</f>
        <v>-</v>
      </c>
      <c r="DJ15" s="182"/>
      <c r="DK15" s="181" t="str">
        <f>IFERROR(VLOOKUP(DK$3,'Derivatives Exposure'!$A:$H,8,0),"-")</f>
        <v>-</v>
      </c>
      <c r="DL15" s="182"/>
      <c r="DM15" s="181" t="str">
        <f>IFERROR(VLOOKUP(DM$3,'Derivatives Exposure'!$A:$H,8,0),"-")</f>
        <v>-</v>
      </c>
      <c r="DN15" s="182"/>
      <c r="DO15" s="181" t="str">
        <f>IFERROR(VLOOKUP(DO$3,'Derivatives Exposure'!$A:$H,8,0),"-")</f>
        <v>-</v>
      </c>
      <c r="DP15" s="182"/>
      <c r="DQ15" s="76" t="str">
        <f>IFERROR(VLOOKUP(DQ$3,'Derivatives Exposure'!$A:$H,8,0),"-")</f>
        <v>-</v>
      </c>
      <c r="DR15" s="181" t="str">
        <f>IFERROR(VLOOKUP(DR$3,'Derivatives Exposure'!$A:$H,8,0),"-")</f>
        <v>-</v>
      </c>
      <c r="DS15" s="182"/>
      <c r="DT15" s="77" t="str">
        <f>IFERROR(VLOOKUP(DT$3,'Derivatives Exposure'!$A:$H,8,0),"-")</f>
        <v>-</v>
      </c>
      <c r="DU15" s="181" t="str">
        <f>IFERROR(VLOOKUP(DU$3,'Derivatives Exposure'!$A:$H,8,0),"-")</f>
        <v>-</v>
      </c>
      <c r="DV15" s="182"/>
      <c r="DW15" s="181" t="str">
        <f>IFERROR(VLOOKUP(DW$3,'Derivatives Exposure'!$A:$H,8,0),"-")</f>
        <v>-</v>
      </c>
      <c r="DX15" s="182"/>
      <c r="DY15" s="111"/>
      <c r="DZ15" s="181" t="str">
        <f>IFERROR(VLOOKUP(DZ$3,'Derivatives Exposure'!$A:$H,8,0),"-")</f>
        <v>-</v>
      </c>
      <c r="EA15" s="182"/>
      <c r="EB15" s="181" t="str">
        <f>IFERROR(VLOOKUP(EB$3,'Derivatives Exposure'!$A:$H,8,0),"-")</f>
        <v>-</v>
      </c>
      <c r="EC15" s="182"/>
      <c r="ED15" s="111"/>
      <c r="EE15" s="181" t="str">
        <f>IFERROR(VLOOKUP(EE$3,'Derivatives Exposure'!$A:$H,8,0),"-")</f>
        <v>-</v>
      </c>
      <c r="EF15" s="182"/>
      <c r="EG15" s="181" t="str">
        <f>IFERROR(VLOOKUP(EG$3,'Derivatives Exposure'!$A:$H,8,0),"-")</f>
        <v>-</v>
      </c>
      <c r="EH15" s="182"/>
      <c r="EI15" s="181" t="str">
        <f>IFERROR(VLOOKUP(EI$3,'Derivatives Exposure'!$A:$H,8,0),"-")</f>
        <v>-</v>
      </c>
      <c r="EJ15" s="182"/>
      <c r="EK15" s="181" t="str">
        <f>IFERROR(VLOOKUP(EK$3,'Derivatives Exposure'!$A:$H,8,0),"-")</f>
        <v>-</v>
      </c>
      <c r="EL15" s="182"/>
      <c r="EM15" s="181" t="str">
        <f>IFERROR(VLOOKUP(EM$3,'Derivatives Exposure'!$A:$H,8,0),"-")</f>
        <v>-</v>
      </c>
      <c r="EN15" s="182"/>
    </row>
    <row r="16" spans="1:144" ht="12.75" customHeight="1">
      <c r="A16" s="57">
        <v>6</v>
      </c>
      <c r="B16" s="75" t="s">
        <v>3299</v>
      </c>
      <c r="C16" s="190" t="s">
        <v>1019</v>
      </c>
      <c r="D16" s="174"/>
      <c r="E16" s="169" t="s">
        <v>1019</v>
      </c>
      <c r="F16" s="170"/>
      <c r="G16" s="169" t="s">
        <v>8</v>
      </c>
      <c r="H16" s="170"/>
      <c r="I16" s="169" t="s">
        <v>1019</v>
      </c>
      <c r="J16" s="170"/>
      <c r="K16" s="169" t="s">
        <v>8</v>
      </c>
      <c r="L16" s="170"/>
      <c r="M16" s="169" t="s">
        <v>8</v>
      </c>
      <c r="N16" s="170"/>
      <c r="O16" s="169" t="s">
        <v>8</v>
      </c>
      <c r="P16" s="170"/>
      <c r="Q16" s="169" t="s">
        <v>8</v>
      </c>
      <c r="R16" s="170"/>
      <c r="S16" s="169" t="s">
        <v>1019</v>
      </c>
      <c r="T16" s="170"/>
      <c r="U16" s="169" t="s">
        <v>1019</v>
      </c>
      <c r="V16" s="170"/>
      <c r="W16" s="169" t="s">
        <v>8</v>
      </c>
      <c r="X16" s="170"/>
      <c r="Y16" s="169" t="s">
        <v>8</v>
      </c>
      <c r="Z16" s="170"/>
      <c r="AA16" s="169" t="s">
        <v>8</v>
      </c>
      <c r="AB16" s="170"/>
      <c r="AC16" s="169" t="s">
        <v>8</v>
      </c>
      <c r="AD16" s="170"/>
      <c r="AE16" s="169" t="s">
        <v>8</v>
      </c>
      <c r="AF16" s="170"/>
      <c r="AG16" s="169" t="s">
        <v>8</v>
      </c>
      <c r="AH16" s="170"/>
      <c r="AI16" s="169" t="s">
        <v>8</v>
      </c>
      <c r="AJ16" s="170"/>
      <c r="AK16" s="169" t="s">
        <v>8</v>
      </c>
      <c r="AL16" s="170"/>
      <c r="AM16" s="169" t="s">
        <v>8</v>
      </c>
      <c r="AN16" s="170"/>
      <c r="AO16" s="169" t="s">
        <v>8</v>
      </c>
      <c r="AP16" s="170"/>
      <c r="AQ16" s="169" t="s">
        <v>8</v>
      </c>
      <c r="AR16" s="170"/>
      <c r="AS16" s="186" t="s">
        <v>8</v>
      </c>
      <c r="AT16" s="187"/>
      <c r="AU16" s="186" t="s">
        <v>8</v>
      </c>
      <c r="AV16" s="187"/>
      <c r="AW16" s="186" t="s">
        <v>8</v>
      </c>
      <c r="AX16" s="187"/>
      <c r="AY16" s="186" t="s">
        <v>8</v>
      </c>
      <c r="AZ16" s="187"/>
      <c r="BA16" s="186" t="s">
        <v>8</v>
      </c>
      <c r="BB16" s="187"/>
      <c r="BC16" s="186" t="s">
        <v>8</v>
      </c>
      <c r="BD16" s="187"/>
      <c r="BE16" s="186" t="s">
        <v>8</v>
      </c>
      <c r="BF16" s="187"/>
      <c r="BG16" s="169" t="s">
        <v>8</v>
      </c>
      <c r="BH16" s="170"/>
      <c r="BI16" s="169" t="s">
        <v>8</v>
      </c>
      <c r="BJ16" s="170"/>
      <c r="BK16" s="169" t="s">
        <v>8</v>
      </c>
      <c r="BL16" s="170"/>
      <c r="BM16" s="79"/>
      <c r="BN16" s="169" t="s">
        <v>8</v>
      </c>
      <c r="BO16" s="170"/>
      <c r="BP16" s="169" t="s">
        <v>8</v>
      </c>
      <c r="BQ16" s="170"/>
      <c r="BR16" s="169" t="s">
        <v>8</v>
      </c>
      <c r="BS16" s="198"/>
      <c r="BT16" s="170"/>
      <c r="BU16" s="169" t="s">
        <v>8</v>
      </c>
      <c r="BV16" s="170"/>
      <c r="BW16" s="169" t="s">
        <v>8</v>
      </c>
      <c r="BX16" s="170"/>
      <c r="BY16" s="169" t="s">
        <v>8</v>
      </c>
      <c r="BZ16" s="170"/>
      <c r="CA16" s="169" t="s">
        <v>8</v>
      </c>
      <c r="CB16" s="170"/>
      <c r="CC16" s="169" t="s">
        <v>8</v>
      </c>
      <c r="CD16" s="170"/>
      <c r="CE16" s="169" t="s">
        <v>8</v>
      </c>
      <c r="CF16" s="170"/>
      <c r="CG16" s="79"/>
      <c r="CH16" s="79"/>
      <c r="CI16" s="79"/>
      <c r="CJ16" s="169" t="s">
        <v>8</v>
      </c>
      <c r="CK16" s="170"/>
      <c r="CL16" s="169" t="s">
        <v>8</v>
      </c>
      <c r="CM16" s="170"/>
      <c r="CN16" s="169" t="s">
        <v>8</v>
      </c>
      <c r="CO16" s="170"/>
      <c r="CP16" s="79"/>
      <c r="CQ16" s="169" t="s">
        <v>8</v>
      </c>
      <c r="CR16" s="170"/>
      <c r="CS16" s="169" t="s">
        <v>8</v>
      </c>
      <c r="CT16" s="170"/>
      <c r="CU16" s="79"/>
      <c r="CV16" s="169" t="s">
        <v>8</v>
      </c>
      <c r="CW16" s="170"/>
      <c r="CX16" s="169" t="s">
        <v>8</v>
      </c>
      <c r="CY16" s="170"/>
      <c r="CZ16" s="169" t="s">
        <v>8</v>
      </c>
      <c r="DA16" s="170"/>
      <c r="DB16" s="79"/>
      <c r="DC16" s="79"/>
      <c r="DD16" s="79"/>
      <c r="DE16" s="79"/>
      <c r="DF16" s="79"/>
      <c r="DG16" s="169" t="s">
        <v>8</v>
      </c>
      <c r="DH16" s="170"/>
      <c r="DI16" s="169" t="s">
        <v>8</v>
      </c>
      <c r="DJ16" s="170"/>
      <c r="DK16" s="169" t="s">
        <v>8</v>
      </c>
      <c r="DL16" s="170"/>
      <c r="DM16" s="169" t="s">
        <v>8</v>
      </c>
      <c r="DN16" s="170"/>
      <c r="DO16" s="169" t="s">
        <v>8</v>
      </c>
      <c r="DP16" s="170"/>
      <c r="DQ16" s="79"/>
      <c r="DR16" s="169" t="s">
        <v>8</v>
      </c>
      <c r="DS16" s="170"/>
      <c r="DT16" s="80"/>
      <c r="DU16" s="169" t="s">
        <v>8</v>
      </c>
      <c r="DV16" s="170"/>
      <c r="DW16" s="169" t="s">
        <v>8</v>
      </c>
      <c r="DX16" s="170"/>
      <c r="DY16" s="79"/>
      <c r="DZ16" s="169" t="s">
        <v>8</v>
      </c>
      <c r="EA16" s="170"/>
      <c r="EB16" s="169" t="s">
        <v>8</v>
      </c>
      <c r="EC16" s="170"/>
      <c r="ED16" s="79"/>
      <c r="EE16" s="169" t="s">
        <v>8</v>
      </c>
      <c r="EF16" s="170"/>
      <c r="EG16" s="169" t="s">
        <v>8</v>
      </c>
      <c r="EH16" s="170"/>
      <c r="EI16" s="169" t="s">
        <v>8</v>
      </c>
      <c r="EJ16" s="170"/>
      <c r="EK16" s="169" t="s">
        <v>8</v>
      </c>
      <c r="EL16" s="170"/>
      <c r="EM16" s="169" t="s">
        <v>8</v>
      </c>
      <c r="EN16" s="170"/>
    </row>
    <row r="17" spans="1:144" ht="12.75" customHeight="1">
      <c r="A17" s="57">
        <v>7</v>
      </c>
      <c r="B17" s="61" t="s">
        <v>29</v>
      </c>
      <c r="C17" s="191" t="str">
        <f>IFERROR(VLOOKUP(C3,'Invt Foreign securities'!$A:$C,3,0)/100000,"-")</f>
        <v>-</v>
      </c>
      <c r="D17" s="192"/>
      <c r="E17" s="167" t="str">
        <f>IFERROR(VLOOKUP(E3,'Invt Foreign securities'!$A:$C,3,0)/100000,"-")</f>
        <v>-</v>
      </c>
      <c r="F17" s="168"/>
      <c r="G17" s="167" t="str">
        <f>IFERROR(VLOOKUP(G3,'Invt Foreign securities'!$A:$C,3,0)/100000,"-")</f>
        <v>-</v>
      </c>
      <c r="H17" s="168"/>
      <c r="I17" s="167" t="str">
        <f>IFERROR(VLOOKUP(I3,'Invt Foreign securities'!$A:$C,3,0)/100000,"-")</f>
        <v>-</v>
      </c>
      <c r="J17" s="168"/>
      <c r="K17" s="167" t="str">
        <f>IFERROR(VLOOKUP(K3,'Invt Foreign securities'!$A:$C,3,0)/100000,"-")</f>
        <v>-</v>
      </c>
      <c r="L17" s="168"/>
      <c r="M17" s="167" t="str">
        <f>IFERROR(VLOOKUP(M3,'Invt Foreign securities'!$A:$C,3,0)/100000,"-")</f>
        <v>-</v>
      </c>
      <c r="N17" s="168"/>
      <c r="O17" s="167" t="str">
        <f>IFERROR(VLOOKUP(O3,'Invt Foreign securities'!$A:$C,3,0)/100000,"-")</f>
        <v>-</v>
      </c>
      <c r="P17" s="168"/>
      <c r="Q17" s="167" t="str">
        <f>IFERROR(VLOOKUP(Q3,'Invt Foreign securities'!$A:$C,3,0)/100000,"-")</f>
        <v>-</v>
      </c>
      <c r="R17" s="168"/>
      <c r="S17" s="167" t="str">
        <f>IFERROR(VLOOKUP(S3,'Invt Foreign securities'!$A:$C,3,0)/100000,"-")</f>
        <v>-</v>
      </c>
      <c r="T17" s="168"/>
      <c r="U17" s="167" t="str">
        <f>IFERROR(VLOOKUP(U3,'Invt Foreign securities'!$A:$C,3,0)/100000,"-")</f>
        <v>-</v>
      </c>
      <c r="V17" s="168"/>
      <c r="W17" s="167" t="str">
        <f>IFERROR(VLOOKUP(W3,'Invt Foreign securities'!$A:$C,3,0)/100000,"-")</f>
        <v>-</v>
      </c>
      <c r="X17" s="168"/>
      <c r="Y17" s="167" t="str">
        <f>IFERROR(VLOOKUP(Y3,'Invt Foreign securities'!$A:$C,3,0)/100000,"-")</f>
        <v>-</v>
      </c>
      <c r="Z17" s="168"/>
      <c r="AA17" s="167" t="str">
        <f>IFERROR(VLOOKUP(AA3,'Invt Foreign securities'!$A:$C,3,0)/100000,"-")</f>
        <v>-</v>
      </c>
      <c r="AB17" s="168"/>
      <c r="AC17" s="167" t="str">
        <f>IFERROR(VLOOKUP(AC3,'Invt Foreign securities'!$A:$C,3,0)/100000,"-")</f>
        <v>-</v>
      </c>
      <c r="AD17" s="168"/>
      <c r="AE17" s="167" t="str">
        <f>IFERROR(VLOOKUP(AE3,'Invt Foreign securities'!$A:$C,3,0)/100000,"-")</f>
        <v>-</v>
      </c>
      <c r="AF17" s="168"/>
      <c r="AG17" s="167" t="str">
        <f>IFERROR(VLOOKUP(AG3,'Invt Foreign securities'!$A:$C,3,0)/100000,"-")</f>
        <v>-</v>
      </c>
      <c r="AH17" s="168"/>
      <c r="AI17" s="167" t="str">
        <f>IFERROR(VLOOKUP(AG3,'Invt Foreign securities'!$A:$C,3,0)/100000,"-")</f>
        <v>-</v>
      </c>
      <c r="AJ17" s="168"/>
      <c r="AK17" s="167">
        <f>IFERROR(VLOOKUP(AK3,'Invt Foreign securities'!$A:$C,3,0)/100000,"-")</f>
        <v>16655.547932999998</v>
      </c>
      <c r="AL17" s="168"/>
      <c r="AM17" s="167">
        <f>IFERROR(VLOOKUP(AM3,'Invt Foreign securities'!$A:$C,3,0)/100000,"-")</f>
        <v>10183.555850000001</v>
      </c>
      <c r="AN17" s="168"/>
      <c r="AO17" s="167">
        <f>IFERROR(VLOOKUP(AO3,'Invt Foreign securities'!$A:$C,3,0)/100000,"-")</f>
        <v>165747.38866</v>
      </c>
      <c r="AP17" s="168"/>
      <c r="AQ17" s="167">
        <f>IFERROR(VLOOKUP(AQ3,'Invt Foreign securities'!$A:$C,3,0)/100000,"-")</f>
        <v>16694.939399999999</v>
      </c>
      <c r="AR17" s="168"/>
      <c r="AS17" s="167" t="str">
        <f>IFERROR(VLOOKUP(AS3,'Invt Foreign securities'!$A:$C,3,0)/100000,"-")</f>
        <v>-</v>
      </c>
      <c r="AT17" s="168"/>
      <c r="AU17" s="167">
        <f>IFERROR(VLOOKUP(AU3,'Invt Foreign securities'!$A:$C,3,0)/100000,"-")</f>
        <v>103270.79737</v>
      </c>
      <c r="AV17" s="168"/>
      <c r="AW17" s="167" t="str">
        <f>IFERROR(VLOOKUP(AW3,'Invt Foreign securities'!$A:$C,3,0)/100000,"-")</f>
        <v>-</v>
      </c>
      <c r="AX17" s="168"/>
      <c r="AY17" s="167" t="str">
        <f>IFERROR(VLOOKUP(AY3,'Invt Foreign securities'!$A:$C,3,0)/100000,"-")</f>
        <v>-</v>
      </c>
      <c r="AZ17" s="168"/>
      <c r="BA17" s="167" t="str">
        <f>IFERROR(VLOOKUP(BA3,'Invt Foreign securities'!$A:$C,3,0)/100000,"-")</f>
        <v>-</v>
      </c>
      <c r="BB17" s="168"/>
      <c r="BC17" s="167" t="str">
        <f>IFERROR(VLOOKUP(BC3,'Invt Foreign securities'!$A:$C,3,0)/100000,"-")</f>
        <v>-</v>
      </c>
      <c r="BD17" s="168"/>
      <c r="BE17" s="167" t="str">
        <f>IFERROR(VLOOKUP(BE3,'Invt Foreign securities'!$A:$C,3,0)/100000,"-")</f>
        <v>-</v>
      </c>
      <c r="BF17" s="168"/>
      <c r="BG17" s="167" t="str">
        <f>IFERROR(VLOOKUP(BG3,'Invt Foreign securities'!$A:$C,3,0)/100000,"-")</f>
        <v>-</v>
      </c>
      <c r="BH17" s="168"/>
      <c r="BI17" s="167" t="str">
        <f>IFERROR(VLOOKUP(BI3,'Invt Foreign securities'!$A:$C,3,0)/100000,"-")</f>
        <v>-</v>
      </c>
      <c r="BJ17" s="168"/>
      <c r="BK17" s="167" t="str">
        <f>IFERROR(VLOOKUP(BK3,'Invt Foreign securities'!$A:$C,3,0)/100000,"-")</f>
        <v>-</v>
      </c>
      <c r="BL17" s="168"/>
      <c r="BM17" s="71" t="str">
        <f>IFERROR(VLOOKUP(#REF!,'Invt Foreign securities'!$A:$C,3,0)/100000,"-")</f>
        <v>-</v>
      </c>
      <c r="BN17" s="167" t="str">
        <f>IFERROR(VLOOKUP(BN3,'Invt Foreign securities'!$A:$C,3,0)/100000,"-")</f>
        <v>-</v>
      </c>
      <c r="BO17" s="168"/>
      <c r="BP17" s="167">
        <f>IFERROR(VLOOKUP(BP3,'Invt Foreign securities'!$A:$C,3,0)/100000,"-")</f>
        <v>40976.184543099997</v>
      </c>
      <c r="BQ17" s="168"/>
      <c r="BR17" s="167" t="str">
        <f>IFERROR(VLOOKUP(BR3,'Invt Foreign securities'!$A:$C,3,0)/100000,"-")</f>
        <v>-</v>
      </c>
      <c r="BS17" s="199"/>
      <c r="BT17" s="168"/>
      <c r="BU17" s="167" t="str">
        <f>IFERROR(VLOOKUP(BU3,'Invt Foreign securities'!$A:$C,3,0)/100000,"-")</f>
        <v>-</v>
      </c>
      <c r="BV17" s="168"/>
      <c r="BW17" s="167" t="str">
        <f>IFERROR(VLOOKUP(BW3,'Invt Foreign securities'!$A:$C,3,0)/100000,"-")</f>
        <v>-</v>
      </c>
      <c r="BX17" s="168"/>
      <c r="BY17" s="167" t="str">
        <f>IFERROR(VLOOKUP(BY3,'Invt Foreign securities'!$A:$C,3,0)/100000,"-")</f>
        <v>-</v>
      </c>
      <c r="BZ17" s="168"/>
      <c r="CA17" s="167">
        <f>IFERROR(VLOOKUP(CA3,'Invt Foreign securities'!$A:$C,3,0)/100000,"-")</f>
        <v>30630.511806099996</v>
      </c>
      <c r="CB17" s="168"/>
      <c r="CC17" s="167" t="str">
        <f>IFERROR(VLOOKUP(CC3,'Invt Foreign securities'!$A:$C,3,0)/100000,"-")</f>
        <v>-</v>
      </c>
      <c r="CD17" s="168"/>
      <c r="CE17" s="167" t="str">
        <f>IFERROR(VLOOKUP(CE3,'Invt Foreign securities'!$A:$C,3,0)/100000,"-")</f>
        <v>-</v>
      </c>
      <c r="CF17" s="168"/>
      <c r="CG17" s="71" t="str">
        <f>IFERROR(VLOOKUP(#REF!,'Invt Foreign securities'!$A:$C,3,0)/100000,"-")</f>
        <v>-</v>
      </c>
      <c r="CH17" s="71" t="str">
        <f>IFERROR(VLOOKUP(#REF!,'Invt Foreign securities'!$A:$C,3,0)/100000,"-")</f>
        <v>-</v>
      </c>
      <c r="CI17" s="71" t="str">
        <f>IFERROR(VLOOKUP(#REF!,'Invt Foreign securities'!$A:$C,3,0)/100000,"-")</f>
        <v>-</v>
      </c>
      <c r="CJ17" s="167">
        <f>IFERROR(VLOOKUP(CJ3,'Invt Foreign securities'!$A:$C,3,0)/100000,"-")</f>
        <v>114457.223424</v>
      </c>
      <c r="CK17" s="168"/>
      <c r="CL17" s="167" t="str">
        <f>IFERROR(VLOOKUP(CL3,'Invt Foreign securities'!$A:$C,3,0)/100000,"-")</f>
        <v>-</v>
      </c>
      <c r="CM17" s="168"/>
      <c r="CN17" s="167" t="str">
        <f>IFERROR(VLOOKUP(CN3,'Invt Foreign securities'!$A:$C,3,0)/100000,"-")</f>
        <v>-</v>
      </c>
      <c r="CO17" s="168"/>
      <c r="CP17" s="71" t="str">
        <f>IFERROR(VLOOKUP(#REF!,'Invt Foreign securities'!$A:$C,3,0)/100000,"-")</f>
        <v>-</v>
      </c>
      <c r="CQ17" s="167" t="str">
        <f>IFERROR(VLOOKUP(CQ3,'Invt Foreign securities'!$A:$C,3,0)/100000,"-")</f>
        <v>-</v>
      </c>
      <c r="CR17" s="168"/>
      <c r="CS17" s="167" t="str">
        <f>IFERROR(VLOOKUP(CS3,'Invt Foreign securities'!$A:$C,3,0)/100000,"-")</f>
        <v>-</v>
      </c>
      <c r="CT17" s="168"/>
      <c r="CU17" s="71" t="str">
        <f>IFERROR(VLOOKUP(#REF!,'Invt Foreign securities'!$A:$C,3,0)/100000,"-")</f>
        <v>-</v>
      </c>
      <c r="CV17" s="167" t="str">
        <f>IFERROR(VLOOKUP(CV3,'Invt Foreign securities'!$A:$C,3,0)/100000,"-")</f>
        <v>-</v>
      </c>
      <c r="CW17" s="168"/>
      <c r="CX17" s="167" t="str">
        <f>IFERROR(VLOOKUP(CX3,'Invt Foreign securities'!$A:$C,3,0)/100000,"-")</f>
        <v>-</v>
      </c>
      <c r="CY17" s="168"/>
      <c r="CZ17" s="167" t="str">
        <f>IFERROR(VLOOKUP(CZ3,'Invt Foreign securities'!$A:$C,3,0)/100000,"-")</f>
        <v>-</v>
      </c>
      <c r="DA17" s="168"/>
      <c r="DB17" s="71" t="str">
        <f>IFERROR(VLOOKUP(#REF!,'Invt Foreign securities'!$A:$C,3,0)/100000,"-")</f>
        <v>-</v>
      </c>
      <c r="DC17" s="71" t="str">
        <f>IFERROR(VLOOKUP(#REF!,'Invt Foreign securities'!$A:$C,3,0)/100000,"-")</f>
        <v>-</v>
      </c>
      <c r="DD17" s="71" t="str">
        <f>IFERROR(VLOOKUP(#REF!,'Invt Foreign securities'!$A:$C,3,0)/100000,"-")</f>
        <v>-</v>
      </c>
      <c r="DE17" s="71" t="str">
        <f>IFERROR(VLOOKUP(#REF!,'Invt Foreign securities'!$A:$C,3,0)/100000,"-")</f>
        <v>-</v>
      </c>
      <c r="DF17" s="71" t="str">
        <f>IFERROR(VLOOKUP(#REF!,'Invt Foreign securities'!$A:$C,3,0)/100000,"-")</f>
        <v>-</v>
      </c>
      <c r="DG17" s="167">
        <f>IFERROR(VLOOKUP(DG3,'Invt Foreign securities'!$A:$C,3,0)/100000,"-")</f>
        <v>85666.335007000001</v>
      </c>
      <c r="DH17" s="168"/>
      <c r="DI17" s="167" t="str">
        <f>IFERROR(VLOOKUP(DI3,'Invt Foreign securities'!$A:$C,3,0)/100000,"-")</f>
        <v>-</v>
      </c>
      <c r="DJ17" s="168"/>
      <c r="DK17" s="167" t="str">
        <f>IFERROR(VLOOKUP(DK3,'Invt Foreign securities'!$A:$C,3,0)/100000,"-")</f>
        <v>-</v>
      </c>
      <c r="DL17" s="168"/>
      <c r="DM17" s="167" t="str">
        <f>IFERROR(VLOOKUP(DM3,'Invt Foreign securities'!$A:$C,3,0)/100000,"-")</f>
        <v>-</v>
      </c>
      <c r="DN17" s="168"/>
      <c r="DO17" s="167" t="str">
        <f>IFERROR(VLOOKUP(DO3,'Invt Foreign securities'!$A:$C,3,0)/100000,"-")</f>
        <v>-</v>
      </c>
      <c r="DP17" s="168"/>
      <c r="DQ17" s="71" t="str">
        <f>IFERROR(VLOOKUP(#REF!,'Invt Foreign securities'!$A:$C,3,0)/100000,"-")</f>
        <v>-</v>
      </c>
      <c r="DR17" s="167">
        <f>IFERROR(VLOOKUP(DR3,'Invt Foreign securities'!$A:$C,3,0)/100000,"-")</f>
        <v>6369.3992519999993</v>
      </c>
      <c r="DS17" s="168"/>
      <c r="DT17" s="72" t="str">
        <f>IFERROR(VLOOKUP(#REF!,'Invt Foreign securities'!$A:$C,3,0)/100000,"-")</f>
        <v>-</v>
      </c>
      <c r="DU17" s="167" t="str">
        <f>IFERROR(VLOOKUP(DU3,'Invt Foreign securities'!$A:$C,3,0)/100000,"-")</f>
        <v>-</v>
      </c>
      <c r="DV17" s="168"/>
      <c r="DW17" s="167" t="str">
        <f>IFERROR(VLOOKUP(DW3,'Invt Foreign securities'!$A:$C,3,0)/100000,"-")</f>
        <v>-</v>
      </c>
      <c r="DX17" s="168"/>
      <c r="DY17" s="71"/>
      <c r="DZ17" s="167" t="str">
        <f>IFERROR(VLOOKUP(DZ3,'Invt Foreign securities'!$A:$C,3,0)/100000,"-")</f>
        <v>-</v>
      </c>
      <c r="EA17" s="168"/>
      <c r="EB17" s="167" t="str">
        <f>IFERROR(VLOOKUP(EB3,'Invt Foreign securities'!$A:$C,3,0)/100000,"-")</f>
        <v>-</v>
      </c>
      <c r="EC17" s="168"/>
      <c r="ED17" s="71"/>
      <c r="EE17" s="167" t="str">
        <f>IFERROR(VLOOKUP(EE3,'Invt Foreign securities'!$A:$C,3,0)/100000,"-")</f>
        <v>-</v>
      </c>
      <c r="EF17" s="168"/>
      <c r="EG17" s="167" t="str">
        <f>IFERROR(VLOOKUP(EG3,'Invt Foreign securities'!$A:$C,3,0)/100000,"-")</f>
        <v>-</v>
      </c>
      <c r="EH17" s="168"/>
      <c r="EI17" s="167" t="str">
        <f>IFERROR(VLOOKUP(EI3,'Invt Foreign securities'!$A:$C,3,0)/100000,"-")</f>
        <v>-</v>
      </c>
      <c r="EJ17" s="168"/>
      <c r="EK17" s="167" t="str">
        <f>IFERROR(VLOOKUP(EK3,'Invt Foreign securities'!$A:$C,3,0)/100000,"-")</f>
        <v>-</v>
      </c>
      <c r="EL17" s="168"/>
      <c r="EM17" s="167" t="str">
        <f>IFERROR(VLOOKUP(EM3,'Invt Foreign securities'!$A:$C,3,0)/100000,"-")</f>
        <v>-</v>
      </c>
      <c r="EN17" s="168"/>
    </row>
    <row r="18" spans="1:144">
      <c r="A18" s="57">
        <v>8</v>
      </c>
      <c r="B18" s="61" t="s">
        <v>30</v>
      </c>
      <c r="C18" s="60"/>
      <c r="D18" s="60"/>
      <c r="E18" s="61"/>
      <c r="F18" s="61"/>
      <c r="G18" s="61"/>
      <c r="H18" s="61"/>
      <c r="I18" s="61"/>
      <c r="J18" s="61"/>
      <c r="K18" s="61"/>
      <c r="L18" s="61"/>
      <c r="M18" s="61"/>
      <c r="N18" s="61"/>
      <c r="O18" s="61"/>
      <c r="P18" s="61"/>
      <c r="Q18" s="61"/>
      <c r="R18" s="61"/>
      <c r="S18" s="61"/>
      <c r="T18" s="61"/>
      <c r="U18" s="61"/>
      <c r="V18" s="61"/>
      <c r="W18" s="81"/>
      <c r="X18" s="61"/>
      <c r="Y18" s="61"/>
      <c r="Z18" s="61"/>
      <c r="AA18" s="61"/>
      <c r="AB18" s="61"/>
      <c r="AC18" s="61"/>
      <c r="AD18" s="61"/>
      <c r="AE18" s="61"/>
      <c r="AF18" s="61"/>
      <c r="AG18" s="61"/>
      <c r="AH18" s="61"/>
      <c r="AI18" s="61"/>
      <c r="AJ18" s="61"/>
      <c r="AK18" s="61"/>
      <c r="AL18" s="61"/>
      <c r="AM18" s="67"/>
      <c r="AN18" s="59"/>
      <c r="AO18" s="67"/>
      <c r="AP18" s="59"/>
      <c r="AQ18" s="67"/>
      <c r="AR18" s="59"/>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1"/>
      <c r="BZ18" s="61"/>
      <c r="CA18" s="61"/>
      <c r="CB18" s="61"/>
      <c r="CC18" s="61"/>
      <c r="CD18" s="61"/>
      <c r="CE18" s="61"/>
      <c r="CF18" s="61"/>
      <c r="CG18" s="61"/>
      <c r="CH18" s="61"/>
      <c r="CI18" s="61"/>
      <c r="CJ18" s="61"/>
      <c r="CK18" s="61"/>
      <c r="CL18" s="61"/>
      <c r="CM18" s="61"/>
      <c r="CN18" s="61"/>
      <c r="CO18" s="61"/>
      <c r="CP18" s="61"/>
      <c r="CQ18" s="61"/>
      <c r="CR18" s="61"/>
      <c r="CS18" s="61"/>
      <c r="CT18" s="61"/>
      <c r="CU18" s="61"/>
      <c r="CV18" s="61"/>
      <c r="CW18" s="61"/>
      <c r="CX18" s="61"/>
      <c r="CY18" s="61"/>
      <c r="CZ18" s="61"/>
      <c r="DA18" s="61"/>
      <c r="DB18" s="61"/>
      <c r="DC18" s="61"/>
      <c r="DD18" s="61"/>
      <c r="DE18" s="61"/>
      <c r="DF18" s="61"/>
      <c r="DG18" s="61"/>
      <c r="DH18" s="61"/>
      <c r="DI18" s="61"/>
      <c r="DJ18" s="61"/>
      <c r="DK18" s="61"/>
      <c r="DL18" s="61"/>
      <c r="DM18" s="61"/>
      <c r="DN18" s="61"/>
      <c r="DO18" s="61"/>
      <c r="DP18" s="61"/>
      <c r="DQ18" s="61"/>
      <c r="DR18" s="61"/>
      <c r="DS18" s="61"/>
      <c r="DT18" s="61"/>
      <c r="DU18" s="61"/>
      <c r="DV18" s="61"/>
      <c r="DW18" s="61"/>
      <c r="DX18" s="61"/>
      <c r="DY18" s="61"/>
      <c r="DZ18" s="61"/>
      <c r="EA18" s="61"/>
      <c r="EB18" s="61"/>
      <c r="EC18" s="61"/>
      <c r="ED18" s="61"/>
      <c r="EE18" s="61"/>
      <c r="EF18" s="61"/>
      <c r="EG18" s="61"/>
      <c r="EH18" s="61"/>
      <c r="EI18" s="61"/>
      <c r="EJ18" s="61"/>
      <c r="EK18" s="61"/>
      <c r="EL18" s="61"/>
      <c r="EM18" s="61"/>
      <c r="EN18" s="61"/>
    </row>
    <row r="19" spans="1:144" ht="12.75" customHeight="1">
      <c r="A19" s="57"/>
      <c r="B19" s="108" t="s">
        <v>27</v>
      </c>
      <c r="C19" s="190">
        <v>0</v>
      </c>
      <c r="D19" s="174"/>
      <c r="E19" s="169" t="s">
        <v>8</v>
      </c>
      <c r="F19" s="170"/>
      <c r="G19" s="169">
        <v>0</v>
      </c>
      <c r="H19" s="170"/>
      <c r="I19" s="169" t="s">
        <v>8</v>
      </c>
      <c r="J19" s="170"/>
      <c r="K19" s="169" t="s">
        <v>8</v>
      </c>
      <c r="L19" s="170"/>
      <c r="M19" s="169" t="s">
        <v>8</v>
      </c>
      <c r="N19" s="170"/>
      <c r="O19" s="169" t="s">
        <v>8</v>
      </c>
      <c r="P19" s="170"/>
      <c r="Q19" s="169" t="s">
        <v>8</v>
      </c>
      <c r="R19" s="170"/>
      <c r="S19" s="169" t="s">
        <v>8</v>
      </c>
      <c r="T19" s="170"/>
      <c r="U19" s="169" t="s">
        <v>8</v>
      </c>
      <c r="V19" s="170"/>
      <c r="W19" s="169" t="s">
        <v>8</v>
      </c>
      <c r="X19" s="170"/>
      <c r="Y19" s="169" t="s">
        <v>8</v>
      </c>
      <c r="Z19" s="170"/>
      <c r="AA19" s="169" t="s">
        <v>8</v>
      </c>
      <c r="AB19" s="170"/>
      <c r="AC19" s="169" t="s">
        <v>8</v>
      </c>
      <c r="AD19" s="170"/>
      <c r="AE19" s="169" t="s">
        <v>8</v>
      </c>
      <c r="AF19" s="170"/>
      <c r="AG19" s="169" t="s">
        <v>8</v>
      </c>
      <c r="AH19" s="170"/>
      <c r="AI19" s="169" t="s">
        <v>8</v>
      </c>
      <c r="AJ19" s="170"/>
      <c r="AK19" s="169" t="s">
        <v>8</v>
      </c>
      <c r="AL19" s="170"/>
      <c r="AM19" s="169" t="s">
        <v>8</v>
      </c>
      <c r="AN19" s="170"/>
      <c r="AO19" s="169" t="s">
        <v>8</v>
      </c>
      <c r="AP19" s="170"/>
      <c r="AQ19" s="169" t="s">
        <v>8</v>
      </c>
      <c r="AR19" s="170"/>
      <c r="AS19" s="186" t="s">
        <v>8</v>
      </c>
      <c r="AT19" s="187"/>
      <c r="AU19" s="186" t="s">
        <v>8</v>
      </c>
      <c r="AV19" s="187"/>
      <c r="AW19" s="186" t="s">
        <v>8</v>
      </c>
      <c r="AX19" s="187"/>
      <c r="AY19" s="186" t="s">
        <v>8</v>
      </c>
      <c r="AZ19" s="187"/>
      <c r="BA19" s="186" t="s">
        <v>8</v>
      </c>
      <c r="BB19" s="187"/>
      <c r="BC19" s="186" t="s">
        <v>8</v>
      </c>
      <c r="BD19" s="187"/>
      <c r="BE19" s="186" t="s">
        <v>8</v>
      </c>
      <c r="BF19" s="187"/>
      <c r="BG19" s="169" t="s">
        <v>8</v>
      </c>
      <c r="BH19" s="170"/>
      <c r="BI19" s="169" t="s">
        <v>8</v>
      </c>
      <c r="BJ19" s="170"/>
      <c r="BK19" s="169" t="s">
        <v>8</v>
      </c>
      <c r="BL19" s="170"/>
      <c r="BM19" s="79" t="s">
        <v>8</v>
      </c>
      <c r="BN19" s="169" t="s">
        <v>8</v>
      </c>
      <c r="BO19" s="170"/>
      <c r="BP19" s="169" t="s">
        <v>8</v>
      </c>
      <c r="BQ19" s="170"/>
      <c r="BR19" s="169" t="s">
        <v>8</v>
      </c>
      <c r="BS19" s="198"/>
      <c r="BT19" s="170"/>
      <c r="BU19" s="169" t="s">
        <v>8</v>
      </c>
      <c r="BV19" s="170"/>
      <c r="BW19" s="169" t="s">
        <v>8</v>
      </c>
      <c r="BX19" s="170"/>
      <c r="BY19" s="169" t="s">
        <v>8</v>
      </c>
      <c r="BZ19" s="170"/>
      <c r="CA19" s="169" t="s">
        <v>8</v>
      </c>
      <c r="CB19" s="170"/>
      <c r="CC19" s="169" t="s">
        <v>8</v>
      </c>
      <c r="CD19" s="170"/>
      <c r="CE19" s="169" t="s">
        <v>8</v>
      </c>
      <c r="CF19" s="170"/>
      <c r="CG19" s="71" t="str">
        <f>IFERROR(VLOOKUP(#REF!,'Invt Foreign securities'!$A:$C,3,0)/100000,"-")</f>
        <v>-</v>
      </c>
      <c r="CH19" s="71" t="str">
        <f>IFERROR(VLOOKUP(#REF!,'Invt Foreign securities'!$A:$C,3,0)/100000,"-")</f>
        <v>-</v>
      </c>
      <c r="CI19" s="71" t="str">
        <f>IFERROR(VLOOKUP(#REF!,'Invt Foreign securities'!$A:$C,3,0)/100000,"-")</f>
        <v>-</v>
      </c>
      <c r="CJ19" s="169" t="s">
        <v>8</v>
      </c>
      <c r="CK19" s="170"/>
      <c r="CL19" s="169" t="s">
        <v>8</v>
      </c>
      <c r="CM19" s="170"/>
      <c r="CN19" s="169" t="s">
        <v>8</v>
      </c>
      <c r="CO19" s="170"/>
      <c r="CP19" s="71" t="str">
        <f>IFERROR(VLOOKUP(#REF!,'Invt Foreign securities'!$A:$C,3,0)/100000,"-")</f>
        <v>-</v>
      </c>
      <c r="CQ19" s="169" t="s">
        <v>8</v>
      </c>
      <c r="CR19" s="170"/>
      <c r="CS19" s="169" t="s">
        <v>8</v>
      </c>
      <c r="CT19" s="170"/>
      <c r="CU19" s="71" t="str">
        <f>IFERROR(VLOOKUP(#REF!,'Invt Foreign securities'!$A:$C,3,0)/100000,"-")</f>
        <v>-</v>
      </c>
      <c r="CV19" s="169" t="s">
        <v>8</v>
      </c>
      <c r="CW19" s="170"/>
      <c r="CX19" s="169" t="s">
        <v>8</v>
      </c>
      <c r="CY19" s="170"/>
      <c r="CZ19" s="169" t="s">
        <v>8</v>
      </c>
      <c r="DA19" s="170"/>
      <c r="DB19" s="71" t="str">
        <f>IFERROR(VLOOKUP(#REF!,'Invt Foreign securities'!$A:$C,3,0)/100000,"-")</f>
        <v>-</v>
      </c>
      <c r="DC19" s="71" t="str">
        <f>IFERROR(VLOOKUP(#REF!,'Invt Foreign securities'!$A:$C,3,0)/100000,"-")</f>
        <v>-</v>
      </c>
      <c r="DD19" s="71" t="str">
        <f>IFERROR(VLOOKUP(#REF!,'Invt Foreign securities'!$A:$C,3,0)/100000,"-")</f>
        <v>-</v>
      </c>
      <c r="DE19" s="71" t="str">
        <f>IFERROR(VLOOKUP(#REF!,'Invt Foreign securities'!$A:$C,3,0)/100000,"-")</f>
        <v>-</v>
      </c>
      <c r="DF19" s="71" t="str">
        <f>IFERROR(VLOOKUP(#REF!,'Invt Foreign securities'!$A:$C,3,0)/100000,"-")</f>
        <v>-</v>
      </c>
      <c r="DG19" s="169" t="s">
        <v>8</v>
      </c>
      <c r="DH19" s="170"/>
      <c r="DI19" s="169" t="s">
        <v>8</v>
      </c>
      <c r="DJ19" s="170"/>
      <c r="DK19" s="169" t="s">
        <v>8</v>
      </c>
      <c r="DL19" s="170"/>
      <c r="DM19" s="169" t="s">
        <v>8</v>
      </c>
      <c r="DN19" s="170"/>
      <c r="DO19" s="169" t="s">
        <v>8</v>
      </c>
      <c r="DP19" s="170"/>
      <c r="DQ19" s="71" t="str">
        <f>IFERROR(VLOOKUP(#REF!,'Invt Foreign securities'!$A:$C,3,0)/100000,"-")</f>
        <v>-</v>
      </c>
      <c r="DR19" s="169" t="s">
        <v>8</v>
      </c>
      <c r="DS19" s="170"/>
      <c r="DT19" s="72" t="str">
        <f>IFERROR(VLOOKUP(#REF!,'Invt Foreign securities'!$A:$C,3,0)/100000,"-")</f>
        <v>-</v>
      </c>
      <c r="DU19" s="169" t="s">
        <v>8</v>
      </c>
      <c r="DV19" s="170"/>
      <c r="DW19" s="169" t="s">
        <v>8</v>
      </c>
      <c r="DX19" s="170"/>
      <c r="DY19" s="79"/>
      <c r="DZ19" s="169" t="s">
        <v>8</v>
      </c>
      <c r="EA19" s="170"/>
      <c r="EB19" s="169" t="s">
        <v>8</v>
      </c>
      <c r="EC19" s="170"/>
      <c r="ED19" s="79"/>
      <c r="EE19" s="169" t="s">
        <v>8</v>
      </c>
      <c r="EF19" s="170"/>
      <c r="EG19" s="169" t="s">
        <v>8</v>
      </c>
      <c r="EH19" s="170"/>
      <c r="EI19" s="169" t="s">
        <v>8</v>
      </c>
      <c r="EJ19" s="170"/>
      <c r="EK19" s="169" t="s">
        <v>8</v>
      </c>
      <c r="EL19" s="170"/>
      <c r="EM19" s="169" t="s">
        <v>8</v>
      </c>
      <c r="EN19" s="170"/>
    </row>
    <row r="20" spans="1:144" ht="12.75" customHeight="1">
      <c r="A20" s="57"/>
      <c r="B20" s="108" t="s">
        <v>31</v>
      </c>
      <c r="C20" s="193">
        <v>0</v>
      </c>
      <c r="D20" s="194"/>
      <c r="E20" s="169" t="s">
        <v>8</v>
      </c>
      <c r="F20" s="170"/>
      <c r="G20" s="184">
        <v>0</v>
      </c>
      <c r="H20" s="185"/>
      <c r="I20" s="169" t="s">
        <v>8</v>
      </c>
      <c r="J20" s="170"/>
      <c r="K20" s="169" t="s">
        <v>8</v>
      </c>
      <c r="L20" s="170"/>
      <c r="M20" s="169" t="s">
        <v>8</v>
      </c>
      <c r="N20" s="170"/>
      <c r="O20" s="169" t="s">
        <v>8</v>
      </c>
      <c r="P20" s="170"/>
      <c r="Q20" s="169" t="s">
        <v>8</v>
      </c>
      <c r="R20" s="170"/>
      <c r="S20" s="169" t="s">
        <v>8</v>
      </c>
      <c r="T20" s="170"/>
      <c r="U20" s="169" t="s">
        <v>8</v>
      </c>
      <c r="V20" s="170"/>
      <c r="W20" s="169" t="s">
        <v>8</v>
      </c>
      <c r="X20" s="170"/>
      <c r="Y20" s="169" t="s">
        <v>8</v>
      </c>
      <c r="Z20" s="170"/>
      <c r="AA20" s="169" t="s">
        <v>8</v>
      </c>
      <c r="AB20" s="170"/>
      <c r="AC20" s="169" t="s">
        <v>8</v>
      </c>
      <c r="AD20" s="170"/>
      <c r="AE20" s="169" t="s">
        <v>8</v>
      </c>
      <c r="AF20" s="170"/>
      <c r="AG20" s="169" t="s">
        <v>8</v>
      </c>
      <c r="AH20" s="170"/>
      <c r="AI20" s="169" t="s">
        <v>8</v>
      </c>
      <c r="AJ20" s="170"/>
      <c r="AK20" s="169" t="s">
        <v>8</v>
      </c>
      <c r="AL20" s="170"/>
      <c r="AM20" s="169" t="s">
        <v>8</v>
      </c>
      <c r="AN20" s="170"/>
      <c r="AO20" s="169" t="s">
        <v>8</v>
      </c>
      <c r="AP20" s="170"/>
      <c r="AQ20" s="169" t="s">
        <v>8</v>
      </c>
      <c r="AR20" s="170"/>
      <c r="AS20" s="186" t="s">
        <v>8</v>
      </c>
      <c r="AT20" s="187"/>
      <c r="AU20" s="186" t="s">
        <v>8</v>
      </c>
      <c r="AV20" s="187"/>
      <c r="AW20" s="186" t="s">
        <v>8</v>
      </c>
      <c r="AX20" s="187"/>
      <c r="AY20" s="186" t="s">
        <v>8</v>
      </c>
      <c r="AZ20" s="187"/>
      <c r="BA20" s="186" t="s">
        <v>8</v>
      </c>
      <c r="BB20" s="187"/>
      <c r="BC20" s="186" t="s">
        <v>8</v>
      </c>
      <c r="BD20" s="187"/>
      <c r="BE20" s="186" t="s">
        <v>8</v>
      </c>
      <c r="BF20" s="187"/>
      <c r="BG20" s="169" t="s">
        <v>8</v>
      </c>
      <c r="BH20" s="170"/>
      <c r="BI20" s="169" t="s">
        <v>8</v>
      </c>
      <c r="BJ20" s="170"/>
      <c r="BK20" s="169" t="s">
        <v>8</v>
      </c>
      <c r="BL20" s="170"/>
      <c r="BM20" s="79" t="s">
        <v>8</v>
      </c>
      <c r="BN20" s="169" t="s">
        <v>8</v>
      </c>
      <c r="BO20" s="170"/>
      <c r="BP20" s="169" t="s">
        <v>8</v>
      </c>
      <c r="BQ20" s="170"/>
      <c r="BR20" s="169" t="s">
        <v>8</v>
      </c>
      <c r="BS20" s="198"/>
      <c r="BT20" s="170"/>
      <c r="BU20" s="169" t="s">
        <v>8</v>
      </c>
      <c r="BV20" s="170"/>
      <c r="BW20" s="169" t="s">
        <v>8</v>
      </c>
      <c r="BX20" s="170"/>
      <c r="BY20" s="169" t="s">
        <v>8</v>
      </c>
      <c r="BZ20" s="170"/>
      <c r="CA20" s="169" t="s">
        <v>8</v>
      </c>
      <c r="CB20" s="170"/>
      <c r="CC20" s="169" t="s">
        <v>8</v>
      </c>
      <c r="CD20" s="170"/>
      <c r="CE20" s="169" t="s">
        <v>8</v>
      </c>
      <c r="CF20" s="170"/>
      <c r="CG20" s="71" t="str">
        <f>IFERROR(VLOOKUP(#REF!,'Invt Foreign securities'!$A:$C,3,0)/100000,"-")</f>
        <v>-</v>
      </c>
      <c r="CH20" s="71" t="str">
        <f>IFERROR(VLOOKUP(#REF!,'Invt Foreign securities'!$A:$C,3,0)/100000,"-")</f>
        <v>-</v>
      </c>
      <c r="CI20" s="71" t="str">
        <f>IFERROR(VLOOKUP(#REF!,'Invt Foreign securities'!$A:$C,3,0)/100000,"-")</f>
        <v>-</v>
      </c>
      <c r="CJ20" s="169" t="s">
        <v>8</v>
      </c>
      <c r="CK20" s="170"/>
      <c r="CL20" s="169" t="s">
        <v>8</v>
      </c>
      <c r="CM20" s="170"/>
      <c r="CN20" s="169" t="s">
        <v>8</v>
      </c>
      <c r="CO20" s="170"/>
      <c r="CP20" s="71" t="str">
        <f>IFERROR(VLOOKUP(#REF!,'Invt Foreign securities'!$A:$C,3,0)/100000,"-")</f>
        <v>-</v>
      </c>
      <c r="CQ20" s="169" t="s">
        <v>8</v>
      </c>
      <c r="CR20" s="170"/>
      <c r="CS20" s="169" t="s">
        <v>8</v>
      </c>
      <c r="CT20" s="170"/>
      <c r="CU20" s="71" t="str">
        <f>IFERROR(VLOOKUP(#REF!,'Invt Foreign securities'!$A:$C,3,0)/100000,"-")</f>
        <v>-</v>
      </c>
      <c r="CV20" s="169" t="s">
        <v>8</v>
      </c>
      <c r="CW20" s="170"/>
      <c r="CX20" s="169" t="s">
        <v>8</v>
      </c>
      <c r="CY20" s="170"/>
      <c r="CZ20" s="169" t="s">
        <v>8</v>
      </c>
      <c r="DA20" s="170"/>
      <c r="DB20" s="71" t="str">
        <f>IFERROR(VLOOKUP(#REF!,'Invt Foreign securities'!$A:$C,3,0)/100000,"-")</f>
        <v>-</v>
      </c>
      <c r="DC20" s="71" t="str">
        <f>IFERROR(VLOOKUP(#REF!,'Invt Foreign securities'!$A:$C,3,0)/100000,"-")</f>
        <v>-</v>
      </c>
      <c r="DD20" s="71" t="str">
        <f>IFERROR(VLOOKUP(#REF!,'Invt Foreign securities'!$A:$C,3,0)/100000,"-")</f>
        <v>-</v>
      </c>
      <c r="DE20" s="71" t="str">
        <f>IFERROR(VLOOKUP(#REF!,'Invt Foreign securities'!$A:$C,3,0)/100000,"-")</f>
        <v>-</v>
      </c>
      <c r="DF20" s="71" t="str">
        <f>IFERROR(VLOOKUP(#REF!,'Invt Foreign securities'!$A:$C,3,0)/100000,"-")</f>
        <v>-</v>
      </c>
      <c r="DG20" s="169" t="s">
        <v>8</v>
      </c>
      <c r="DH20" s="170"/>
      <c r="DI20" s="169" t="s">
        <v>8</v>
      </c>
      <c r="DJ20" s="170"/>
      <c r="DK20" s="169" t="s">
        <v>8</v>
      </c>
      <c r="DL20" s="170"/>
      <c r="DM20" s="169" t="s">
        <v>8</v>
      </c>
      <c r="DN20" s="170"/>
      <c r="DO20" s="169" t="s">
        <v>8</v>
      </c>
      <c r="DP20" s="170"/>
      <c r="DQ20" s="71" t="str">
        <f>IFERROR(VLOOKUP(#REF!,'Invt Foreign securities'!$A:$C,3,0)/100000,"-")</f>
        <v>-</v>
      </c>
      <c r="DR20" s="169" t="s">
        <v>8</v>
      </c>
      <c r="DS20" s="170"/>
      <c r="DT20" s="72" t="str">
        <f>IFERROR(VLOOKUP(#REF!,'Invt Foreign securities'!$A:$C,3,0)/100000,"-")</f>
        <v>-</v>
      </c>
      <c r="DU20" s="169" t="s">
        <v>8</v>
      </c>
      <c r="DV20" s="170"/>
      <c r="DW20" s="169" t="s">
        <v>8</v>
      </c>
      <c r="DX20" s="170"/>
      <c r="DY20" s="79"/>
      <c r="DZ20" s="169" t="s">
        <v>8</v>
      </c>
      <c r="EA20" s="170"/>
      <c r="EB20" s="169" t="s">
        <v>8</v>
      </c>
      <c r="EC20" s="170"/>
      <c r="ED20" s="79"/>
      <c r="EE20" s="169" t="s">
        <v>8</v>
      </c>
      <c r="EF20" s="170"/>
      <c r="EG20" s="169" t="s">
        <v>8</v>
      </c>
      <c r="EH20" s="170"/>
      <c r="EI20" s="169" t="s">
        <v>8</v>
      </c>
      <c r="EJ20" s="170"/>
      <c r="EK20" s="169" t="s">
        <v>8</v>
      </c>
      <c r="EL20" s="170"/>
      <c r="EM20" s="169" t="s">
        <v>8</v>
      </c>
      <c r="EN20" s="170"/>
    </row>
    <row r="21" spans="1:144">
      <c r="A21" s="57">
        <v>9</v>
      </c>
      <c r="B21" s="61" t="s">
        <v>32</v>
      </c>
      <c r="C21" s="60"/>
      <c r="D21" s="60"/>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7"/>
      <c r="AH21" s="82"/>
      <c r="AI21" s="61"/>
      <c r="AJ21" s="61"/>
      <c r="AK21" s="61"/>
      <c r="AL21" s="61"/>
      <c r="AM21" s="67"/>
      <c r="AN21" s="59"/>
      <c r="AO21" s="67"/>
      <c r="AP21" s="59"/>
      <c r="AQ21" s="67"/>
      <c r="AR21" s="59"/>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c r="CC21" s="61"/>
      <c r="CD21" s="61"/>
      <c r="CE21" s="61"/>
      <c r="CF21" s="61"/>
      <c r="CG21" s="61"/>
      <c r="CH21" s="61"/>
      <c r="CI21" s="61"/>
      <c r="CJ21" s="61"/>
      <c r="CK21" s="61"/>
      <c r="CL21" s="61"/>
      <c r="CM21" s="61"/>
      <c r="CN21" s="61"/>
      <c r="CO21" s="61"/>
      <c r="CP21" s="61"/>
      <c r="CQ21" s="61"/>
      <c r="CR21" s="61"/>
      <c r="CS21" s="61"/>
      <c r="CT21" s="61"/>
      <c r="CU21" s="61"/>
      <c r="CV21" s="61"/>
      <c r="CW21" s="61"/>
      <c r="CX21" s="61"/>
      <c r="CY21" s="61"/>
      <c r="CZ21" s="61"/>
      <c r="DA21" s="61"/>
      <c r="DB21" s="61"/>
      <c r="DC21" s="61"/>
      <c r="DD21" s="61"/>
      <c r="DE21" s="61"/>
      <c r="DF21" s="61"/>
      <c r="DG21" s="61"/>
      <c r="DH21" s="61"/>
      <c r="DI21" s="61"/>
      <c r="DJ21" s="61"/>
      <c r="DK21" s="61"/>
      <c r="DL21" s="61"/>
      <c r="DM21" s="61"/>
      <c r="DN21" s="61"/>
      <c r="DO21" s="61"/>
      <c r="DP21" s="61"/>
      <c r="DQ21" s="61"/>
      <c r="DR21" s="61"/>
      <c r="DS21" s="61"/>
      <c r="DT21" s="61"/>
      <c r="DU21" s="61"/>
      <c r="DV21" s="61"/>
      <c r="DW21" s="61"/>
      <c r="DX21" s="61"/>
      <c r="DY21" s="61"/>
      <c r="DZ21" s="61"/>
      <c r="EA21" s="61"/>
      <c r="EB21" s="61"/>
      <c r="EC21" s="61"/>
      <c r="ED21" s="61"/>
      <c r="EE21" s="61"/>
      <c r="EF21" s="61"/>
      <c r="EG21" s="61"/>
      <c r="EH21" s="61"/>
      <c r="EI21" s="61"/>
      <c r="EJ21" s="61"/>
      <c r="EK21" s="61"/>
      <c r="EL21" s="61"/>
      <c r="EM21" s="61"/>
      <c r="EN21" s="61"/>
    </row>
    <row r="22" spans="1:144" s="90" customFormat="1">
      <c r="A22" s="83"/>
      <c r="B22" s="109" t="s">
        <v>2976</v>
      </c>
      <c r="C22" s="84"/>
      <c r="D22" s="84"/>
      <c r="E22" s="85"/>
      <c r="F22" s="85"/>
      <c r="G22" s="86"/>
      <c r="H22" s="86"/>
      <c r="I22" s="85"/>
      <c r="J22" s="85"/>
      <c r="K22" s="85"/>
      <c r="L22" s="85"/>
      <c r="M22" s="86"/>
      <c r="N22" s="86"/>
      <c r="O22" s="85"/>
      <c r="P22" s="85"/>
      <c r="Q22" s="86"/>
      <c r="R22" s="86"/>
      <c r="S22" s="85"/>
      <c r="T22" s="85"/>
      <c r="U22" s="85"/>
      <c r="V22" s="85"/>
      <c r="W22" s="86"/>
      <c r="X22" s="86"/>
      <c r="Y22" s="85"/>
      <c r="Z22" s="85"/>
      <c r="AA22" s="86"/>
      <c r="AB22" s="86"/>
      <c r="AC22" s="85"/>
      <c r="AD22" s="85"/>
      <c r="AE22" s="86"/>
      <c r="AF22" s="86"/>
      <c r="AG22" s="86"/>
      <c r="AH22" s="86"/>
      <c r="AI22" s="85"/>
      <c r="AJ22" s="85"/>
      <c r="AK22" s="86"/>
      <c r="AL22" s="86"/>
      <c r="AM22" s="85"/>
      <c r="AN22" s="85"/>
      <c r="AO22" s="85"/>
      <c r="AP22" s="85"/>
      <c r="AQ22" s="85"/>
      <c r="AR22" s="85"/>
      <c r="AS22" s="86"/>
      <c r="AT22" s="86"/>
      <c r="AU22" s="85"/>
      <c r="AV22" s="85"/>
      <c r="AW22" s="85"/>
      <c r="AX22" s="85"/>
      <c r="AY22" s="85"/>
      <c r="AZ22" s="85"/>
      <c r="BA22" s="87"/>
      <c r="BB22" s="87"/>
      <c r="BC22" s="87"/>
      <c r="BD22" s="87"/>
      <c r="BE22" s="88"/>
      <c r="BF22" s="88"/>
      <c r="BG22" s="86"/>
      <c r="BH22" s="86"/>
      <c r="BI22" s="89"/>
      <c r="BJ22" s="89"/>
      <c r="BK22" s="89"/>
      <c r="BL22" s="89"/>
      <c r="BM22" s="89"/>
      <c r="BN22" s="86"/>
      <c r="BO22" s="86"/>
      <c r="BP22" s="86"/>
      <c r="BQ22" s="86"/>
      <c r="BR22" s="86"/>
      <c r="BS22" s="86"/>
      <c r="BT22" s="86"/>
      <c r="BU22" s="86"/>
      <c r="BV22" s="86"/>
      <c r="BW22" s="86"/>
      <c r="BX22" s="86"/>
      <c r="BY22" s="86"/>
      <c r="BZ22" s="86"/>
      <c r="CA22" s="86"/>
      <c r="CB22" s="86"/>
      <c r="CC22" s="86"/>
      <c r="CD22" s="86"/>
      <c r="CE22" s="86"/>
      <c r="CF22" s="86"/>
      <c r="CG22" s="89"/>
      <c r="CH22" s="89"/>
      <c r="CI22" s="89"/>
      <c r="CJ22" s="86"/>
      <c r="CK22" s="86"/>
      <c r="CL22" s="86"/>
      <c r="CM22" s="86"/>
      <c r="CN22" s="86"/>
      <c r="CO22" s="86"/>
      <c r="CP22" s="89"/>
      <c r="CQ22" s="86"/>
      <c r="CR22" s="86"/>
      <c r="CS22" s="86"/>
      <c r="CT22" s="86"/>
      <c r="CU22" s="89"/>
      <c r="CV22" s="86"/>
      <c r="CW22" s="86"/>
      <c r="CX22" s="86"/>
      <c r="CY22" s="86"/>
      <c r="CZ22" s="86"/>
      <c r="DA22" s="86"/>
      <c r="DB22" s="89"/>
      <c r="DC22" s="89"/>
      <c r="DD22" s="89"/>
      <c r="DE22" s="89"/>
      <c r="DF22" s="89"/>
      <c r="DG22" s="86"/>
      <c r="DH22" s="86"/>
      <c r="DI22" s="86"/>
      <c r="DJ22" s="86"/>
      <c r="DK22" s="86"/>
      <c r="DL22" s="86"/>
      <c r="DM22" s="86"/>
      <c r="DN22" s="86"/>
      <c r="DO22" s="86"/>
      <c r="DP22" s="86"/>
      <c r="DQ22" s="89"/>
      <c r="DR22" s="86"/>
      <c r="DS22" s="86"/>
      <c r="DT22" s="89"/>
      <c r="DU22" s="86"/>
      <c r="DV22" s="86"/>
      <c r="DW22" s="86"/>
      <c r="DX22" s="86"/>
      <c r="DY22" s="86"/>
      <c r="DZ22" s="86"/>
      <c r="EA22" s="86"/>
      <c r="EB22" s="86"/>
      <c r="EC22" s="86"/>
      <c r="ED22" s="86"/>
      <c r="EE22" s="86"/>
      <c r="EF22" s="86"/>
      <c r="EG22" s="86"/>
      <c r="EH22" s="86"/>
      <c r="EI22" s="86"/>
      <c r="EJ22" s="86"/>
      <c r="EK22" s="86"/>
      <c r="EL22" s="86"/>
      <c r="EM22" s="86"/>
      <c r="EN22" s="86"/>
    </row>
    <row r="23" spans="1:144">
      <c r="A23" s="91" t="s">
        <v>199</v>
      </c>
      <c r="B23" s="99" t="s">
        <v>2044</v>
      </c>
      <c r="C23" s="92" t="s">
        <v>3014</v>
      </c>
      <c r="D23" s="92" t="s">
        <v>3015</v>
      </c>
      <c r="E23" s="93" t="s">
        <v>3016</v>
      </c>
      <c r="F23" s="93" t="s">
        <v>3017</v>
      </c>
      <c r="G23" s="93" t="s">
        <v>3018</v>
      </c>
      <c r="H23" s="93" t="s">
        <v>3019</v>
      </c>
      <c r="I23" s="93" t="s">
        <v>3020</v>
      </c>
      <c r="J23" s="93" t="s">
        <v>3021</v>
      </c>
      <c r="K23" s="93" t="s">
        <v>3022</v>
      </c>
      <c r="L23" s="93" t="s">
        <v>3023</v>
      </c>
      <c r="M23" s="93" t="s">
        <v>3024</v>
      </c>
      <c r="N23" s="93" t="s">
        <v>3025</v>
      </c>
      <c r="O23" s="93" t="s">
        <v>3026</v>
      </c>
      <c r="P23" s="93" t="s">
        <v>3027</v>
      </c>
      <c r="Q23" s="93" t="s">
        <v>3028</v>
      </c>
      <c r="R23" s="93" t="s">
        <v>3029</v>
      </c>
      <c r="S23" s="93" t="s">
        <v>3030</v>
      </c>
      <c r="T23" s="93" t="s">
        <v>3031</v>
      </c>
      <c r="U23" s="93" t="s">
        <v>3032</v>
      </c>
      <c r="V23" s="93" t="s">
        <v>3033</v>
      </c>
      <c r="W23" s="93" t="s">
        <v>3034</v>
      </c>
      <c r="X23" s="93" t="s">
        <v>3035</v>
      </c>
      <c r="Y23" s="93" t="s">
        <v>3036</v>
      </c>
      <c r="Z23" s="93" t="s">
        <v>3037</v>
      </c>
      <c r="AA23" s="93" t="s">
        <v>3038</v>
      </c>
      <c r="AB23" s="93" t="s">
        <v>3039</v>
      </c>
      <c r="AC23" s="93" t="s">
        <v>3040</v>
      </c>
      <c r="AD23" s="93" t="s">
        <v>3041</v>
      </c>
      <c r="AE23" s="93" t="s">
        <v>3042</v>
      </c>
      <c r="AF23" s="93" t="s">
        <v>3043</v>
      </c>
      <c r="AG23" s="93" t="s">
        <v>3044</v>
      </c>
      <c r="AH23" s="93" t="s">
        <v>3045</v>
      </c>
      <c r="AI23" s="93" t="s">
        <v>3046</v>
      </c>
      <c r="AJ23" s="93" t="s">
        <v>3047</v>
      </c>
      <c r="AK23" s="93" t="s">
        <v>3048</v>
      </c>
      <c r="AL23" s="93" t="s">
        <v>3049</v>
      </c>
      <c r="AM23" s="93" t="s">
        <v>3050</v>
      </c>
      <c r="AN23" s="93" t="s">
        <v>3051</v>
      </c>
      <c r="AO23" s="93" t="s">
        <v>3052</v>
      </c>
      <c r="AP23" s="93" t="s">
        <v>3053</v>
      </c>
      <c r="AQ23" s="93" t="s">
        <v>3054</v>
      </c>
      <c r="AR23" s="93" t="s">
        <v>3055</v>
      </c>
      <c r="AS23" s="93" t="s">
        <v>3056</v>
      </c>
      <c r="AT23" s="93" t="s">
        <v>3057</v>
      </c>
      <c r="AU23" s="93" t="s">
        <v>3058</v>
      </c>
      <c r="AV23" s="93" t="s">
        <v>3059</v>
      </c>
      <c r="AW23" s="93" t="s">
        <v>3060</v>
      </c>
      <c r="AX23" s="93" t="s">
        <v>3061</v>
      </c>
      <c r="AY23" s="93" t="s">
        <v>3062</v>
      </c>
      <c r="AZ23" s="93" t="s">
        <v>3063</v>
      </c>
      <c r="BA23" s="93" t="s">
        <v>3064</v>
      </c>
      <c r="BB23" s="93" t="s">
        <v>3065</v>
      </c>
      <c r="BC23" s="93" t="s">
        <v>3066</v>
      </c>
      <c r="BD23" s="93" t="s">
        <v>3067</v>
      </c>
      <c r="BE23" s="93" t="s">
        <v>3068</v>
      </c>
      <c r="BF23" s="93" t="s">
        <v>3069</v>
      </c>
      <c r="BG23" s="93" t="s">
        <v>3070</v>
      </c>
      <c r="BH23" s="93" t="s">
        <v>3071</v>
      </c>
      <c r="BI23" s="93" t="s">
        <v>3072</v>
      </c>
      <c r="BJ23" s="93" t="s">
        <v>3073</v>
      </c>
      <c r="BK23" s="93" t="s">
        <v>3074</v>
      </c>
      <c r="BL23" s="93" t="s">
        <v>3075</v>
      </c>
      <c r="BM23" s="93">
        <v>0</v>
      </c>
      <c r="BN23" s="93" t="s">
        <v>3076</v>
      </c>
      <c r="BO23" s="93" t="s">
        <v>3077</v>
      </c>
      <c r="BP23" s="93" t="s">
        <v>3078</v>
      </c>
      <c r="BQ23" s="93" t="s">
        <v>3079</v>
      </c>
      <c r="BR23" s="93" t="s">
        <v>3080</v>
      </c>
      <c r="BS23" s="93">
        <v>0</v>
      </c>
      <c r="BT23" s="93" t="s">
        <v>3081</v>
      </c>
      <c r="BU23" s="93" t="s">
        <v>3082</v>
      </c>
      <c r="BV23" s="93" t="s">
        <v>3083</v>
      </c>
      <c r="BW23" s="93" t="s">
        <v>3084</v>
      </c>
      <c r="BX23" s="93" t="s">
        <v>3085</v>
      </c>
      <c r="BY23" s="93" t="s">
        <v>3086</v>
      </c>
      <c r="BZ23" s="93" t="s">
        <v>3087</v>
      </c>
      <c r="CA23" s="93" t="s">
        <v>3088</v>
      </c>
      <c r="CB23" s="93" t="s">
        <v>3089</v>
      </c>
      <c r="CC23" s="93" t="s">
        <v>3090</v>
      </c>
      <c r="CD23" s="93" t="s">
        <v>3091</v>
      </c>
      <c r="CE23" s="93" t="s">
        <v>3092</v>
      </c>
      <c r="CF23" s="93" t="s">
        <v>3093</v>
      </c>
      <c r="CG23" s="94" t="s">
        <v>3094</v>
      </c>
      <c r="CH23" s="94" t="s">
        <v>3095</v>
      </c>
      <c r="CI23" s="94" t="s">
        <v>3096</v>
      </c>
      <c r="CJ23" s="94" t="s">
        <v>3097</v>
      </c>
      <c r="CK23" s="94" t="s">
        <v>3098</v>
      </c>
      <c r="CL23" s="94" t="s">
        <v>3099</v>
      </c>
      <c r="CM23" s="94" t="s">
        <v>3100</v>
      </c>
      <c r="CN23" s="95" t="s">
        <v>3101</v>
      </c>
      <c r="CO23" s="95" t="s">
        <v>3102</v>
      </c>
      <c r="CP23" s="95" t="s">
        <v>3103</v>
      </c>
      <c r="CQ23" s="95" t="s">
        <v>3104</v>
      </c>
      <c r="CR23" s="95" t="s">
        <v>3105</v>
      </c>
      <c r="CS23" s="95" t="s">
        <v>3106</v>
      </c>
      <c r="CT23" s="95" t="s">
        <v>3107</v>
      </c>
      <c r="CU23" s="95" t="s">
        <v>3108</v>
      </c>
      <c r="CV23" s="95" t="s">
        <v>3109</v>
      </c>
      <c r="CW23" s="95" t="s">
        <v>3110</v>
      </c>
      <c r="CX23" s="95" t="s">
        <v>3111</v>
      </c>
      <c r="CY23" s="95" t="s">
        <v>3112</v>
      </c>
      <c r="CZ23" s="95" t="s">
        <v>3113</v>
      </c>
      <c r="DA23" s="95" t="s">
        <v>3114</v>
      </c>
      <c r="DB23" s="95" t="s">
        <v>3115</v>
      </c>
      <c r="DC23" s="95" t="s">
        <v>3116</v>
      </c>
      <c r="DD23" s="95" t="s">
        <v>3117</v>
      </c>
      <c r="DE23" s="95" t="s">
        <v>3118</v>
      </c>
      <c r="DF23" s="95" t="s">
        <v>3119</v>
      </c>
      <c r="DG23" s="95" t="s">
        <v>3120</v>
      </c>
      <c r="DH23" s="95" t="s">
        <v>3121</v>
      </c>
      <c r="DI23" s="94" t="s">
        <v>3122</v>
      </c>
      <c r="DJ23" s="94" t="s">
        <v>3123</v>
      </c>
      <c r="DK23" s="94" t="s">
        <v>3124</v>
      </c>
      <c r="DL23" s="94" t="s">
        <v>3125</v>
      </c>
      <c r="DM23" s="94" t="s">
        <v>3126</v>
      </c>
      <c r="DN23" s="94" t="s">
        <v>3127</v>
      </c>
      <c r="DO23" s="94" t="s">
        <v>3128</v>
      </c>
      <c r="DP23" s="94" t="s">
        <v>3129</v>
      </c>
      <c r="DQ23" s="94" t="s">
        <v>3130</v>
      </c>
      <c r="DR23" s="94" t="s">
        <v>3131</v>
      </c>
      <c r="DS23" s="94" t="s">
        <v>3132</v>
      </c>
      <c r="DT23" s="94" t="s">
        <v>3133</v>
      </c>
      <c r="DU23" s="94" t="s">
        <v>3134</v>
      </c>
      <c r="DV23" s="94" t="s">
        <v>3135</v>
      </c>
      <c r="DW23" s="94" t="s">
        <v>3136</v>
      </c>
      <c r="DX23" s="94" t="s">
        <v>3137</v>
      </c>
      <c r="DY23" s="94" t="s">
        <v>3138</v>
      </c>
      <c r="DZ23" s="94" t="s">
        <v>3139</v>
      </c>
      <c r="EA23" s="94" t="s">
        <v>3140</v>
      </c>
      <c r="EB23" s="94" t="s">
        <v>3141</v>
      </c>
      <c r="EC23" s="94" t="s">
        <v>3142</v>
      </c>
      <c r="ED23" s="94" t="s">
        <v>3143</v>
      </c>
      <c r="EE23" s="94" t="s">
        <v>3144</v>
      </c>
      <c r="EF23" s="94" t="s">
        <v>3145</v>
      </c>
      <c r="EG23" s="94">
        <v>0</v>
      </c>
      <c r="EH23" s="94">
        <v>0</v>
      </c>
      <c r="EI23" s="94">
        <v>0</v>
      </c>
      <c r="EJ23" s="94">
        <v>0</v>
      </c>
      <c r="EK23" s="94">
        <v>0</v>
      </c>
      <c r="EL23" s="94">
        <v>0</v>
      </c>
      <c r="EM23" s="94">
        <v>0</v>
      </c>
      <c r="EN23" s="94">
        <v>0</v>
      </c>
    </row>
    <row r="24" spans="1:144">
      <c r="A24" s="91" t="s">
        <v>197</v>
      </c>
      <c r="B24" s="99" t="s">
        <v>2039</v>
      </c>
      <c r="C24" s="92" t="s">
        <v>3146</v>
      </c>
      <c r="D24" s="92" t="s">
        <v>3147</v>
      </c>
      <c r="E24" s="93" t="s">
        <v>3148</v>
      </c>
      <c r="F24" s="93" t="s">
        <v>3149</v>
      </c>
      <c r="G24" s="93" t="s">
        <v>3150</v>
      </c>
      <c r="H24" s="93" t="s">
        <v>3151</v>
      </c>
      <c r="I24" s="93" t="s">
        <v>3152</v>
      </c>
      <c r="J24" s="93" t="s">
        <v>3153</v>
      </c>
      <c r="K24" s="93" t="s">
        <v>3154</v>
      </c>
      <c r="L24" s="93" t="s">
        <v>3155</v>
      </c>
      <c r="M24" s="93" t="s">
        <v>3156</v>
      </c>
      <c r="N24" s="93" t="s">
        <v>3157</v>
      </c>
      <c r="O24" s="93">
        <v>0</v>
      </c>
      <c r="P24" s="93">
        <v>0</v>
      </c>
      <c r="Q24" s="93" t="s">
        <v>3158</v>
      </c>
      <c r="R24" s="93" t="s">
        <v>3159</v>
      </c>
      <c r="S24" s="93">
        <v>0</v>
      </c>
      <c r="T24" s="93">
        <v>0</v>
      </c>
      <c r="U24" s="93" t="s">
        <v>3160</v>
      </c>
      <c r="V24" s="93" t="s">
        <v>3161</v>
      </c>
      <c r="W24" s="93" t="s">
        <v>3162</v>
      </c>
      <c r="X24" s="93" t="s">
        <v>3163</v>
      </c>
      <c r="Y24" s="93" t="s">
        <v>3164</v>
      </c>
      <c r="Z24" s="93" t="s">
        <v>3165</v>
      </c>
      <c r="AA24" s="93" t="s">
        <v>3166</v>
      </c>
      <c r="AB24" s="93" t="s">
        <v>3167</v>
      </c>
      <c r="AC24" s="93" t="s">
        <v>3168</v>
      </c>
      <c r="AD24" s="93" t="s">
        <v>3169</v>
      </c>
      <c r="AE24" s="93" t="s">
        <v>3170</v>
      </c>
      <c r="AF24" s="93" t="s">
        <v>3171</v>
      </c>
      <c r="AG24" s="93" t="s">
        <v>3172</v>
      </c>
      <c r="AH24" s="93" t="s">
        <v>3173</v>
      </c>
      <c r="AI24" s="93" t="s">
        <v>3174</v>
      </c>
      <c r="AJ24" s="93" t="s">
        <v>3175</v>
      </c>
      <c r="AK24" s="93" t="s">
        <v>3176</v>
      </c>
      <c r="AL24" s="93" t="s">
        <v>3177</v>
      </c>
      <c r="AM24" s="93" t="s">
        <v>3178</v>
      </c>
      <c r="AN24" s="93" t="s">
        <v>3179</v>
      </c>
      <c r="AO24" s="93" t="s">
        <v>3180</v>
      </c>
      <c r="AP24" s="93" t="s">
        <v>3181</v>
      </c>
      <c r="AQ24" s="93" t="s">
        <v>3182</v>
      </c>
      <c r="AR24" s="93" t="s">
        <v>3183</v>
      </c>
      <c r="AS24" s="93" t="s">
        <v>3184</v>
      </c>
      <c r="AT24" s="93" t="s">
        <v>3185</v>
      </c>
      <c r="AU24" s="93" t="s">
        <v>3186</v>
      </c>
      <c r="AV24" s="93" t="s">
        <v>3187</v>
      </c>
      <c r="AW24" s="93" t="s">
        <v>3188</v>
      </c>
      <c r="AX24" s="93" t="s">
        <v>3189</v>
      </c>
      <c r="AY24" s="93">
        <v>0</v>
      </c>
      <c r="AZ24" s="93">
        <v>0</v>
      </c>
      <c r="BA24" s="93" t="s">
        <v>3190</v>
      </c>
      <c r="BB24" s="93" t="s">
        <v>3191</v>
      </c>
      <c r="BC24" s="93" t="s">
        <v>3192</v>
      </c>
      <c r="BD24" s="93" t="s">
        <v>3193</v>
      </c>
      <c r="BE24" s="93">
        <v>0</v>
      </c>
      <c r="BF24" s="93">
        <v>0</v>
      </c>
      <c r="BG24" s="93" t="s">
        <v>3194</v>
      </c>
      <c r="BH24" s="93" t="s">
        <v>3195</v>
      </c>
      <c r="BI24" s="93" t="s">
        <v>3196</v>
      </c>
      <c r="BJ24" s="93" t="s">
        <v>3197</v>
      </c>
      <c r="BK24" s="93" t="s">
        <v>3198</v>
      </c>
      <c r="BL24" s="93" t="s">
        <v>3199</v>
      </c>
      <c r="BM24" s="93">
        <v>0</v>
      </c>
      <c r="BN24" s="93" t="s">
        <v>3200</v>
      </c>
      <c r="BO24" s="93" t="s">
        <v>3201</v>
      </c>
      <c r="BP24" s="93" t="s">
        <v>3202</v>
      </c>
      <c r="BQ24" s="93" t="s">
        <v>3203</v>
      </c>
      <c r="BR24" s="93">
        <v>0</v>
      </c>
      <c r="BS24" s="93">
        <v>0</v>
      </c>
      <c r="BT24" s="93">
        <v>0</v>
      </c>
      <c r="BU24" s="93" t="s">
        <v>3204</v>
      </c>
      <c r="BV24" s="93" t="s">
        <v>3205</v>
      </c>
      <c r="BW24" s="93" t="s">
        <v>3206</v>
      </c>
      <c r="BX24" s="93" t="s">
        <v>3207</v>
      </c>
      <c r="BY24" s="93" t="s">
        <v>3208</v>
      </c>
      <c r="BZ24" s="93" t="s">
        <v>3209</v>
      </c>
      <c r="CA24" s="93" t="s">
        <v>3210</v>
      </c>
      <c r="CB24" s="93" t="s">
        <v>3211</v>
      </c>
      <c r="CC24" s="93" t="s">
        <v>3090</v>
      </c>
      <c r="CD24" s="93" t="s">
        <v>3091</v>
      </c>
      <c r="CE24" s="93" t="s">
        <v>3212</v>
      </c>
      <c r="CF24" s="93" t="s">
        <v>3213</v>
      </c>
      <c r="CG24" s="93">
        <v>0</v>
      </c>
      <c r="CH24" s="93">
        <v>0</v>
      </c>
      <c r="CI24" s="93">
        <v>0</v>
      </c>
      <c r="CJ24" s="94" t="s">
        <v>3097</v>
      </c>
      <c r="CK24" s="94" t="s">
        <v>3098</v>
      </c>
      <c r="CL24" s="94" t="s">
        <v>3099</v>
      </c>
      <c r="CM24" s="94" t="s">
        <v>3100</v>
      </c>
      <c r="CN24" s="95" t="s">
        <v>3214</v>
      </c>
      <c r="CO24" s="95" t="s">
        <v>3215</v>
      </c>
      <c r="CP24" s="95">
        <v>0</v>
      </c>
      <c r="CQ24" s="95" t="s">
        <v>3104</v>
      </c>
      <c r="CR24" s="95" t="s">
        <v>3105</v>
      </c>
      <c r="CS24" s="95" t="s">
        <v>3106</v>
      </c>
      <c r="CT24" s="95" t="s">
        <v>3216</v>
      </c>
      <c r="CU24" s="94">
        <v>0</v>
      </c>
      <c r="CV24" s="95" t="s">
        <v>3109</v>
      </c>
      <c r="CW24" s="95" t="s">
        <v>3110</v>
      </c>
      <c r="CX24" s="95" t="s">
        <v>3111</v>
      </c>
      <c r="CY24" s="95" t="s">
        <v>3112</v>
      </c>
      <c r="CZ24" s="95" t="s">
        <v>3217</v>
      </c>
      <c r="DA24" s="95" t="s">
        <v>3218</v>
      </c>
      <c r="DB24" s="95">
        <v>0</v>
      </c>
      <c r="DC24" s="95">
        <v>0</v>
      </c>
      <c r="DD24" s="95">
        <v>0</v>
      </c>
      <c r="DE24" s="95">
        <v>0</v>
      </c>
      <c r="DF24" s="95">
        <v>0</v>
      </c>
      <c r="DG24" s="95" t="s">
        <v>3219</v>
      </c>
      <c r="DH24" s="95" t="s">
        <v>3220</v>
      </c>
      <c r="DI24" s="94" t="s">
        <v>3122</v>
      </c>
      <c r="DJ24" s="94" t="s">
        <v>3123</v>
      </c>
      <c r="DK24" s="94" t="s">
        <v>3124</v>
      </c>
      <c r="DL24" s="94" t="s">
        <v>3221</v>
      </c>
      <c r="DM24" s="94" t="s">
        <v>3222</v>
      </c>
      <c r="DN24" s="94" t="s">
        <v>3127</v>
      </c>
      <c r="DO24" s="94" t="s">
        <v>3128</v>
      </c>
      <c r="DP24" s="94" t="s">
        <v>3129</v>
      </c>
      <c r="DQ24" s="94">
        <v>0</v>
      </c>
      <c r="DR24" s="94" t="s">
        <v>3131</v>
      </c>
      <c r="DS24" s="94" t="s">
        <v>3132</v>
      </c>
      <c r="DT24" s="94">
        <v>0</v>
      </c>
      <c r="DU24" s="94">
        <v>0</v>
      </c>
      <c r="DV24" s="94">
        <v>0</v>
      </c>
      <c r="DW24" s="94">
        <v>0</v>
      </c>
      <c r="DX24" s="94">
        <v>0</v>
      </c>
      <c r="DY24" s="94">
        <v>0</v>
      </c>
      <c r="DZ24" s="94" t="s">
        <v>3139</v>
      </c>
      <c r="EA24" s="94" t="s">
        <v>3140</v>
      </c>
      <c r="EB24" s="94" t="s">
        <v>3141</v>
      </c>
      <c r="EC24" s="94" t="s">
        <v>3142</v>
      </c>
      <c r="ED24" s="94">
        <v>0</v>
      </c>
      <c r="EE24" s="94" t="s">
        <v>3144</v>
      </c>
      <c r="EF24" s="94" t="s">
        <v>3145</v>
      </c>
      <c r="EG24" s="94">
        <v>0</v>
      </c>
      <c r="EH24" s="94">
        <v>0</v>
      </c>
      <c r="EI24" s="94">
        <v>0</v>
      </c>
      <c r="EJ24" s="94">
        <v>0</v>
      </c>
      <c r="EK24" s="94">
        <v>0</v>
      </c>
      <c r="EL24" s="94">
        <v>0</v>
      </c>
      <c r="EM24" s="94">
        <v>0</v>
      </c>
      <c r="EN24" s="94">
        <v>0</v>
      </c>
    </row>
    <row r="25" spans="1:144">
      <c r="A25" s="91" t="s">
        <v>35</v>
      </c>
      <c r="B25" s="99" t="s">
        <v>2040</v>
      </c>
      <c r="C25" s="92">
        <v>0</v>
      </c>
      <c r="D25" s="92">
        <v>0</v>
      </c>
      <c r="E25" s="93">
        <v>0</v>
      </c>
      <c r="F25" s="93">
        <v>0</v>
      </c>
      <c r="G25" s="93">
        <v>0</v>
      </c>
      <c r="H25" s="93">
        <v>0</v>
      </c>
      <c r="I25" s="93" t="s">
        <v>3223</v>
      </c>
      <c r="J25" s="93" t="s">
        <v>3224</v>
      </c>
      <c r="K25" s="93">
        <v>0</v>
      </c>
      <c r="L25" s="93">
        <v>0</v>
      </c>
      <c r="M25" s="93">
        <v>0</v>
      </c>
      <c r="N25" s="93">
        <v>0</v>
      </c>
      <c r="O25" s="93">
        <v>0</v>
      </c>
      <c r="P25" s="93">
        <v>0</v>
      </c>
      <c r="Q25" s="93">
        <v>0</v>
      </c>
      <c r="R25" s="93">
        <v>0</v>
      </c>
      <c r="S25" s="93" t="s">
        <v>3225</v>
      </c>
      <c r="T25" s="93" t="s">
        <v>3226</v>
      </c>
      <c r="U25" s="93">
        <v>0</v>
      </c>
      <c r="V25" s="93">
        <v>0</v>
      </c>
      <c r="W25" s="93">
        <v>0</v>
      </c>
      <c r="X25" s="93">
        <v>0</v>
      </c>
      <c r="Y25" s="93">
        <v>0</v>
      </c>
      <c r="Z25" s="93">
        <v>0</v>
      </c>
      <c r="AA25" s="93">
        <v>0</v>
      </c>
      <c r="AB25" s="93">
        <v>0</v>
      </c>
      <c r="AC25" s="93">
        <v>0</v>
      </c>
      <c r="AD25" s="93">
        <v>0</v>
      </c>
      <c r="AE25" s="93">
        <v>0</v>
      </c>
      <c r="AF25" s="93">
        <v>0</v>
      </c>
      <c r="AG25" s="93">
        <v>0</v>
      </c>
      <c r="AH25" s="93">
        <v>0</v>
      </c>
      <c r="AI25" s="93">
        <v>0</v>
      </c>
      <c r="AJ25" s="93">
        <v>0</v>
      </c>
      <c r="AK25" s="93">
        <v>0</v>
      </c>
      <c r="AL25" s="93">
        <v>0</v>
      </c>
      <c r="AM25" s="93">
        <v>0</v>
      </c>
      <c r="AN25" s="93">
        <v>0</v>
      </c>
      <c r="AO25" s="93">
        <v>0</v>
      </c>
      <c r="AP25" s="93">
        <v>0</v>
      </c>
      <c r="AQ25" s="93">
        <v>0</v>
      </c>
      <c r="AR25" s="93">
        <v>0</v>
      </c>
      <c r="AS25" s="93">
        <v>0</v>
      </c>
      <c r="AT25" s="93">
        <v>0</v>
      </c>
      <c r="AU25" s="93">
        <v>0</v>
      </c>
      <c r="AV25" s="93">
        <v>0</v>
      </c>
      <c r="AW25" s="93" t="s">
        <v>3227</v>
      </c>
      <c r="AX25" s="93" t="s">
        <v>3228</v>
      </c>
      <c r="AY25" s="93">
        <v>0</v>
      </c>
      <c r="AZ25" s="93">
        <v>0</v>
      </c>
      <c r="BA25" s="93">
        <v>0</v>
      </c>
      <c r="BB25" s="93">
        <v>0</v>
      </c>
      <c r="BC25" s="93" t="s">
        <v>3229</v>
      </c>
      <c r="BD25" s="93" t="s">
        <v>3230</v>
      </c>
      <c r="BE25" s="93" t="s">
        <v>3231</v>
      </c>
      <c r="BF25" s="93" t="s">
        <v>3232</v>
      </c>
      <c r="BG25" s="93" t="s">
        <v>3233</v>
      </c>
      <c r="BH25" s="93" t="s">
        <v>3234</v>
      </c>
      <c r="BI25" s="93">
        <v>0</v>
      </c>
      <c r="BJ25" s="93">
        <v>0</v>
      </c>
      <c r="BK25" s="93">
        <v>0</v>
      </c>
      <c r="BL25" s="93">
        <v>0</v>
      </c>
      <c r="BM25" s="93">
        <v>0</v>
      </c>
      <c r="BN25" s="93" t="s">
        <v>3235</v>
      </c>
      <c r="BO25" s="93" t="s">
        <v>3236</v>
      </c>
      <c r="BP25" s="93">
        <v>0</v>
      </c>
      <c r="BQ25" s="93">
        <v>0</v>
      </c>
      <c r="BR25" s="93">
        <v>0</v>
      </c>
      <c r="BS25" s="93">
        <v>0</v>
      </c>
      <c r="BT25" s="93">
        <v>0</v>
      </c>
      <c r="BU25" s="93">
        <v>0</v>
      </c>
      <c r="BV25" s="93">
        <v>0</v>
      </c>
      <c r="BW25" s="93">
        <v>0</v>
      </c>
      <c r="BX25" s="93">
        <v>0</v>
      </c>
      <c r="BY25" s="93">
        <v>0</v>
      </c>
      <c r="BZ25" s="93">
        <v>0</v>
      </c>
      <c r="CA25" s="93">
        <v>0</v>
      </c>
      <c r="CB25" s="93">
        <v>0</v>
      </c>
      <c r="CC25" s="93">
        <v>0</v>
      </c>
      <c r="CD25" s="93">
        <v>0</v>
      </c>
      <c r="CE25" s="93">
        <v>0</v>
      </c>
      <c r="CF25" s="93">
        <v>0</v>
      </c>
      <c r="CG25" s="93">
        <v>0</v>
      </c>
      <c r="CH25" s="93">
        <v>0</v>
      </c>
      <c r="CI25" s="93">
        <v>0</v>
      </c>
      <c r="CJ25" s="93">
        <v>0</v>
      </c>
      <c r="CK25" s="93">
        <v>0</v>
      </c>
      <c r="CL25" s="93">
        <v>0</v>
      </c>
      <c r="CM25" s="93">
        <v>0</v>
      </c>
      <c r="CN25" s="94">
        <v>0</v>
      </c>
      <c r="CO25" s="94">
        <v>0</v>
      </c>
      <c r="CP25" s="94">
        <v>0</v>
      </c>
      <c r="CQ25" s="94">
        <v>0</v>
      </c>
      <c r="CR25" s="94">
        <v>0</v>
      </c>
      <c r="CS25" s="94">
        <v>0</v>
      </c>
      <c r="CT25" s="94">
        <v>0</v>
      </c>
      <c r="CU25" s="94">
        <v>0</v>
      </c>
      <c r="CV25" s="94">
        <v>0</v>
      </c>
      <c r="CW25" s="94">
        <v>0</v>
      </c>
      <c r="CX25" s="94">
        <v>0</v>
      </c>
      <c r="CY25" s="94">
        <v>0</v>
      </c>
      <c r="CZ25" s="94">
        <v>0</v>
      </c>
      <c r="DA25" s="94">
        <v>0</v>
      </c>
      <c r="DB25" s="94">
        <v>0</v>
      </c>
      <c r="DC25" s="94">
        <v>0</v>
      </c>
      <c r="DD25" s="94">
        <v>0</v>
      </c>
      <c r="DE25" s="94">
        <v>0</v>
      </c>
      <c r="DF25" s="94">
        <v>0</v>
      </c>
      <c r="DG25" s="94">
        <v>0</v>
      </c>
      <c r="DH25" s="94">
        <v>0</v>
      </c>
      <c r="DI25" s="94">
        <v>0</v>
      </c>
      <c r="DJ25" s="94">
        <v>0</v>
      </c>
      <c r="DK25" s="94">
        <v>0</v>
      </c>
      <c r="DL25" s="94">
        <v>0</v>
      </c>
      <c r="DM25" s="94">
        <v>0</v>
      </c>
      <c r="DN25" s="94">
        <v>0</v>
      </c>
      <c r="DO25" s="94">
        <v>0</v>
      </c>
      <c r="DP25" s="94">
        <v>0</v>
      </c>
      <c r="DQ25" s="94">
        <v>0</v>
      </c>
      <c r="DR25" s="94">
        <v>0</v>
      </c>
      <c r="DS25" s="94">
        <v>0</v>
      </c>
      <c r="DT25" s="94">
        <v>0</v>
      </c>
      <c r="DU25" s="94">
        <v>0</v>
      </c>
      <c r="DV25" s="94">
        <v>0</v>
      </c>
      <c r="DW25" s="94">
        <v>0</v>
      </c>
      <c r="DX25" s="94">
        <v>0</v>
      </c>
      <c r="DY25" s="94">
        <v>0</v>
      </c>
      <c r="DZ25" s="94">
        <v>0</v>
      </c>
      <c r="EA25" s="94">
        <v>0</v>
      </c>
      <c r="EB25" s="94">
        <v>0</v>
      </c>
      <c r="EC25" s="94">
        <v>0</v>
      </c>
      <c r="ED25" s="94">
        <v>0</v>
      </c>
      <c r="EE25" s="94">
        <v>0</v>
      </c>
      <c r="EF25" s="94">
        <v>0</v>
      </c>
      <c r="EG25" s="94">
        <v>0</v>
      </c>
      <c r="EH25" s="94">
        <v>0</v>
      </c>
      <c r="EI25" s="94">
        <v>0</v>
      </c>
      <c r="EJ25" s="94">
        <v>0</v>
      </c>
      <c r="EK25" s="94">
        <v>0</v>
      </c>
      <c r="EL25" s="94">
        <v>0</v>
      </c>
      <c r="EM25" s="94">
        <v>0</v>
      </c>
      <c r="EN25" s="94">
        <v>0</v>
      </c>
    </row>
    <row r="26" spans="1:144">
      <c r="A26" s="91" t="s">
        <v>33</v>
      </c>
      <c r="B26" s="99" t="s">
        <v>2041</v>
      </c>
      <c r="C26" s="92">
        <v>0</v>
      </c>
      <c r="D26" s="92">
        <v>0</v>
      </c>
      <c r="E26" s="93">
        <v>0</v>
      </c>
      <c r="F26" s="93">
        <v>0</v>
      </c>
      <c r="G26" s="93">
        <v>0</v>
      </c>
      <c r="H26" s="93">
        <v>0</v>
      </c>
      <c r="I26" s="93" t="s">
        <v>3237</v>
      </c>
      <c r="J26" s="93" t="s">
        <v>3238</v>
      </c>
      <c r="K26" s="93">
        <v>0</v>
      </c>
      <c r="L26" s="93">
        <v>0</v>
      </c>
      <c r="M26" s="93">
        <v>0</v>
      </c>
      <c r="N26" s="93">
        <v>0</v>
      </c>
      <c r="O26" s="93" t="s">
        <v>3239</v>
      </c>
      <c r="P26" s="93" t="s">
        <v>3240</v>
      </c>
      <c r="Q26" s="93">
        <v>0</v>
      </c>
      <c r="R26" s="93">
        <v>0</v>
      </c>
      <c r="S26" s="93">
        <v>0</v>
      </c>
      <c r="T26" s="93">
        <v>0</v>
      </c>
      <c r="U26" s="93" t="s">
        <v>3241</v>
      </c>
      <c r="V26" s="93" t="s">
        <v>3242</v>
      </c>
      <c r="W26" s="93">
        <v>0</v>
      </c>
      <c r="X26" s="93">
        <v>0</v>
      </c>
      <c r="Y26" s="93">
        <v>0</v>
      </c>
      <c r="Z26" s="93">
        <v>0</v>
      </c>
      <c r="AA26" s="93">
        <v>0</v>
      </c>
      <c r="AB26" s="93">
        <v>0</v>
      </c>
      <c r="AC26" s="93" t="s">
        <v>3243</v>
      </c>
      <c r="AD26" s="93">
        <v>0</v>
      </c>
      <c r="AE26" s="93">
        <v>0</v>
      </c>
      <c r="AF26" s="93">
        <v>0</v>
      </c>
      <c r="AG26" s="93">
        <v>0</v>
      </c>
      <c r="AH26" s="93">
        <v>0</v>
      </c>
      <c r="AI26" s="93" t="s">
        <v>3244</v>
      </c>
      <c r="AJ26" s="93" t="s">
        <v>3245</v>
      </c>
      <c r="AK26" s="93">
        <v>0</v>
      </c>
      <c r="AL26" s="93">
        <v>0</v>
      </c>
      <c r="AM26" s="93">
        <v>0</v>
      </c>
      <c r="AN26" s="93">
        <v>0</v>
      </c>
      <c r="AO26" s="93">
        <v>0</v>
      </c>
      <c r="AP26" s="93">
        <v>0</v>
      </c>
      <c r="AQ26" s="93">
        <v>0</v>
      </c>
      <c r="AR26" s="93">
        <v>0</v>
      </c>
      <c r="AS26" s="93">
        <v>0</v>
      </c>
      <c r="AT26" s="93">
        <v>0</v>
      </c>
      <c r="AU26" s="93">
        <v>0</v>
      </c>
      <c r="AV26" s="93">
        <v>0</v>
      </c>
      <c r="AW26" s="93" t="s">
        <v>3246</v>
      </c>
      <c r="AX26" s="93" t="s">
        <v>3247</v>
      </c>
      <c r="AY26" s="93">
        <v>0</v>
      </c>
      <c r="AZ26" s="93">
        <v>0</v>
      </c>
      <c r="BA26" s="93">
        <v>0</v>
      </c>
      <c r="BB26" s="93">
        <v>0</v>
      </c>
      <c r="BC26" s="93">
        <v>0</v>
      </c>
      <c r="BD26" s="93">
        <v>0</v>
      </c>
      <c r="BE26" s="93" t="s">
        <v>3248</v>
      </c>
      <c r="BF26" s="93" t="s">
        <v>3249</v>
      </c>
      <c r="BG26" s="93">
        <v>0</v>
      </c>
      <c r="BH26" s="93">
        <v>0</v>
      </c>
      <c r="BI26" s="93">
        <v>0</v>
      </c>
      <c r="BJ26" s="93">
        <v>0</v>
      </c>
      <c r="BK26" s="93">
        <v>0</v>
      </c>
      <c r="BL26" s="93">
        <v>0</v>
      </c>
      <c r="BM26" s="93" t="s">
        <v>3250</v>
      </c>
      <c r="BN26" s="93">
        <v>0</v>
      </c>
      <c r="BO26" s="93">
        <v>0</v>
      </c>
      <c r="BP26" s="93">
        <v>0</v>
      </c>
      <c r="BQ26" s="93">
        <v>0</v>
      </c>
      <c r="BR26" s="93" t="s">
        <v>3251</v>
      </c>
      <c r="BS26" s="93">
        <v>0</v>
      </c>
      <c r="BT26" s="93" t="s">
        <v>3252</v>
      </c>
      <c r="BU26" s="93">
        <v>0</v>
      </c>
      <c r="BV26" s="93">
        <v>0</v>
      </c>
      <c r="BW26" s="93">
        <v>0</v>
      </c>
      <c r="BX26" s="93">
        <v>0</v>
      </c>
      <c r="BY26" s="93">
        <v>0</v>
      </c>
      <c r="BZ26" s="93">
        <v>0</v>
      </c>
      <c r="CA26" s="93">
        <v>0</v>
      </c>
      <c r="CB26" s="93">
        <v>0</v>
      </c>
      <c r="CC26" s="93">
        <v>0</v>
      </c>
      <c r="CD26" s="93">
        <v>0</v>
      </c>
      <c r="CE26" s="93">
        <v>0</v>
      </c>
      <c r="CF26" s="93">
        <v>0</v>
      </c>
      <c r="CG26" s="94">
        <v>0</v>
      </c>
      <c r="CH26" s="94">
        <v>0</v>
      </c>
      <c r="CI26" s="94">
        <v>0</v>
      </c>
      <c r="CJ26" s="94">
        <v>0</v>
      </c>
      <c r="CK26" s="94">
        <v>0</v>
      </c>
      <c r="CL26" s="94">
        <v>0</v>
      </c>
      <c r="CM26" s="94">
        <v>0</v>
      </c>
      <c r="CN26" s="94">
        <v>0</v>
      </c>
      <c r="CO26" s="94">
        <v>0</v>
      </c>
      <c r="CP26" s="94">
        <v>0</v>
      </c>
      <c r="CQ26" s="94">
        <v>0</v>
      </c>
      <c r="CR26" s="94">
        <v>0</v>
      </c>
      <c r="CS26" s="94">
        <v>0</v>
      </c>
      <c r="CT26" s="94">
        <v>0</v>
      </c>
      <c r="CU26" s="94">
        <v>0</v>
      </c>
      <c r="CV26" s="94">
        <v>0</v>
      </c>
      <c r="CW26" s="94">
        <v>0</v>
      </c>
      <c r="CX26" s="94">
        <v>0</v>
      </c>
      <c r="CY26" s="94">
        <v>0</v>
      </c>
      <c r="CZ26" s="94">
        <v>0</v>
      </c>
      <c r="DA26" s="94">
        <v>0</v>
      </c>
      <c r="DB26" s="94">
        <v>0</v>
      </c>
      <c r="DC26" s="94">
        <v>0</v>
      </c>
      <c r="DD26" s="94">
        <v>0</v>
      </c>
      <c r="DE26" s="94">
        <v>0</v>
      </c>
      <c r="DF26" s="94">
        <v>0</v>
      </c>
      <c r="DG26" s="94">
        <v>0</v>
      </c>
      <c r="DH26" s="94">
        <v>0</v>
      </c>
      <c r="DI26" s="94">
        <v>0</v>
      </c>
      <c r="DJ26" s="94">
        <v>0</v>
      </c>
      <c r="DK26" s="94">
        <v>0</v>
      </c>
      <c r="DL26" s="94">
        <v>0</v>
      </c>
      <c r="DM26" s="94">
        <v>0</v>
      </c>
      <c r="DN26" s="94">
        <v>0</v>
      </c>
      <c r="DO26" s="94">
        <v>0</v>
      </c>
      <c r="DP26" s="94">
        <v>0</v>
      </c>
      <c r="DQ26" s="94">
        <v>0</v>
      </c>
      <c r="DR26" s="94">
        <v>0</v>
      </c>
      <c r="DS26" s="94">
        <v>0</v>
      </c>
      <c r="DT26" s="94">
        <v>0</v>
      </c>
      <c r="DU26" s="94">
        <v>0</v>
      </c>
      <c r="DV26" s="94">
        <v>0</v>
      </c>
      <c r="DW26" s="94">
        <v>0</v>
      </c>
      <c r="DX26" s="94">
        <v>0</v>
      </c>
      <c r="DY26" s="93">
        <v>0</v>
      </c>
      <c r="DZ26" s="94">
        <v>0</v>
      </c>
      <c r="EA26" s="94">
        <v>0</v>
      </c>
      <c r="EB26" s="94">
        <v>0</v>
      </c>
      <c r="EC26" s="94">
        <v>0</v>
      </c>
      <c r="ED26" s="93">
        <v>0</v>
      </c>
      <c r="EE26" s="94">
        <v>0</v>
      </c>
      <c r="EF26" s="94">
        <v>0</v>
      </c>
      <c r="EG26" s="94">
        <v>0</v>
      </c>
      <c r="EH26" s="94">
        <v>0</v>
      </c>
      <c r="EI26" s="94">
        <v>0</v>
      </c>
      <c r="EJ26" s="94">
        <v>0</v>
      </c>
      <c r="EK26" s="94">
        <v>0</v>
      </c>
      <c r="EL26" s="94">
        <v>0</v>
      </c>
      <c r="EM26" s="94">
        <v>0</v>
      </c>
      <c r="EN26" s="94">
        <v>0</v>
      </c>
    </row>
    <row r="27" spans="1:144">
      <c r="A27" s="91" t="s">
        <v>34</v>
      </c>
      <c r="B27" s="99" t="s">
        <v>2042</v>
      </c>
      <c r="C27" s="92">
        <v>0</v>
      </c>
      <c r="D27" s="92">
        <v>0</v>
      </c>
      <c r="E27" s="93">
        <v>0</v>
      </c>
      <c r="F27" s="93">
        <v>0</v>
      </c>
      <c r="G27" s="93">
        <v>0</v>
      </c>
      <c r="H27" s="93">
        <v>0</v>
      </c>
      <c r="I27" s="93" t="s">
        <v>3253</v>
      </c>
      <c r="J27" s="93" t="s">
        <v>3254</v>
      </c>
      <c r="K27" s="93">
        <v>0</v>
      </c>
      <c r="L27" s="93">
        <v>0</v>
      </c>
      <c r="M27" s="93">
        <v>0</v>
      </c>
      <c r="N27" s="93">
        <v>0</v>
      </c>
      <c r="O27" s="93" t="s">
        <v>3255</v>
      </c>
      <c r="P27" s="93" t="s">
        <v>3256</v>
      </c>
      <c r="Q27" s="93">
        <v>0</v>
      </c>
      <c r="R27" s="93">
        <v>0</v>
      </c>
      <c r="S27" s="93">
        <v>0</v>
      </c>
      <c r="T27" s="93">
        <v>0</v>
      </c>
      <c r="U27" s="93" t="s">
        <v>3257</v>
      </c>
      <c r="V27" s="93" t="s">
        <v>3258</v>
      </c>
      <c r="W27" s="93">
        <v>0</v>
      </c>
      <c r="X27" s="93">
        <v>0</v>
      </c>
      <c r="Y27" s="93" t="s">
        <v>3259</v>
      </c>
      <c r="Z27" s="93" t="s">
        <v>3260</v>
      </c>
      <c r="AA27" s="93">
        <v>0</v>
      </c>
      <c r="AB27" s="93">
        <v>0</v>
      </c>
      <c r="AC27" s="93" t="s">
        <v>3261</v>
      </c>
      <c r="AD27" s="93">
        <v>0</v>
      </c>
      <c r="AE27" s="93">
        <v>0</v>
      </c>
      <c r="AF27" s="93">
        <v>0</v>
      </c>
      <c r="AG27" s="93">
        <v>0</v>
      </c>
      <c r="AH27" s="93">
        <v>0</v>
      </c>
      <c r="AI27" s="93">
        <v>0</v>
      </c>
      <c r="AJ27" s="93">
        <v>0</v>
      </c>
      <c r="AK27" s="93">
        <v>0</v>
      </c>
      <c r="AL27" s="93">
        <v>0</v>
      </c>
      <c r="AM27" s="93">
        <v>0</v>
      </c>
      <c r="AN27" s="93">
        <v>0</v>
      </c>
      <c r="AO27" s="93">
        <v>0</v>
      </c>
      <c r="AP27" s="93">
        <v>0</v>
      </c>
      <c r="AQ27" s="93">
        <v>0</v>
      </c>
      <c r="AR27" s="93">
        <v>0</v>
      </c>
      <c r="AS27" s="93">
        <v>0</v>
      </c>
      <c r="AT27" s="93">
        <v>0</v>
      </c>
      <c r="AU27" s="93">
        <v>0</v>
      </c>
      <c r="AV27" s="93">
        <v>0</v>
      </c>
      <c r="AW27" s="93" t="s">
        <v>3262</v>
      </c>
      <c r="AX27" s="93" t="s">
        <v>3263</v>
      </c>
      <c r="AY27" s="93">
        <v>0</v>
      </c>
      <c r="AZ27" s="93">
        <v>0</v>
      </c>
      <c r="BA27" s="93">
        <v>0</v>
      </c>
      <c r="BB27" s="93">
        <v>0</v>
      </c>
      <c r="BC27" s="93">
        <v>0</v>
      </c>
      <c r="BD27" s="93">
        <v>0</v>
      </c>
      <c r="BE27" s="93" t="s">
        <v>3264</v>
      </c>
      <c r="BF27" s="93" t="s">
        <v>3265</v>
      </c>
      <c r="BG27" s="93">
        <v>0</v>
      </c>
      <c r="BH27" s="93">
        <v>0</v>
      </c>
      <c r="BI27" s="93">
        <v>0</v>
      </c>
      <c r="BJ27" s="93">
        <v>0</v>
      </c>
      <c r="BK27" s="93">
        <v>0</v>
      </c>
      <c r="BL27" s="93">
        <v>0</v>
      </c>
      <c r="BM27" s="93">
        <v>0</v>
      </c>
      <c r="BN27" s="93">
        <v>0</v>
      </c>
      <c r="BO27" s="93">
        <v>0</v>
      </c>
      <c r="BP27" s="93">
        <v>0</v>
      </c>
      <c r="BQ27" s="93">
        <v>0</v>
      </c>
      <c r="BR27" s="93" t="s">
        <v>3266</v>
      </c>
      <c r="BS27" s="93">
        <v>0</v>
      </c>
      <c r="BT27" s="93">
        <v>0</v>
      </c>
      <c r="BU27" s="93">
        <v>0</v>
      </c>
      <c r="BV27" s="93">
        <v>0</v>
      </c>
      <c r="BW27" s="93">
        <v>0</v>
      </c>
      <c r="BX27" s="93">
        <v>0</v>
      </c>
      <c r="BY27" s="93">
        <v>0</v>
      </c>
      <c r="BZ27" s="93">
        <v>0</v>
      </c>
      <c r="CA27" s="93">
        <v>0</v>
      </c>
      <c r="CB27" s="93">
        <v>0</v>
      </c>
      <c r="CC27" s="93">
        <v>0</v>
      </c>
      <c r="CD27" s="93">
        <v>0</v>
      </c>
      <c r="CE27" s="93">
        <v>0</v>
      </c>
      <c r="CF27" s="93">
        <v>0</v>
      </c>
      <c r="CG27" s="93">
        <v>0</v>
      </c>
      <c r="CH27" s="93">
        <v>0</v>
      </c>
      <c r="CI27" s="93">
        <v>0</v>
      </c>
      <c r="CJ27" s="93">
        <v>0</v>
      </c>
      <c r="CK27" s="93">
        <v>0</v>
      </c>
      <c r="CL27" s="93">
        <v>0</v>
      </c>
      <c r="CM27" s="93">
        <v>0</v>
      </c>
      <c r="CN27" s="94">
        <v>0</v>
      </c>
      <c r="CO27" s="94">
        <v>0</v>
      </c>
      <c r="CP27" s="94">
        <v>0</v>
      </c>
      <c r="CQ27" s="94">
        <v>0</v>
      </c>
      <c r="CR27" s="94">
        <v>0</v>
      </c>
      <c r="CS27" s="94">
        <v>0</v>
      </c>
      <c r="CT27" s="94">
        <v>0</v>
      </c>
      <c r="CU27" s="94">
        <v>0</v>
      </c>
      <c r="CV27" s="94">
        <v>0</v>
      </c>
      <c r="CW27" s="94">
        <v>0</v>
      </c>
      <c r="CX27" s="94">
        <v>0</v>
      </c>
      <c r="CY27" s="94">
        <v>0</v>
      </c>
      <c r="CZ27" s="94">
        <v>0</v>
      </c>
      <c r="DA27" s="94">
        <v>0</v>
      </c>
      <c r="DB27" s="94">
        <v>0</v>
      </c>
      <c r="DC27" s="94">
        <v>0</v>
      </c>
      <c r="DD27" s="94">
        <v>0</v>
      </c>
      <c r="DE27" s="94">
        <v>0</v>
      </c>
      <c r="DF27" s="94">
        <v>0</v>
      </c>
      <c r="DG27" s="94">
        <v>0</v>
      </c>
      <c r="DH27" s="94">
        <v>0</v>
      </c>
      <c r="DI27" s="94">
        <v>0</v>
      </c>
      <c r="DJ27" s="94">
        <v>0</v>
      </c>
      <c r="DK27" s="94">
        <v>0</v>
      </c>
      <c r="DL27" s="94">
        <v>0</v>
      </c>
      <c r="DM27" s="94">
        <v>0</v>
      </c>
      <c r="DN27" s="94">
        <v>0</v>
      </c>
      <c r="DO27" s="94">
        <v>0</v>
      </c>
      <c r="DP27" s="94">
        <v>0</v>
      </c>
      <c r="DQ27" s="94">
        <v>0</v>
      </c>
      <c r="DR27" s="94">
        <v>0</v>
      </c>
      <c r="DS27" s="94">
        <v>0</v>
      </c>
      <c r="DT27" s="94">
        <v>0</v>
      </c>
      <c r="DU27" s="94">
        <v>0</v>
      </c>
      <c r="DV27" s="94">
        <v>0</v>
      </c>
      <c r="DW27" s="94">
        <v>0</v>
      </c>
      <c r="DX27" s="94">
        <v>0</v>
      </c>
      <c r="DY27" s="93">
        <v>0</v>
      </c>
      <c r="DZ27" s="94">
        <v>0</v>
      </c>
      <c r="EA27" s="94">
        <v>0</v>
      </c>
      <c r="EB27" s="94">
        <v>0</v>
      </c>
      <c r="EC27" s="94">
        <v>0</v>
      </c>
      <c r="ED27" s="93">
        <v>0</v>
      </c>
      <c r="EE27" s="94">
        <v>0</v>
      </c>
      <c r="EF27" s="94">
        <v>0</v>
      </c>
      <c r="EG27" s="94">
        <v>0</v>
      </c>
      <c r="EH27" s="94">
        <v>0</v>
      </c>
      <c r="EI27" s="94">
        <v>0</v>
      </c>
      <c r="EJ27" s="94">
        <v>0</v>
      </c>
      <c r="EK27" s="94">
        <v>0</v>
      </c>
      <c r="EL27" s="94">
        <v>0</v>
      </c>
      <c r="EM27" s="94">
        <v>0</v>
      </c>
      <c r="EN27" s="94">
        <v>0</v>
      </c>
    </row>
    <row r="28" spans="1:144">
      <c r="A28" s="91" t="s">
        <v>58</v>
      </c>
      <c r="B28" s="99" t="s">
        <v>2043</v>
      </c>
      <c r="C28" s="92">
        <v>0</v>
      </c>
      <c r="D28" s="92">
        <v>0</v>
      </c>
      <c r="E28" s="93" t="s">
        <v>3267</v>
      </c>
      <c r="F28" s="93" t="s">
        <v>3268</v>
      </c>
      <c r="G28" s="93">
        <v>0</v>
      </c>
      <c r="H28" s="93">
        <v>0</v>
      </c>
      <c r="I28" s="93" t="s">
        <v>3269</v>
      </c>
      <c r="J28" s="93" t="s">
        <v>3270</v>
      </c>
      <c r="K28" s="93" t="s">
        <v>3271</v>
      </c>
      <c r="L28" s="93" t="s">
        <v>3272</v>
      </c>
      <c r="M28" s="93">
        <v>0</v>
      </c>
      <c r="N28" s="93">
        <v>0</v>
      </c>
      <c r="O28" s="93">
        <v>0</v>
      </c>
      <c r="P28" s="93">
        <v>0</v>
      </c>
      <c r="Q28" s="93">
        <v>0</v>
      </c>
      <c r="R28" s="93">
        <v>0</v>
      </c>
      <c r="S28" s="93" t="s">
        <v>3273</v>
      </c>
      <c r="T28" s="93" t="s">
        <v>3274</v>
      </c>
      <c r="U28" s="93" t="s">
        <v>3275</v>
      </c>
      <c r="V28" s="93" t="s">
        <v>3276</v>
      </c>
      <c r="W28" s="93">
        <v>0</v>
      </c>
      <c r="X28" s="93">
        <v>0</v>
      </c>
      <c r="Y28" s="93" t="s">
        <v>3277</v>
      </c>
      <c r="Z28" s="93" t="s">
        <v>3278</v>
      </c>
      <c r="AA28" s="93">
        <v>0</v>
      </c>
      <c r="AB28" s="93">
        <v>0</v>
      </c>
      <c r="AC28" s="93" t="s">
        <v>3279</v>
      </c>
      <c r="AD28" s="93" t="s">
        <v>3280</v>
      </c>
      <c r="AE28" s="93">
        <v>0</v>
      </c>
      <c r="AF28" s="93">
        <v>0</v>
      </c>
      <c r="AG28" s="93">
        <v>0</v>
      </c>
      <c r="AH28" s="93">
        <v>0</v>
      </c>
      <c r="AI28" s="93" t="s">
        <v>3281</v>
      </c>
      <c r="AJ28" s="93" t="s">
        <v>3282</v>
      </c>
      <c r="AK28" s="93">
        <v>0</v>
      </c>
      <c r="AL28" s="93">
        <v>0</v>
      </c>
      <c r="AM28" s="93">
        <v>0</v>
      </c>
      <c r="AN28" s="93">
        <v>0</v>
      </c>
      <c r="AO28" s="93">
        <v>0</v>
      </c>
      <c r="AP28" s="93">
        <v>0</v>
      </c>
      <c r="AQ28" s="93">
        <v>0</v>
      </c>
      <c r="AR28" s="93">
        <v>0</v>
      </c>
      <c r="AS28" s="93">
        <v>0</v>
      </c>
      <c r="AT28" s="93">
        <v>0</v>
      </c>
      <c r="AU28" s="93">
        <v>0</v>
      </c>
      <c r="AV28" s="93">
        <v>0</v>
      </c>
      <c r="AW28" s="93" t="s">
        <v>3283</v>
      </c>
      <c r="AX28" s="93" t="s">
        <v>3284</v>
      </c>
      <c r="AY28" s="93" t="s">
        <v>3285</v>
      </c>
      <c r="AZ28" s="93" t="s">
        <v>3286</v>
      </c>
      <c r="BA28" s="93">
        <v>0</v>
      </c>
      <c r="BB28" s="93">
        <v>0</v>
      </c>
      <c r="BC28" s="93" t="s">
        <v>3287</v>
      </c>
      <c r="BD28" s="93" t="s">
        <v>3288</v>
      </c>
      <c r="BE28" s="93" t="s">
        <v>3289</v>
      </c>
      <c r="BF28" s="93" t="s">
        <v>3290</v>
      </c>
      <c r="BG28" s="93" t="s">
        <v>3291</v>
      </c>
      <c r="BH28" s="93" t="s">
        <v>3292</v>
      </c>
      <c r="BI28" s="93">
        <v>0</v>
      </c>
      <c r="BJ28" s="93">
        <v>0</v>
      </c>
      <c r="BK28" s="93" t="s">
        <v>3293</v>
      </c>
      <c r="BL28" s="93" t="s">
        <v>3294</v>
      </c>
      <c r="BM28" s="93">
        <v>0</v>
      </c>
      <c r="BN28" s="93" t="s">
        <v>3295</v>
      </c>
      <c r="BO28" s="93" t="s">
        <v>3296</v>
      </c>
      <c r="BP28" s="93">
        <v>0</v>
      </c>
      <c r="BQ28" s="93">
        <v>0</v>
      </c>
      <c r="BR28" s="93">
        <v>0</v>
      </c>
      <c r="BS28" s="93">
        <v>0</v>
      </c>
      <c r="BT28" s="93">
        <v>0</v>
      </c>
      <c r="BU28" s="93">
        <v>0</v>
      </c>
      <c r="BV28" s="93">
        <v>0</v>
      </c>
      <c r="BW28" s="93">
        <v>0</v>
      </c>
      <c r="BX28" s="93">
        <v>0</v>
      </c>
      <c r="BY28" s="93">
        <v>0</v>
      </c>
      <c r="BZ28" s="93">
        <v>0</v>
      </c>
      <c r="CA28" s="93">
        <v>0</v>
      </c>
      <c r="CB28" s="93">
        <v>0</v>
      </c>
      <c r="CC28" s="93">
        <v>0</v>
      </c>
      <c r="CD28" s="93">
        <v>0</v>
      </c>
      <c r="CE28" s="93">
        <v>0</v>
      </c>
      <c r="CF28" s="93">
        <v>0</v>
      </c>
      <c r="CG28" s="93">
        <v>0</v>
      </c>
      <c r="CH28" s="93">
        <v>0</v>
      </c>
      <c r="CI28" s="93">
        <v>0</v>
      </c>
      <c r="CJ28" s="93">
        <v>0</v>
      </c>
      <c r="CK28" s="93">
        <v>0</v>
      </c>
      <c r="CL28" s="93">
        <v>0</v>
      </c>
      <c r="CM28" s="93">
        <v>0</v>
      </c>
      <c r="CN28" s="94">
        <v>0</v>
      </c>
      <c r="CO28" s="94">
        <v>0</v>
      </c>
      <c r="CP28" s="94">
        <v>0</v>
      </c>
      <c r="CQ28" s="94">
        <v>0</v>
      </c>
      <c r="CR28" s="94">
        <v>0</v>
      </c>
      <c r="CS28" s="94">
        <v>0</v>
      </c>
      <c r="CT28" s="94">
        <v>0</v>
      </c>
      <c r="CU28" s="94">
        <v>0</v>
      </c>
      <c r="CV28" s="94">
        <v>0</v>
      </c>
      <c r="CW28" s="94">
        <v>0</v>
      </c>
      <c r="CX28" s="94">
        <v>0</v>
      </c>
      <c r="CY28" s="94">
        <v>0</v>
      </c>
      <c r="CZ28" s="94">
        <v>0</v>
      </c>
      <c r="DA28" s="94">
        <v>0</v>
      </c>
      <c r="DB28" s="94">
        <v>0</v>
      </c>
      <c r="DC28" s="94">
        <v>0</v>
      </c>
      <c r="DD28" s="94">
        <v>0</v>
      </c>
      <c r="DE28" s="94">
        <v>0</v>
      </c>
      <c r="DF28" s="94">
        <v>0</v>
      </c>
      <c r="DG28" s="94">
        <v>0</v>
      </c>
      <c r="DH28" s="94">
        <v>0</v>
      </c>
      <c r="DI28" s="94">
        <v>0</v>
      </c>
      <c r="DJ28" s="94">
        <v>0</v>
      </c>
      <c r="DK28" s="94">
        <v>0</v>
      </c>
      <c r="DL28" s="94">
        <v>0</v>
      </c>
      <c r="DM28" s="94">
        <v>0</v>
      </c>
      <c r="DN28" s="94">
        <v>0</v>
      </c>
      <c r="DO28" s="94">
        <v>0</v>
      </c>
      <c r="DP28" s="94">
        <v>0</v>
      </c>
      <c r="DQ28" s="94">
        <v>0</v>
      </c>
      <c r="DR28" s="94">
        <v>0</v>
      </c>
      <c r="DS28" s="94">
        <v>0</v>
      </c>
      <c r="DT28" s="94">
        <v>0</v>
      </c>
      <c r="DU28" s="94">
        <v>0</v>
      </c>
      <c r="DV28" s="94">
        <v>0</v>
      </c>
      <c r="DW28" s="94">
        <v>0</v>
      </c>
      <c r="DX28" s="94">
        <v>0</v>
      </c>
      <c r="DY28" s="93">
        <v>0</v>
      </c>
      <c r="DZ28" s="94">
        <v>0</v>
      </c>
      <c r="EA28" s="94">
        <v>0</v>
      </c>
      <c r="EB28" s="94">
        <v>0</v>
      </c>
      <c r="EC28" s="94">
        <v>0</v>
      </c>
      <c r="ED28" s="93">
        <v>0</v>
      </c>
      <c r="EE28" s="94">
        <v>0</v>
      </c>
      <c r="EF28" s="94">
        <v>0</v>
      </c>
      <c r="EG28" s="94">
        <v>0</v>
      </c>
      <c r="EH28" s="94">
        <v>0</v>
      </c>
      <c r="EI28" s="94">
        <v>0</v>
      </c>
      <c r="EJ28" s="94">
        <v>0</v>
      </c>
      <c r="EK28" s="94">
        <v>0</v>
      </c>
      <c r="EL28" s="94">
        <v>0</v>
      </c>
      <c r="EM28" s="94">
        <v>0</v>
      </c>
      <c r="EN28" s="94">
        <v>0</v>
      </c>
    </row>
    <row r="29" spans="1:144">
      <c r="A29" s="91" t="s">
        <v>69</v>
      </c>
      <c r="B29" s="59" t="s">
        <v>69</v>
      </c>
      <c r="C29" s="92">
        <v>0</v>
      </c>
      <c r="D29" s="92">
        <v>0</v>
      </c>
      <c r="E29" s="93">
        <v>0</v>
      </c>
      <c r="F29" s="93">
        <v>0</v>
      </c>
      <c r="G29" s="93">
        <v>0</v>
      </c>
      <c r="H29" s="93">
        <v>0</v>
      </c>
      <c r="I29" s="93">
        <v>0</v>
      </c>
      <c r="J29" s="93">
        <v>0</v>
      </c>
      <c r="K29" s="93">
        <v>0</v>
      </c>
      <c r="L29" s="93">
        <v>0</v>
      </c>
      <c r="M29" s="93">
        <v>0</v>
      </c>
      <c r="N29" s="93">
        <v>0</v>
      </c>
      <c r="O29" s="93">
        <v>0</v>
      </c>
      <c r="P29" s="93">
        <v>0</v>
      </c>
      <c r="Q29" s="93">
        <v>0</v>
      </c>
      <c r="R29" s="93">
        <v>0</v>
      </c>
      <c r="S29" s="93">
        <v>0</v>
      </c>
      <c r="T29" s="93">
        <v>0</v>
      </c>
      <c r="U29" s="93">
        <v>0</v>
      </c>
      <c r="V29" s="93">
        <v>0</v>
      </c>
      <c r="W29" s="93">
        <v>0</v>
      </c>
      <c r="X29" s="93">
        <v>0</v>
      </c>
      <c r="Y29" s="93">
        <v>0</v>
      </c>
      <c r="Z29" s="93">
        <v>0</v>
      </c>
      <c r="AA29" s="93">
        <v>0</v>
      </c>
      <c r="AB29" s="93">
        <v>0</v>
      </c>
      <c r="AC29" s="93">
        <v>0</v>
      </c>
      <c r="AD29" s="93">
        <v>0</v>
      </c>
      <c r="AE29" s="93">
        <v>0</v>
      </c>
      <c r="AF29" s="93">
        <v>0</v>
      </c>
      <c r="AG29" s="93">
        <v>0</v>
      </c>
      <c r="AH29" s="93">
        <v>0</v>
      </c>
      <c r="AI29" s="93">
        <v>0</v>
      </c>
      <c r="AJ29" s="93">
        <v>0</v>
      </c>
      <c r="AK29" s="93">
        <v>0</v>
      </c>
      <c r="AL29" s="93">
        <v>0</v>
      </c>
      <c r="AM29" s="93">
        <v>0</v>
      </c>
      <c r="AN29" s="93">
        <v>0</v>
      </c>
      <c r="AO29" s="93">
        <v>0</v>
      </c>
      <c r="AP29" s="93">
        <v>0</v>
      </c>
      <c r="AQ29" s="93">
        <v>0</v>
      </c>
      <c r="AR29" s="93">
        <v>0</v>
      </c>
      <c r="AS29" s="93">
        <v>0</v>
      </c>
      <c r="AT29" s="93">
        <v>0</v>
      </c>
      <c r="AU29" s="93">
        <v>0</v>
      </c>
      <c r="AV29" s="93">
        <v>0</v>
      </c>
      <c r="AW29" s="93">
        <v>0</v>
      </c>
      <c r="AX29" s="93">
        <v>0</v>
      </c>
      <c r="AY29" s="93">
        <v>0</v>
      </c>
      <c r="AZ29" s="93">
        <v>0</v>
      </c>
      <c r="BA29" s="93">
        <v>0</v>
      </c>
      <c r="BB29" s="93">
        <v>0</v>
      </c>
      <c r="BC29" s="93">
        <v>0</v>
      </c>
      <c r="BD29" s="93">
        <v>0</v>
      </c>
      <c r="BE29" s="93">
        <v>0</v>
      </c>
      <c r="BF29" s="93">
        <v>0</v>
      </c>
      <c r="BG29" s="93">
        <v>0</v>
      </c>
      <c r="BH29" s="93">
        <v>0</v>
      </c>
      <c r="BI29" s="93">
        <v>0</v>
      </c>
      <c r="BJ29" s="93">
        <v>0</v>
      </c>
      <c r="BK29" s="93">
        <v>0</v>
      </c>
      <c r="BL29" s="93">
        <v>0</v>
      </c>
      <c r="BM29" s="93">
        <v>0</v>
      </c>
      <c r="BN29" s="93">
        <v>0</v>
      </c>
      <c r="BO29" s="93">
        <v>0</v>
      </c>
      <c r="BP29" s="93">
        <v>0</v>
      </c>
      <c r="BQ29" s="93">
        <v>0</v>
      </c>
      <c r="BR29" s="93">
        <v>0</v>
      </c>
      <c r="BS29" s="93" t="s">
        <v>3297</v>
      </c>
      <c r="BT29" s="93">
        <v>0</v>
      </c>
      <c r="BU29" s="93">
        <v>0</v>
      </c>
      <c r="BV29" s="93">
        <v>0</v>
      </c>
      <c r="BW29" s="93">
        <v>0</v>
      </c>
      <c r="BX29" s="93">
        <v>0</v>
      </c>
      <c r="BY29" s="93">
        <v>0</v>
      </c>
      <c r="BZ29" s="93">
        <v>0</v>
      </c>
      <c r="CA29" s="93">
        <v>0</v>
      </c>
      <c r="CB29" s="93">
        <v>0</v>
      </c>
      <c r="CC29" s="93">
        <v>0</v>
      </c>
      <c r="CD29" s="93">
        <v>0</v>
      </c>
      <c r="CE29" s="93">
        <v>0</v>
      </c>
      <c r="CF29" s="93">
        <v>0</v>
      </c>
      <c r="CG29" s="94">
        <v>0</v>
      </c>
      <c r="CH29" s="94">
        <v>0</v>
      </c>
      <c r="CI29" s="94">
        <v>0</v>
      </c>
      <c r="CJ29" s="94">
        <v>0</v>
      </c>
      <c r="CK29" s="94">
        <v>0</v>
      </c>
      <c r="CL29" s="94">
        <v>0</v>
      </c>
      <c r="CM29" s="94">
        <v>0</v>
      </c>
      <c r="CN29" s="94">
        <v>0</v>
      </c>
      <c r="CO29" s="94">
        <v>0</v>
      </c>
      <c r="CP29" s="94">
        <v>0</v>
      </c>
      <c r="CQ29" s="94">
        <v>0</v>
      </c>
      <c r="CR29" s="94">
        <v>0</v>
      </c>
      <c r="CS29" s="94">
        <v>0</v>
      </c>
      <c r="CT29" s="94">
        <v>0</v>
      </c>
      <c r="CU29" s="94">
        <v>0</v>
      </c>
      <c r="CV29" s="94">
        <v>0</v>
      </c>
      <c r="CW29" s="94">
        <v>0</v>
      </c>
      <c r="CX29" s="94">
        <v>0</v>
      </c>
      <c r="CY29" s="94">
        <v>0</v>
      </c>
      <c r="CZ29" s="94">
        <v>0</v>
      </c>
      <c r="DA29" s="94">
        <v>0</v>
      </c>
      <c r="DB29" s="94">
        <v>0</v>
      </c>
      <c r="DC29" s="94">
        <v>0</v>
      </c>
      <c r="DD29" s="94">
        <v>0</v>
      </c>
      <c r="DE29" s="94">
        <v>0</v>
      </c>
      <c r="DF29" s="94">
        <v>0</v>
      </c>
      <c r="DG29" s="94">
        <v>0</v>
      </c>
      <c r="DH29" s="94">
        <v>0</v>
      </c>
      <c r="DI29" s="94">
        <v>0</v>
      </c>
      <c r="DJ29" s="94">
        <v>0</v>
      </c>
      <c r="DK29" s="94">
        <v>0</v>
      </c>
      <c r="DL29" s="94">
        <v>0</v>
      </c>
      <c r="DM29" s="94">
        <v>0</v>
      </c>
      <c r="DN29" s="94">
        <v>0</v>
      </c>
      <c r="DO29" s="94">
        <v>0</v>
      </c>
      <c r="DP29" s="94">
        <v>0</v>
      </c>
      <c r="DQ29" s="94">
        <v>0</v>
      </c>
      <c r="DR29" s="94">
        <v>0</v>
      </c>
      <c r="DS29" s="94">
        <v>0</v>
      </c>
      <c r="DT29" s="94">
        <v>0</v>
      </c>
      <c r="DU29" s="94">
        <v>0</v>
      </c>
      <c r="DV29" s="94">
        <v>0</v>
      </c>
      <c r="DW29" s="94">
        <v>0</v>
      </c>
      <c r="DX29" s="94">
        <v>0</v>
      </c>
      <c r="DY29" s="93">
        <v>0</v>
      </c>
      <c r="DZ29" s="94">
        <v>0</v>
      </c>
      <c r="EA29" s="94">
        <v>0</v>
      </c>
      <c r="EB29" s="94">
        <v>0</v>
      </c>
      <c r="EC29" s="94">
        <v>0</v>
      </c>
      <c r="ED29" s="93">
        <v>0</v>
      </c>
      <c r="EE29" s="94">
        <v>0</v>
      </c>
      <c r="EF29" s="94">
        <v>0</v>
      </c>
      <c r="EG29" s="94">
        <v>0</v>
      </c>
      <c r="EH29" s="94">
        <v>0</v>
      </c>
      <c r="EI29" s="94">
        <v>0</v>
      </c>
      <c r="EJ29" s="94">
        <v>0</v>
      </c>
      <c r="EK29" s="94">
        <v>0</v>
      </c>
      <c r="EL29" s="94">
        <v>0</v>
      </c>
      <c r="EM29" s="94">
        <v>0</v>
      </c>
      <c r="EN29" s="94">
        <v>0</v>
      </c>
    </row>
    <row r="30" spans="1:144">
      <c r="A30" s="91" t="s">
        <v>70</v>
      </c>
      <c r="B30" s="59" t="s">
        <v>70</v>
      </c>
      <c r="C30" s="92">
        <v>0</v>
      </c>
      <c r="D30" s="92">
        <v>0</v>
      </c>
      <c r="E30" s="93">
        <v>0</v>
      </c>
      <c r="F30" s="93">
        <v>0</v>
      </c>
      <c r="G30" s="93">
        <v>0</v>
      </c>
      <c r="H30" s="93">
        <v>0</v>
      </c>
      <c r="I30" s="93">
        <v>0</v>
      </c>
      <c r="J30" s="93">
        <v>0</v>
      </c>
      <c r="K30" s="93">
        <v>0</v>
      </c>
      <c r="L30" s="93">
        <v>0</v>
      </c>
      <c r="M30" s="93">
        <v>0</v>
      </c>
      <c r="N30" s="93">
        <v>0</v>
      </c>
      <c r="O30" s="93">
        <v>0</v>
      </c>
      <c r="P30" s="93">
        <v>0</v>
      </c>
      <c r="Q30" s="93">
        <v>0</v>
      </c>
      <c r="R30" s="93">
        <v>0</v>
      </c>
      <c r="S30" s="93">
        <v>0</v>
      </c>
      <c r="T30" s="93">
        <v>0</v>
      </c>
      <c r="U30" s="93">
        <v>0</v>
      </c>
      <c r="V30" s="93">
        <v>0</v>
      </c>
      <c r="W30" s="93">
        <v>0</v>
      </c>
      <c r="X30" s="93">
        <v>0</v>
      </c>
      <c r="Y30" s="93">
        <v>0</v>
      </c>
      <c r="Z30" s="93">
        <v>0</v>
      </c>
      <c r="AA30" s="93">
        <v>0</v>
      </c>
      <c r="AB30" s="93">
        <v>0</v>
      </c>
      <c r="AC30" s="93">
        <v>0</v>
      </c>
      <c r="AD30" s="93">
        <v>0</v>
      </c>
      <c r="AE30" s="93">
        <v>0</v>
      </c>
      <c r="AF30" s="93">
        <v>0</v>
      </c>
      <c r="AG30" s="93">
        <v>0</v>
      </c>
      <c r="AH30" s="93">
        <v>0</v>
      </c>
      <c r="AI30" s="93">
        <v>0</v>
      </c>
      <c r="AJ30" s="93">
        <v>0</v>
      </c>
      <c r="AK30" s="93">
        <v>0</v>
      </c>
      <c r="AL30" s="93">
        <v>0</v>
      </c>
      <c r="AM30" s="93">
        <v>0</v>
      </c>
      <c r="AN30" s="93">
        <v>0</v>
      </c>
      <c r="AO30" s="93">
        <v>0</v>
      </c>
      <c r="AP30" s="93">
        <v>0</v>
      </c>
      <c r="AQ30" s="93">
        <v>0</v>
      </c>
      <c r="AR30" s="93">
        <v>0</v>
      </c>
      <c r="AS30" s="93">
        <v>0</v>
      </c>
      <c r="AT30" s="93">
        <v>0</v>
      </c>
      <c r="AU30" s="93">
        <v>0</v>
      </c>
      <c r="AV30" s="93">
        <v>0</v>
      </c>
      <c r="AW30" s="93">
        <v>0</v>
      </c>
      <c r="AX30" s="93">
        <v>0</v>
      </c>
      <c r="AY30" s="93">
        <v>0</v>
      </c>
      <c r="AZ30" s="93">
        <v>0</v>
      </c>
      <c r="BA30" s="93">
        <v>0</v>
      </c>
      <c r="BB30" s="93">
        <v>0</v>
      </c>
      <c r="BC30" s="93">
        <v>0</v>
      </c>
      <c r="BD30" s="93">
        <v>0</v>
      </c>
      <c r="BE30" s="93">
        <v>0</v>
      </c>
      <c r="BF30" s="93">
        <v>0</v>
      </c>
      <c r="BG30" s="93">
        <v>0</v>
      </c>
      <c r="BH30" s="93">
        <v>0</v>
      </c>
      <c r="BI30" s="93">
        <v>0</v>
      </c>
      <c r="BJ30" s="93">
        <v>0</v>
      </c>
      <c r="BK30" s="93">
        <v>0</v>
      </c>
      <c r="BL30" s="93">
        <v>0</v>
      </c>
      <c r="BM30" s="93">
        <v>0</v>
      </c>
      <c r="BN30" s="93">
        <v>0</v>
      </c>
      <c r="BO30" s="93">
        <v>0</v>
      </c>
      <c r="BP30" s="93">
        <v>0</v>
      </c>
      <c r="BQ30" s="93">
        <v>0</v>
      </c>
      <c r="BR30" s="93">
        <v>0</v>
      </c>
      <c r="BS30" s="93" t="s">
        <v>2594</v>
      </c>
      <c r="BT30" s="93">
        <v>0</v>
      </c>
      <c r="BU30" s="93">
        <v>0</v>
      </c>
      <c r="BV30" s="93">
        <v>0</v>
      </c>
      <c r="BW30" s="93">
        <v>0</v>
      </c>
      <c r="BX30" s="93">
        <v>0</v>
      </c>
      <c r="BY30" s="93">
        <v>0</v>
      </c>
      <c r="BZ30" s="93">
        <v>0</v>
      </c>
      <c r="CA30" s="93">
        <v>0</v>
      </c>
      <c r="CB30" s="93">
        <v>0</v>
      </c>
      <c r="CC30" s="93">
        <v>0</v>
      </c>
      <c r="CD30" s="93">
        <v>0</v>
      </c>
      <c r="CE30" s="93">
        <v>0</v>
      </c>
      <c r="CF30" s="93">
        <v>0</v>
      </c>
      <c r="CG30" s="93">
        <v>0</v>
      </c>
      <c r="CH30" s="93">
        <v>0</v>
      </c>
      <c r="CI30" s="93">
        <v>0</v>
      </c>
      <c r="CJ30" s="93">
        <v>0</v>
      </c>
      <c r="CK30" s="93">
        <v>0</v>
      </c>
      <c r="CL30" s="93">
        <v>0</v>
      </c>
      <c r="CM30" s="93">
        <v>0</v>
      </c>
      <c r="CN30" s="94">
        <v>0</v>
      </c>
      <c r="CO30" s="94">
        <v>0</v>
      </c>
      <c r="CP30" s="94">
        <v>0</v>
      </c>
      <c r="CQ30" s="94">
        <v>0</v>
      </c>
      <c r="CR30" s="94">
        <v>0</v>
      </c>
      <c r="CS30" s="94">
        <v>0</v>
      </c>
      <c r="CT30" s="94">
        <v>0</v>
      </c>
      <c r="CU30" s="94">
        <v>0</v>
      </c>
      <c r="CV30" s="94">
        <v>0</v>
      </c>
      <c r="CW30" s="94">
        <v>0</v>
      </c>
      <c r="CX30" s="94">
        <v>0</v>
      </c>
      <c r="CY30" s="94">
        <v>0</v>
      </c>
      <c r="CZ30" s="94">
        <v>0</v>
      </c>
      <c r="DA30" s="94">
        <v>0</v>
      </c>
      <c r="DB30" s="94">
        <v>0</v>
      </c>
      <c r="DC30" s="94">
        <v>0</v>
      </c>
      <c r="DD30" s="94">
        <v>0</v>
      </c>
      <c r="DE30" s="94">
        <v>0</v>
      </c>
      <c r="DF30" s="94">
        <v>0</v>
      </c>
      <c r="DG30" s="94">
        <v>0</v>
      </c>
      <c r="DH30" s="94">
        <v>0</v>
      </c>
      <c r="DI30" s="94">
        <v>0</v>
      </c>
      <c r="DJ30" s="94">
        <v>0</v>
      </c>
      <c r="DK30" s="94">
        <v>0</v>
      </c>
      <c r="DL30" s="94">
        <v>0</v>
      </c>
      <c r="DM30" s="94">
        <v>0</v>
      </c>
      <c r="DN30" s="94">
        <v>0</v>
      </c>
      <c r="DO30" s="94">
        <v>0</v>
      </c>
      <c r="DP30" s="94">
        <v>0</v>
      </c>
      <c r="DQ30" s="94">
        <v>0</v>
      </c>
      <c r="DR30" s="94">
        <v>0</v>
      </c>
      <c r="DS30" s="94">
        <v>0</v>
      </c>
      <c r="DT30" s="94">
        <v>0</v>
      </c>
      <c r="DU30" s="94">
        <v>0</v>
      </c>
      <c r="DV30" s="94">
        <v>0</v>
      </c>
      <c r="DW30" s="94">
        <v>0</v>
      </c>
      <c r="DX30" s="94">
        <v>0</v>
      </c>
      <c r="DY30" s="93">
        <v>0</v>
      </c>
      <c r="DZ30" s="94">
        <v>0</v>
      </c>
      <c r="EA30" s="94">
        <v>0</v>
      </c>
      <c r="EB30" s="94">
        <v>0</v>
      </c>
      <c r="EC30" s="94">
        <v>0</v>
      </c>
      <c r="ED30" s="93">
        <v>0</v>
      </c>
      <c r="EE30" s="94">
        <v>0</v>
      </c>
      <c r="EF30" s="94">
        <v>0</v>
      </c>
      <c r="EG30" s="94">
        <v>0</v>
      </c>
      <c r="EH30" s="94">
        <v>0</v>
      </c>
      <c r="EI30" s="94">
        <v>0</v>
      </c>
      <c r="EJ30" s="94">
        <v>0</v>
      </c>
      <c r="EK30" s="94">
        <v>0</v>
      </c>
      <c r="EL30" s="94">
        <v>0</v>
      </c>
      <c r="EM30" s="94">
        <v>0</v>
      </c>
      <c r="EN30" s="94">
        <v>0</v>
      </c>
    </row>
    <row r="31" spans="1:144">
      <c r="A31" s="91" t="s">
        <v>71</v>
      </c>
      <c r="B31" s="59" t="s">
        <v>71</v>
      </c>
      <c r="C31" s="92">
        <v>0</v>
      </c>
      <c r="D31" s="92">
        <v>0</v>
      </c>
      <c r="E31" s="93">
        <v>0</v>
      </c>
      <c r="F31" s="93">
        <v>0</v>
      </c>
      <c r="G31" s="93">
        <v>0</v>
      </c>
      <c r="H31" s="93">
        <v>0</v>
      </c>
      <c r="I31" s="93">
        <v>0</v>
      </c>
      <c r="J31" s="93">
        <v>0</v>
      </c>
      <c r="K31" s="93">
        <v>0</v>
      </c>
      <c r="L31" s="93">
        <v>0</v>
      </c>
      <c r="M31" s="93">
        <v>0</v>
      </c>
      <c r="N31" s="93">
        <v>0</v>
      </c>
      <c r="O31" s="93">
        <v>0</v>
      </c>
      <c r="P31" s="93">
        <v>0</v>
      </c>
      <c r="Q31" s="93">
        <v>0</v>
      </c>
      <c r="R31" s="93">
        <v>0</v>
      </c>
      <c r="S31" s="93">
        <v>0</v>
      </c>
      <c r="T31" s="93">
        <v>0</v>
      </c>
      <c r="U31" s="93">
        <v>0</v>
      </c>
      <c r="V31" s="93">
        <v>0</v>
      </c>
      <c r="W31" s="93">
        <v>0</v>
      </c>
      <c r="X31" s="93">
        <v>0</v>
      </c>
      <c r="Y31" s="93">
        <v>0</v>
      </c>
      <c r="Z31" s="93">
        <v>0</v>
      </c>
      <c r="AA31" s="93">
        <v>0</v>
      </c>
      <c r="AB31" s="93">
        <v>0</v>
      </c>
      <c r="AC31" s="93">
        <v>0</v>
      </c>
      <c r="AD31" s="93">
        <v>0</v>
      </c>
      <c r="AE31" s="93">
        <v>0</v>
      </c>
      <c r="AF31" s="93">
        <v>0</v>
      </c>
      <c r="AG31" s="93">
        <v>0</v>
      </c>
      <c r="AH31" s="93">
        <v>0</v>
      </c>
      <c r="AI31" s="93">
        <v>0</v>
      </c>
      <c r="AJ31" s="93">
        <v>0</v>
      </c>
      <c r="AK31" s="93">
        <v>0</v>
      </c>
      <c r="AL31" s="93">
        <v>0</v>
      </c>
      <c r="AM31" s="93">
        <v>0</v>
      </c>
      <c r="AN31" s="93">
        <v>0</v>
      </c>
      <c r="AO31" s="93">
        <v>0</v>
      </c>
      <c r="AP31" s="93">
        <v>0</v>
      </c>
      <c r="AQ31" s="93">
        <v>0</v>
      </c>
      <c r="AR31" s="93">
        <v>0</v>
      </c>
      <c r="AS31" s="93">
        <v>0</v>
      </c>
      <c r="AT31" s="93">
        <v>0</v>
      </c>
      <c r="AU31" s="93">
        <v>0</v>
      </c>
      <c r="AV31" s="93">
        <v>0</v>
      </c>
      <c r="AW31" s="93">
        <v>0</v>
      </c>
      <c r="AX31" s="93">
        <v>0</v>
      </c>
      <c r="AY31" s="93">
        <v>0</v>
      </c>
      <c r="AZ31" s="93">
        <v>0</v>
      </c>
      <c r="BA31" s="93">
        <v>0</v>
      </c>
      <c r="BB31" s="93">
        <v>0</v>
      </c>
      <c r="BC31" s="93">
        <v>0</v>
      </c>
      <c r="BD31" s="93">
        <v>0</v>
      </c>
      <c r="BE31" s="93">
        <v>0</v>
      </c>
      <c r="BF31" s="93">
        <v>0</v>
      </c>
      <c r="BG31" s="93">
        <v>0</v>
      </c>
      <c r="BH31" s="93">
        <v>0</v>
      </c>
      <c r="BI31" s="93">
        <v>0</v>
      </c>
      <c r="BJ31" s="93">
        <v>0</v>
      </c>
      <c r="BK31" s="93">
        <v>0</v>
      </c>
      <c r="BL31" s="93">
        <v>0</v>
      </c>
      <c r="BM31" s="93">
        <v>0</v>
      </c>
      <c r="BN31" s="93">
        <v>0</v>
      </c>
      <c r="BO31" s="93">
        <v>0</v>
      </c>
      <c r="BP31" s="93">
        <v>0</v>
      </c>
      <c r="BQ31" s="93">
        <v>0</v>
      </c>
      <c r="BR31" s="93">
        <v>0</v>
      </c>
      <c r="BS31" s="93" t="s">
        <v>3297</v>
      </c>
      <c r="BT31" s="93">
        <v>0</v>
      </c>
      <c r="BU31" s="93">
        <v>0</v>
      </c>
      <c r="BV31" s="93">
        <v>0</v>
      </c>
      <c r="BW31" s="93">
        <v>0</v>
      </c>
      <c r="BX31" s="93">
        <v>0</v>
      </c>
      <c r="BY31" s="93">
        <v>0</v>
      </c>
      <c r="BZ31" s="93">
        <v>0</v>
      </c>
      <c r="CA31" s="93">
        <v>0</v>
      </c>
      <c r="CB31" s="93">
        <v>0</v>
      </c>
      <c r="CC31" s="93">
        <v>0</v>
      </c>
      <c r="CD31" s="93">
        <v>0</v>
      </c>
      <c r="CE31" s="93">
        <v>0</v>
      </c>
      <c r="CF31" s="93">
        <v>0</v>
      </c>
      <c r="CG31" s="93">
        <v>0</v>
      </c>
      <c r="CH31" s="93">
        <v>0</v>
      </c>
      <c r="CI31" s="93">
        <v>0</v>
      </c>
      <c r="CJ31" s="93">
        <v>0</v>
      </c>
      <c r="CK31" s="93">
        <v>0</v>
      </c>
      <c r="CL31" s="93">
        <v>0</v>
      </c>
      <c r="CM31" s="93">
        <v>0</v>
      </c>
      <c r="CN31" s="94">
        <v>0</v>
      </c>
      <c r="CO31" s="94">
        <v>0</v>
      </c>
      <c r="CP31" s="94">
        <v>0</v>
      </c>
      <c r="CQ31" s="94">
        <v>0</v>
      </c>
      <c r="CR31" s="94">
        <v>0</v>
      </c>
      <c r="CS31" s="94">
        <v>0</v>
      </c>
      <c r="CT31" s="94">
        <v>0</v>
      </c>
      <c r="CU31" s="94">
        <v>0</v>
      </c>
      <c r="CV31" s="94">
        <v>0</v>
      </c>
      <c r="CW31" s="94">
        <v>0</v>
      </c>
      <c r="CX31" s="94">
        <v>0</v>
      </c>
      <c r="CY31" s="94">
        <v>0</v>
      </c>
      <c r="CZ31" s="94">
        <v>0</v>
      </c>
      <c r="DA31" s="94">
        <v>0</v>
      </c>
      <c r="DB31" s="94">
        <v>0</v>
      </c>
      <c r="DC31" s="94">
        <v>0</v>
      </c>
      <c r="DD31" s="94">
        <v>0</v>
      </c>
      <c r="DE31" s="94">
        <v>0</v>
      </c>
      <c r="DF31" s="94">
        <v>0</v>
      </c>
      <c r="DG31" s="94">
        <v>0</v>
      </c>
      <c r="DH31" s="94">
        <v>0</v>
      </c>
      <c r="DI31" s="94">
        <v>0</v>
      </c>
      <c r="DJ31" s="94">
        <v>0</v>
      </c>
      <c r="DK31" s="94">
        <v>0</v>
      </c>
      <c r="DL31" s="94">
        <v>0</v>
      </c>
      <c r="DM31" s="94">
        <v>0</v>
      </c>
      <c r="DN31" s="94">
        <v>0</v>
      </c>
      <c r="DO31" s="94">
        <v>0</v>
      </c>
      <c r="DP31" s="94">
        <v>0</v>
      </c>
      <c r="DQ31" s="94">
        <v>0</v>
      </c>
      <c r="DR31" s="94">
        <v>0</v>
      </c>
      <c r="DS31" s="94">
        <v>0</v>
      </c>
      <c r="DT31" s="94">
        <v>0</v>
      </c>
      <c r="DU31" s="94">
        <v>0</v>
      </c>
      <c r="DV31" s="94">
        <v>0</v>
      </c>
      <c r="DW31" s="94">
        <v>0</v>
      </c>
      <c r="DX31" s="94">
        <v>0</v>
      </c>
      <c r="DY31" s="93">
        <v>0</v>
      </c>
      <c r="DZ31" s="94">
        <v>0</v>
      </c>
      <c r="EA31" s="94">
        <v>0</v>
      </c>
      <c r="EB31" s="94">
        <v>0</v>
      </c>
      <c r="EC31" s="94">
        <v>0</v>
      </c>
      <c r="ED31" s="93">
        <v>0</v>
      </c>
      <c r="EE31" s="94">
        <v>0</v>
      </c>
      <c r="EF31" s="94">
        <v>0</v>
      </c>
      <c r="EG31" s="94">
        <v>0</v>
      </c>
      <c r="EH31" s="94">
        <v>0</v>
      </c>
      <c r="EI31" s="94">
        <v>0</v>
      </c>
      <c r="EJ31" s="94">
        <v>0</v>
      </c>
      <c r="EK31" s="94">
        <v>0</v>
      </c>
      <c r="EL31" s="94">
        <v>0</v>
      </c>
      <c r="EM31" s="94">
        <v>0</v>
      </c>
      <c r="EN31" s="94">
        <v>0</v>
      </c>
    </row>
    <row r="32" spans="1:144">
      <c r="A32" s="91" t="s">
        <v>72</v>
      </c>
      <c r="B32" s="59" t="s">
        <v>72</v>
      </c>
      <c r="C32" s="92">
        <v>0</v>
      </c>
      <c r="D32" s="92">
        <v>0</v>
      </c>
      <c r="E32" s="93">
        <v>0</v>
      </c>
      <c r="F32" s="93">
        <v>0</v>
      </c>
      <c r="G32" s="93">
        <v>0</v>
      </c>
      <c r="H32" s="93">
        <v>0</v>
      </c>
      <c r="I32" s="93">
        <v>0</v>
      </c>
      <c r="J32" s="93">
        <v>0</v>
      </c>
      <c r="K32" s="93">
        <v>0</v>
      </c>
      <c r="L32" s="93">
        <v>0</v>
      </c>
      <c r="M32" s="93">
        <v>0</v>
      </c>
      <c r="N32" s="93">
        <v>0</v>
      </c>
      <c r="O32" s="93">
        <v>0</v>
      </c>
      <c r="P32" s="93">
        <v>0</v>
      </c>
      <c r="Q32" s="93">
        <v>0</v>
      </c>
      <c r="R32" s="93">
        <v>0</v>
      </c>
      <c r="S32" s="93">
        <v>0</v>
      </c>
      <c r="T32" s="93">
        <v>0</v>
      </c>
      <c r="U32" s="93">
        <v>0</v>
      </c>
      <c r="V32" s="93">
        <v>0</v>
      </c>
      <c r="W32" s="93">
        <v>0</v>
      </c>
      <c r="X32" s="93">
        <v>0</v>
      </c>
      <c r="Y32" s="93">
        <v>0</v>
      </c>
      <c r="Z32" s="93">
        <v>0</v>
      </c>
      <c r="AA32" s="93">
        <v>0</v>
      </c>
      <c r="AB32" s="93">
        <v>0</v>
      </c>
      <c r="AC32" s="93">
        <v>0</v>
      </c>
      <c r="AD32" s="93">
        <v>0</v>
      </c>
      <c r="AE32" s="93">
        <v>0</v>
      </c>
      <c r="AF32" s="93">
        <v>0</v>
      </c>
      <c r="AG32" s="93">
        <v>0</v>
      </c>
      <c r="AH32" s="93">
        <v>0</v>
      </c>
      <c r="AI32" s="93">
        <v>0</v>
      </c>
      <c r="AJ32" s="93">
        <v>0</v>
      </c>
      <c r="AK32" s="93">
        <v>0</v>
      </c>
      <c r="AL32" s="93">
        <v>0</v>
      </c>
      <c r="AM32" s="93">
        <v>0</v>
      </c>
      <c r="AN32" s="93">
        <v>0</v>
      </c>
      <c r="AO32" s="93">
        <v>0</v>
      </c>
      <c r="AP32" s="93">
        <v>0</v>
      </c>
      <c r="AQ32" s="93">
        <v>0</v>
      </c>
      <c r="AR32" s="93">
        <v>0</v>
      </c>
      <c r="AS32" s="93">
        <v>0</v>
      </c>
      <c r="AT32" s="93">
        <v>0</v>
      </c>
      <c r="AU32" s="93">
        <v>0</v>
      </c>
      <c r="AV32" s="93">
        <v>0</v>
      </c>
      <c r="AW32" s="93">
        <v>0</v>
      </c>
      <c r="AX32" s="93">
        <v>0</v>
      </c>
      <c r="AY32" s="93">
        <v>0</v>
      </c>
      <c r="AZ32" s="93">
        <v>0</v>
      </c>
      <c r="BA32" s="93">
        <v>0</v>
      </c>
      <c r="BB32" s="93">
        <v>0</v>
      </c>
      <c r="BC32" s="93">
        <v>0</v>
      </c>
      <c r="BD32" s="93">
        <v>0</v>
      </c>
      <c r="BE32" s="93">
        <v>0</v>
      </c>
      <c r="BF32" s="93">
        <v>0</v>
      </c>
      <c r="BG32" s="93">
        <v>0</v>
      </c>
      <c r="BH32" s="93">
        <v>0</v>
      </c>
      <c r="BI32" s="93">
        <v>0</v>
      </c>
      <c r="BJ32" s="93">
        <v>0</v>
      </c>
      <c r="BK32" s="93">
        <v>0</v>
      </c>
      <c r="BL32" s="93">
        <v>0</v>
      </c>
      <c r="BM32" s="93">
        <v>0</v>
      </c>
      <c r="BN32" s="93">
        <v>0</v>
      </c>
      <c r="BO32" s="93">
        <v>0</v>
      </c>
      <c r="BP32" s="93">
        <v>0</v>
      </c>
      <c r="BQ32" s="93">
        <v>0</v>
      </c>
      <c r="BR32" s="93">
        <v>0</v>
      </c>
      <c r="BS32" s="93" t="s">
        <v>2594</v>
      </c>
      <c r="BT32" s="93">
        <v>0</v>
      </c>
      <c r="BU32" s="93">
        <v>0</v>
      </c>
      <c r="BV32" s="93">
        <v>0</v>
      </c>
      <c r="BW32" s="93">
        <v>0</v>
      </c>
      <c r="BX32" s="93">
        <v>0</v>
      </c>
      <c r="BY32" s="93">
        <v>0</v>
      </c>
      <c r="BZ32" s="93">
        <v>0</v>
      </c>
      <c r="CA32" s="93">
        <v>0</v>
      </c>
      <c r="CB32" s="93">
        <v>0</v>
      </c>
      <c r="CC32" s="93">
        <v>0</v>
      </c>
      <c r="CD32" s="93">
        <v>0</v>
      </c>
      <c r="CE32" s="93">
        <v>0</v>
      </c>
      <c r="CF32" s="93">
        <v>0</v>
      </c>
      <c r="CG32" s="94">
        <v>0</v>
      </c>
      <c r="CH32" s="94">
        <v>0</v>
      </c>
      <c r="CI32" s="94">
        <v>0</v>
      </c>
      <c r="CJ32" s="94">
        <v>0</v>
      </c>
      <c r="CK32" s="94">
        <v>0</v>
      </c>
      <c r="CL32" s="94">
        <v>0</v>
      </c>
      <c r="CM32" s="94">
        <v>0</v>
      </c>
      <c r="CN32" s="94">
        <v>0</v>
      </c>
      <c r="CO32" s="94">
        <v>0</v>
      </c>
      <c r="CP32" s="94">
        <v>0</v>
      </c>
      <c r="CQ32" s="94">
        <v>0</v>
      </c>
      <c r="CR32" s="94">
        <v>0</v>
      </c>
      <c r="CS32" s="94">
        <v>0</v>
      </c>
      <c r="CT32" s="94">
        <v>0</v>
      </c>
      <c r="CU32" s="94">
        <v>0</v>
      </c>
      <c r="CV32" s="94">
        <v>0</v>
      </c>
      <c r="CW32" s="94">
        <v>0</v>
      </c>
      <c r="CX32" s="94">
        <v>0</v>
      </c>
      <c r="CY32" s="94">
        <v>0</v>
      </c>
      <c r="CZ32" s="94">
        <v>0</v>
      </c>
      <c r="DA32" s="94">
        <v>0</v>
      </c>
      <c r="DB32" s="94">
        <v>0</v>
      </c>
      <c r="DC32" s="94">
        <v>0</v>
      </c>
      <c r="DD32" s="94">
        <v>0</v>
      </c>
      <c r="DE32" s="94">
        <v>0</v>
      </c>
      <c r="DF32" s="94">
        <v>0</v>
      </c>
      <c r="DG32" s="94">
        <v>0</v>
      </c>
      <c r="DH32" s="94">
        <v>0</v>
      </c>
      <c r="DI32" s="94">
        <v>0</v>
      </c>
      <c r="DJ32" s="94">
        <v>0</v>
      </c>
      <c r="DK32" s="94">
        <v>0</v>
      </c>
      <c r="DL32" s="94">
        <v>0</v>
      </c>
      <c r="DM32" s="94">
        <v>0</v>
      </c>
      <c r="DN32" s="94">
        <v>0</v>
      </c>
      <c r="DO32" s="94">
        <v>0</v>
      </c>
      <c r="DP32" s="94">
        <v>0</v>
      </c>
      <c r="DQ32" s="94">
        <v>0</v>
      </c>
      <c r="DR32" s="94">
        <v>0</v>
      </c>
      <c r="DS32" s="94">
        <v>0</v>
      </c>
      <c r="DT32" s="94">
        <v>0</v>
      </c>
      <c r="DU32" s="94">
        <v>0</v>
      </c>
      <c r="DV32" s="94">
        <v>0</v>
      </c>
      <c r="DW32" s="94">
        <v>0</v>
      </c>
      <c r="DX32" s="94">
        <v>0</v>
      </c>
      <c r="DY32" s="93">
        <v>0</v>
      </c>
      <c r="DZ32" s="94">
        <v>0</v>
      </c>
      <c r="EA32" s="94">
        <v>0</v>
      </c>
      <c r="EB32" s="94">
        <v>0</v>
      </c>
      <c r="EC32" s="94">
        <v>0</v>
      </c>
      <c r="ED32" s="93">
        <v>0</v>
      </c>
      <c r="EE32" s="94">
        <v>0</v>
      </c>
      <c r="EF32" s="94">
        <v>0</v>
      </c>
      <c r="EG32" s="94">
        <v>0</v>
      </c>
      <c r="EH32" s="94">
        <v>0</v>
      </c>
      <c r="EI32" s="94">
        <v>0</v>
      </c>
      <c r="EJ32" s="94">
        <v>0</v>
      </c>
      <c r="EK32" s="94">
        <v>0</v>
      </c>
      <c r="EL32" s="94">
        <v>0</v>
      </c>
      <c r="EM32" s="94">
        <v>0</v>
      </c>
      <c r="EN32" s="94">
        <v>0</v>
      </c>
    </row>
    <row r="33" spans="1:144" s="90" customFormat="1">
      <c r="A33" s="91"/>
      <c r="B33" s="109" t="s">
        <v>3298</v>
      </c>
      <c r="C33" s="84"/>
      <c r="D33" s="84"/>
      <c r="E33" s="85"/>
      <c r="F33" s="85"/>
      <c r="G33" s="86"/>
      <c r="H33" s="86"/>
      <c r="I33" s="85"/>
      <c r="J33" s="85"/>
      <c r="K33" s="85"/>
      <c r="L33" s="85"/>
      <c r="M33" s="86"/>
      <c r="N33" s="86"/>
      <c r="O33" s="85"/>
      <c r="P33" s="85"/>
      <c r="Q33" s="86"/>
      <c r="R33" s="86"/>
      <c r="S33" s="85"/>
      <c r="T33" s="85"/>
      <c r="U33" s="85"/>
      <c r="V33" s="85"/>
      <c r="W33" s="86"/>
      <c r="X33" s="86"/>
      <c r="Y33" s="85"/>
      <c r="Z33" s="85"/>
      <c r="AA33" s="86"/>
      <c r="AB33" s="86"/>
      <c r="AC33" s="85"/>
      <c r="AD33" s="85"/>
      <c r="AE33" s="86"/>
      <c r="AF33" s="86"/>
      <c r="AG33" s="86"/>
      <c r="AH33" s="86"/>
      <c r="AI33" s="85"/>
      <c r="AJ33" s="85"/>
      <c r="AK33" s="86"/>
      <c r="AL33" s="86"/>
      <c r="AM33" s="85"/>
      <c r="AN33" s="85"/>
      <c r="AO33" s="85"/>
      <c r="AP33" s="85"/>
      <c r="AQ33" s="85"/>
      <c r="AR33" s="85"/>
      <c r="AS33" s="86"/>
      <c r="AT33" s="86"/>
      <c r="AU33" s="85"/>
      <c r="AV33" s="85"/>
      <c r="AW33" s="85"/>
      <c r="AX33" s="85"/>
      <c r="AY33" s="85"/>
      <c r="AZ33" s="85"/>
      <c r="BA33" s="87"/>
      <c r="BB33" s="87"/>
      <c r="BC33" s="87"/>
      <c r="BD33" s="87"/>
      <c r="BE33" s="88"/>
      <c r="BF33" s="88"/>
      <c r="BG33" s="86"/>
      <c r="BH33" s="86"/>
      <c r="BI33" s="89"/>
      <c r="BJ33" s="89"/>
      <c r="BK33" s="89"/>
      <c r="BL33" s="89"/>
      <c r="BM33" s="89"/>
      <c r="BN33" s="86"/>
      <c r="BO33" s="86"/>
      <c r="BP33" s="86"/>
      <c r="BQ33" s="86"/>
      <c r="BR33" s="86"/>
      <c r="BS33" s="86"/>
      <c r="BT33" s="86"/>
      <c r="BU33" s="86"/>
      <c r="BV33" s="86"/>
      <c r="BW33" s="86"/>
      <c r="BX33" s="86"/>
      <c r="BY33" s="86"/>
      <c r="BZ33" s="86"/>
      <c r="CA33" s="86"/>
      <c r="CB33" s="86"/>
      <c r="CC33" s="86"/>
      <c r="CD33" s="86"/>
      <c r="CE33" s="86"/>
      <c r="CF33" s="86"/>
      <c r="CG33" s="89"/>
      <c r="CH33" s="89"/>
      <c r="CI33" s="89"/>
      <c r="CJ33" s="86"/>
      <c r="CK33" s="86"/>
      <c r="CL33" s="86"/>
      <c r="CM33" s="86"/>
      <c r="CN33" s="86"/>
      <c r="CO33" s="86"/>
      <c r="CP33" s="89"/>
      <c r="CQ33" s="86"/>
      <c r="CR33" s="86"/>
      <c r="CS33" s="86"/>
      <c r="CT33" s="86"/>
      <c r="CU33" s="89"/>
      <c r="CV33" s="86"/>
      <c r="CW33" s="86"/>
      <c r="CX33" s="86"/>
      <c r="CY33" s="86"/>
      <c r="CZ33" s="86"/>
      <c r="DA33" s="86"/>
      <c r="DB33" s="89"/>
      <c r="DC33" s="89"/>
      <c r="DD33" s="89"/>
      <c r="DE33" s="89"/>
      <c r="DF33" s="89"/>
      <c r="DG33" s="86"/>
      <c r="DH33" s="86"/>
      <c r="DI33" s="86"/>
      <c r="DJ33" s="86"/>
      <c r="DK33" s="86"/>
      <c r="DL33" s="86"/>
      <c r="DM33" s="86"/>
      <c r="DN33" s="86"/>
      <c r="DO33" s="86"/>
      <c r="DP33" s="86"/>
      <c r="DQ33" s="89"/>
      <c r="DR33" s="86"/>
      <c r="DS33" s="86"/>
      <c r="DT33" s="89"/>
      <c r="DU33" s="86"/>
      <c r="DV33" s="86"/>
      <c r="DW33" s="86"/>
      <c r="DX33" s="86"/>
      <c r="DY33" s="86"/>
      <c r="DZ33" s="86"/>
      <c r="EA33" s="86"/>
      <c r="EB33" s="86"/>
      <c r="EC33" s="86"/>
      <c r="ED33" s="86"/>
      <c r="EE33" s="86"/>
      <c r="EF33" s="86"/>
      <c r="EG33" s="86"/>
      <c r="EH33" s="86"/>
      <c r="EI33" s="86"/>
      <c r="EJ33" s="86"/>
      <c r="EK33" s="86"/>
      <c r="EL33" s="86"/>
      <c r="EM33" s="86"/>
      <c r="EN33" s="86"/>
    </row>
    <row r="34" spans="1:144">
      <c r="A34" s="91" t="s">
        <v>199</v>
      </c>
      <c r="B34" s="99" t="s">
        <v>2044</v>
      </c>
      <c r="C34" s="92" t="str">
        <f>IFERROR(VLOOKUP(C$2&amp;$A34,'NAV''s to be updated'!$H:$O,8,0),0)</f>
        <v>353.312</v>
      </c>
      <c r="D34" s="92" t="str">
        <f>IFERROR(VLOOKUP(D$2&amp;$A34,'NAV''s to be updated'!$H:$O,8,0),0)</f>
        <v>398.115</v>
      </c>
      <c r="E34" s="93" t="str">
        <f>IFERROR(VLOOKUP(E$2&amp;$A34,'NAV''s to be updated'!$H:$O,8,0),0)</f>
        <v>82.9623</v>
      </c>
      <c r="F34" s="93" t="str">
        <f>IFERROR(VLOOKUP(F$2&amp;$A34,'NAV''s to be updated'!$H:$O,8,0),0)</f>
        <v>88.1644</v>
      </c>
      <c r="G34" s="93" t="str">
        <f>IFERROR(VLOOKUP(G$2&amp;$A34,'NAV''s to be updated'!$H:$O,8,0),0)</f>
        <v>101.615</v>
      </c>
      <c r="H34" s="93" t="str">
        <f>IFERROR(VLOOKUP(H$2&amp;$A34,'NAV''s to be updated'!$H:$O,8,0),0)</f>
        <v>113.213</v>
      </c>
      <c r="I34" s="93" t="str">
        <f>IFERROR(VLOOKUP(I$2&amp;$A34,'NAV''s to be updated'!$H:$O,8,0),0)</f>
        <v>50.1676</v>
      </c>
      <c r="J34" s="93" t="str">
        <f>IFERROR(VLOOKUP(J$2&amp;$A34,'NAV''s to be updated'!$H:$O,8,0),0)</f>
        <v>54.8629</v>
      </c>
      <c r="K34" s="93" t="str">
        <f>IFERROR(VLOOKUP(K$2&amp;$A34,'NAV''s to be updated'!$H:$O,8,0),0)</f>
        <v>95.8187</v>
      </c>
      <c r="L34" s="93" t="str">
        <f>IFERROR(VLOOKUP(L$2&amp;$A34,'NAV''s to be updated'!$H:$O,8,0),0)</f>
        <v>102.2448</v>
      </c>
      <c r="M34" s="93" t="str">
        <f>IFERROR(VLOOKUP(M$2&amp;$A34,'NAV''s to be updated'!$H:$O,8,0),0)</f>
        <v>310.579</v>
      </c>
      <c r="N34" s="93" t="str">
        <f>IFERROR(VLOOKUP(N$2&amp;$A34,'NAV''s to be updated'!$H:$O,8,0),0)</f>
        <v>338.387</v>
      </c>
      <c r="O34" s="93" t="str">
        <f>IFERROR(VLOOKUP(O$2&amp;$A34,'NAV''s to be updated'!$H:$O,8,0),0)</f>
        <v>3781.3155</v>
      </c>
      <c r="P34" s="93" t="str">
        <f>IFERROR(VLOOKUP(P$2&amp;$A34,'NAV''s to be updated'!$H:$O,8,0),0)</f>
        <v>3825.4582</v>
      </c>
      <c r="Q34" s="93" t="str">
        <f>IFERROR(VLOOKUP(Q$2&amp;$A34,'NAV''s to be updated'!$H:$O,8,0),0)</f>
        <v>192.159</v>
      </c>
      <c r="R34" s="93" t="str">
        <f>IFERROR(VLOOKUP(R$2&amp;$A34,'NAV''s to be updated'!$H:$O,8,0),0)</f>
        <v>211.521</v>
      </c>
      <c r="S34" s="93" t="str">
        <f>IFERROR(VLOOKUP(S$2&amp;$A34,'NAV''s to be updated'!$H:$O,8,0),0)</f>
        <v>58.8199</v>
      </c>
      <c r="T34" s="93" t="str">
        <f>IFERROR(VLOOKUP(T$2&amp;$A34,'NAV''s to be updated'!$H:$O,8,0),0)</f>
        <v>66.3197</v>
      </c>
      <c r="U34" s="93" t="str">
        <f>IFERROR(VLOOKUP(U$2&amp;$A34,'NAV''s to be updated'!$H:$O,8,0),0)</f>
        <v>3455.9699</v>
      </c>
      <c r="V34" s="93" t="str">
        <f>IFERROR(VLOOKUP(V$2&amp;$A34,'NAV''s to be updated'!$H:$O,8,0),0)</f>
        <v>3764.3942</v>
      </c>
      <c r="W34" s="93" t="str">
        <f>IFERROR(VLOOKUP(W$2&amp;$A34,'NAV''s to be updated'!$H:$O,8,0),0)</f>
        <v>608.024</v>
      </c>
      <c r="X34" s="93" t="str">
        <f>IFERROR(VLOOKUP(X$2&amp;$A34,'NAV''s to be updated'!$H:$O,8,0),0)</f>
        <v>680.641</v>
      </c>
      <c r="Y34" s="93" t="str">
        <f>IFERROR(VLOOKUP(Y$2&amp;$A34,'NAV''s to be updated'!$H:$O,8,0),0)</f>
        <v>47.2289</v>
      </c>
      <c r="Z34" s="93" t="str">
        <f>IFERROR(VLOOKUP(Z$2&amp;$A34,'NAV''s to be updated'!$H:$O,8,0),0)</f>
        <v>51.3960</v>
      </c>
      <c r="AA34" s="93" t="str">
        <f>IFERROR(VLOOKUP(AA$2&amp;$A34,'NAV''s to be updated'!$H:$O,8,0),0)</f>
        <v>145.610</v>
      </c>
      <c r="AB34" s="93" t="str">
        <f>IFERROR(VLOOKUP(AB$2&amp;$A34,'NAV''s to be updated'!$H:$O,8,0),0)</f>
        <v>162.207</v>
      </c>
      <c r="AC34" s="93" t="str">
        <f>IFERROR(VLOOKUP(AC$2&amp;$A34,'NAV''s to be updated'!$H:$O,8,0),0)</f>
        <v>3361.5896</v>
      </c>
      <c r="AD34" s="93" t="str">
        <f>IFERROR(VLOOKUP(AD$2&amp;$A34,'NAV''s to be updated'!$H:$O,8,0),0)</f>
        <v>3588.2862</v>
      </c>
      <c r="AE34" s="93" t="str">
        <f>IFERROR(VLOOKUP(AE$2&amp;$A34,'NAV''s to be updated'!$H:$O,8,0),0)</f>
        <v>137.116</v>
      </c>
      <c r="AF34" s="93" t="str">
        <f>IFERROR(VLOOKUP(AF$2&amp;$A34,'NAV''s to be updated'!$H:$O,8,0),0)</f>
        <v>152.546</v>
      </c>
      <c r="AG34" s="93" t="str">
        <f>IFERROR(VLOOKUP(AG$2&amp;$A34,'NAV''s to be updated'!$H:$O,8,0),0)</f>
        <v>466.917</v>
      </c>
      <c r="AH34" s="93" t="str">
        <f>IFERROR(VLOOKUP(AH$2&amp;$A34,'NAV''s to be updated'!$H:$O,8,0),0)</f>
        <v>511.245</v>
      </c>
      <c r="AI34" s="93" t="str">
        <f>IFERROR(VLOOKUP(AI$2&amp;$A34,'NAV''s to be updated'!$H:$O,8,0),0)</f>
        <v>53.5151</v>
      </c>
      <c r="AJ34" s="93" t="str">
        <f>IFERROR(VLOOKUP(AJ$2&amp;$A34,'NAV''s to be updated'!$H:$O,8,0),0)</f>
        <v>55.1828</v>
      </c>
      <c r="AK34" s="93" t="str">
        <f>IFERROR(VLOOKUP(AK$2&amp;$A34,'NAV''s to be updated'!$H:$O,8,0),0)</f>
        <v>93.301</v>
      </c>
      <c r="AL34" s="93" t="str">
        <f>IFERROR(VLOOKUP(AL$2&amp;$A34,'NAV''s to be updated'!$H:$O,8,0),0)</f>
        <v>104.026</v>
      </c>
      <c r="AM34" s="93" t="str">
        <f>IFERROR(VLOOKUP(AM$2&amp;$A34,'NAV''s to be updated'!$H:$O,8,0),0)</f>
        <v>21.8780</v>
      </c>
      <c r="AN34" s="93" t="str">
        <f>IFERROR(VLOOKUP(AN$2&amp;$A34,'NAV''s to be updated'!$H:$O,8,0),0)</f>
        <v>23.0635</v>
      </c>
      <c r="AO34" s="93" t="str">
        <f>IFERROR(VLOOKUP(AO$2&amp;$A34,'NAV''s to be updated'!$H:$O,8,0),0)</f>
        <v>44.6982</v>
      </c>
      <c r="AP34" s="93" t="str">
        <f>IFERROR(VLOOKUP(AP$2&amp;$A34,'NAV''s to be updated'!$H:$O,8,0),0)</f>
        <v>47.8609</v>
      </c>
      <c r="AQ34" s="93" t="str">
        <f>IFERROR(VLOOKUP(AQ$2&amp;$A34,'NAV''s to be updated'!$H:$O,8,0),0)</f>
        <v>22.6646</v>
      </c>
      <c r="AR34" s="93" t="str">
        <f>IFERROR(VLOOKUP(AR$2&amp;$A34,'NAV''s to be updated'!$H:$O,8,0),0)</f>
        <v>24.4216</v>
      </c>
      <c r="AS34" s="93" t="str">
        <f>IFERROR(VLOOKUP(AS$2&amp;$A34,'NAV''s to be updated'!$H:$O,8,0),0)</f>
        <v>53.632</v>
      </c>
      <c r="AT34" s="93" t="str">
        <f>IFERROR(VLOOKUP(AT$2&amp;$A34,'NAV''s to be updated'!$H:$O,8,0),0)</f>
        <v>60.018</v>
      </c>
      <c r="AU34" s="93" t="str">
        <f>IFERROR(VLOOKUP(AU$2&amp;$A34,'NAV''s to be updated'!$H:$O,8,0),0)</f>
        <v>71.4324</v>
      </c>
      <c r="AV34" s="93" t="str">
        <f>IFERROR(VLOOKUP(AV$2&amp;$A34,'NAV''s to be updated'!$H:$O,8,0),0)</f>
        <v>78.4429</v>
      </c>
      <c r="AW34" s="93" t="str">
        <f>IFERROR(VLOOKUP(AW$2&amp;$A34,'NAV''s to be updated'!$H:$O,8,0),0)</f>
        <v>24.3575</v>
      </c>
      <c r="AX34" s="93" t="str">
        <f>IFERROR(VLOOKUP(AX$2&amp;$A34,'NAV''s to be updated'!$H:$O,8,0),0)</f>
        <v>25.2376</v>
      </c>
      <c r="AY34" s="93" t="str">
        <f>IFERROR(VLOOKUP(AY$2&amp;$A34,'NAV''s to be updated'!$H:$O,8,0),0)</f>
        <v>27.613</v>
      </c>
      <c r="AZ34" s="93" t="str">
        <f>IFERROR(VLOOKUP(AZ$2&amp;$A34,'NAV''s to be updated'!$H:$O,8,0),0)</f>
        <v>31.717</v>
      </c>
      <c r="BA34" s="93" t="str">
        <f>IFERROR(VLOOKUP(BA$2&amp;$A34,'NAV''s to be updated'!$H:$O,8,0),0)</f>
        <v>21.4970</v>
      </c>
      <c r="BB34" s="93" t="str">
        <f>IFERROR(VLOOKUP(BB$2&amp;$A34,'NAV''s to be updated'!$H:$O,8,0),0)</f>
        <v>22.7633</v>
      </c>
      <c r="BC34" s="93" t="str">
        <f>IFERROR(VLOOKUP(BC$2&amp;$A34,'NAV''s to be updated'!$H:$O,8,0),0)</f>
        <v>21.8690</v>
      </c>
      <c r="BD34" s="93" t="str">
        <f>IFERROR(VLOOKUP(BD$2&amp;$A34,'NAV''s to be updated'!$H:$O,8,0),0)</f>
        <v>22.4158</v>
      </c>
      <c r="BE34" s="93" t="str">
        <f>IFERROR(VLOOKUP(BE$2&amp;$A34,'NAV''s to be updated'!$H:$O,8,0),0)</f>
        <v>20.1516</v>
      </c>
      <c r="BF34" s="93" t="str">
        <f>IFERROR(VLOOKUP(BF$2&amp;$A34,'NAV''s to be updated'!$H:$O,8,0),0)</f>
        <v>20.8268</v>
      </c>
      <c r="BG34" s="93" t="str">
        <f>IFERROR(VLOOKUP(BG$2&amp;$A34,'NAV''s to be updated'!$H:$O,8,0),0)</f>
        <v>21.792</v>
      </c>
      <c r="BH34" s="93" t="str">
        <f>IFERROR(VLOOKUP(BH$2&amp;$A34,'NAV''s to be updated'!$H:$O,8,0),0)</f>
        <v>24.475</v>
      </c>
      <c r="BI34" s="93" t="str">
        <f>IFERROR(VLOOKUP(BI$2&amp;$A34,'NAV''s to be updated'!$H:$O,8,0),0)</f>
        <v>25.2579</v>
      </c>
      <c r="BJ34" s="93" t="str">
        <f>IFERROR(VLOOKUP(BJ$2&amp;$A34,'NAV''s to be updated'!$H:$O,8,0),0)</f>
        <v>26.2599</v>
      </c>
      <c r="BK34" s="93" t="str">
        <f>IFERROR(VLOOKUP(BK$2&amp;$A34,'NAV''s to be updated'!$H:$O,8,0),0)</f>
        <v>15.124</v>
      </c>
      <c r="BL34" s="93" t="str">
        <f>IFERROR(VLOOKUP(BL$2&amp;$A34,'NAV''s to be updated'!$H:$O,8,0),0)</f>
        <v>15.859</v>
      </c>
      <c r="BM34" s="93">
        <f>IFERROR(VLOOKUP(BM$2&amp;$A34,'NAV''s to be updated'!$H:$O,8,0),0)</f>
        <v>0</v>
      </c>
      <c r="BN34" s="93" t="str">
        <f>IFERROR(VLOOKUP(BN$2&amp;$A34,'NAV''s to be updated'!$H:$O,8,0),0)</f>
        <v>16.2376</v>
      </c>
      <c r="BO34" s="93" t="str">
        <f>IFERROR(VLOOKUP(BO$2&amp;$A34,'NAV''s to be updated'!$H:$O,8,0),0)</f>
        <v>16.5312</v>
      </c>
      <c r="BP34" s="93" t="str">
        <f>IFERROR(VLOOKUP(BP$2&amp;$A34,'NAV''s to be updated'!$H:$O,8,0),0)</f>
        <v>38.501</v>
      </c>
      <c r="BQ34" s="93" t="str">
        <f>IFERROR(VLOOKUP(BQ$2&amp;$A34,'NAV''s to be updated'!$H:$O,8,0),0)</f>
        <v>42.608</v>
      </c>
      <c r="BR34" s="93" t="str">
        <f>IFERROR(VLOOKUP(BR$2&amp;$A34,'NAV''s to be updated'!$H:$O,8,0),0)</f>
        <v>1398.1797</v>
      </c>
      <c r="BS34" s="93">
        <f>IFERROR(VLOOKUP(BS$2&amp;$A34,'NAV''s to be updated'!$H:$O,8,0),0)</f>
        <v>0</v>
      </c>
      <c r="BT34" s="93" t="str">
        <f>IFERROR(VLOOKUP(BT$2&amp;$A34,'NAV''s to be updated'!$H:$O,8,0),0)</f>
        <v>1405.7556</v>
      </c>
      <c r="BU34" s="93" t="str">
        <f>IFERROR(VLOOKUP(BU$2&amp;$A34,'NAV''s to be updated'!$H:$O,8,0),0)</f>
        <v>23.7775</v>
      </c>
      <c r="BV34" s="93" t="str">
        <f>IFERROR(VLOOKUP(BV$2&amp;$A34,'NAV''s to be updated'!$H:$O,8,0),0)</f>
        <v>24.0884</v>
      </c>
      <c r="BW34" s="93" t="str">
        <f>IFERROR(VLOOKUP(BW$2&amp;$A34,'NAV''s to be updated'!$H:$O,8,0),0)</f>
        <v>26.2078</v>
      </c>
      <c r="BX34" s="93" t="str">
        <f>IFERROR(VLOOKUP(BX$2&amp;$A34,'NAV''s to be updated'!$H:$O,8,0),0)</f>
        <v>26.7616</v>
      </c>
      <c r="BY34" s="93" t="str">
        <f>IFERROR(VLOOKUP(BY$2&amp;$A34,'NAV''s to be updated'!$H:$O,8,0),0)</f>
        <v>21.175</v>
      </c>
      <c r="BZ34" s="93" t="str">
        <f>IFERROR(VLOOKUP(BZ$2&amp;$A34,'NAV''s to be updated'!$H:$O,8,0),0)</f>
        <v>22.182</v>
      </c>
      <c r="CA34" s="93" t="str">
        <f>IFERROR(VLOOKUP(CA$2&amp;$A34,'NAV''s to be updated'!$H:$O,8,0),0)</f>
        <v>21.995</v>
      </c>
      <c r="CB34" s="93" t="str">
        <f>IFERROR(VLOOKUP(CB$2&amp;$A34,'NAV''s to be updated'!$H:$O,8,0),0)</f>
        <v>22.820</v>
      </c>
      <c r="CC34" s="93" t="str">
        <f>IFERROR(VLOOKUP(CC$2&amp;$A34,'NAV''s to be updated'!$H:$O,8,0),0)</f>
        <v>13.4040</v>
      </c>
      <c r="CD34" s="93" t="str">
        <f>IFERROR(VLOOKUP(CD$2&amp;$A34,'NAV''s to be updated'!$H:$O,8,0),0)</f>
        <v>13.5727</v>
      </c>
      <c r="CE34" s="93" t="str">
        <f>IFERROR(VLOOKUP(CE$2&amp;$A34,'NAV''s to be updated'!$H:$O,8,0),0)</f>
        <v>12.6689</v>
      </c>
      <c r="CF34" s="93" t="str">
        <f>IFERROR(VLOOKUP(CF$2&amp;$A34,'NAV''s to be updated'!$H:$O,8,0),0)</f>
        <v>12.7460</v>
      </c>
      <c r="CG34" s="94" t="str">
        <f>IFERROR(VLOOKUP(CG$2&amp;$A34,'NAV''s to be updated'!$H:$O,8,0),0)</f>
        <v>326.9708</v>
      </c>
      <c r="CH34" s="94" t="str">
        <f>IFERROR(VLOOKUP(CH$2&amp;$A34,'NAV''s to be updated'!$H:$O,8,0),0)</f>
        <v>256.8296</v>
      </c>
      <c r="CI34" s="94" t="str">
        <f>IFERROR(VLOOKUP(CI$2&amp;$A34,'NAV''s to be updated'!$H:$O,8,0),0)</f>
        <v>242.0024</v>
      </c>
      <c r="CJ34" s="94" t="str">
        <f>IFERROR(VLOOKUP(CJ$2&amp;$A34,'NAV''s to be updated'!$H:$O,8,0),0)</f>
        <v>18.2428</v>
      </c>
      <c r="CK34" s="94" t="str">
        <f>IFERROR(VLOOKUP(CK$2&amp;$A34,'NAV''s to be updated'!$H:$O,8,0),0)</f>
        <v>18.8556</v>
      </c>
      <c r="CL34" s="94" t="str">
        <f>IFERROR(VLOOKUP(CL$2&amp;$A34,'NAV''s to be updated'!$H:$O,8,0),0)</f>
        <v>12.6357</v>
      </c>
      <c r="CM34" s="94" t="str">
        <f>IFERROR(VLOOKUP(CM$2&amp;$A34,'NAV''s to be updated'!$H:$O,8,0),0)</f>
        <v>12.7040</v>
      </c>
      <c r="CN34" s="94" t="str">
        <f>IFERROR(VLOOKUP(CN$2&amp;$A34,'NAV''s to be updated'!$H:$O,8,0),0)</f>
        <v>14.0947</v>
      </c>
      <c r="CO34" s="94" t="str">
        <f>IFERROR(VLOOKUP(CO$2&amp;$A34,'NAV''s to be updated'!$H:$O,8,0),0)</f>
        <v>14.3868</v>
      </c>
      <c r="CP34" s="94" t="str">
        <f>IFERROR(VLOOKUP(CP$2&amp;$A34,'NAV''s to be updated'!$H:$O,8,0),0)</f>
        <v>137.0412</v>
      </c>
      <c r="CQ34" s="94" t="str">
        <f>IFERROR(VLOOKUP(CQ$2&amp;$A34,'NAV''s to be updated'!$H:$O,8,0),0)</f>
        <v>12.2948</v>
      </c>
      <c r="CR34" s="94" t="str">
        <f>IFERROR(VLOOKUP(CR$2&amp;$A34,'NAV''s to be updated'!$H:$O,8,0),0)</f>
        <v>12.3338</v>
      </c>
      <c r="CS34" s="94" t="str">
        <f>IFERROR(VLOOKUP(CS$2&amp;$A34,'NAV''s to be updated'!$H:$O,8,0),0)</f>
        <v>12.2646</v>
      </c>
      <c r="CT34" s="94" t="str">
        <f>IFERROR(VLOOKUP(CT$2&amp;$A34,'NAV''s to be updated'!$H:$O,8,0),0)</f>
        <v>12.3171</v>
      </c>
      <c r="CU34" s="94" t="str">
        <f>IFERROR(VLOOKUP(CU$2&amp;$A34,'NAV''s to be updated'!$H:$O,8,0),0)</f>
        <v>55.7616</v>
      </c>
      <c r="CV34" s="94" t="str">
        <f>IFERROR(VLOOKUP(CV$2&amp;$A34,'NAV''s to be updated'!$H:$O,8,0),0)</f>
        <v>12.4031</v>
      </c>
      <c r="CW34" s="94" t="str">
        <f>IFERROR(VLOOKUP(CW$2&amp;$A34,'NAV''s to be updated'!$H:$O,8,0),0)</f>
        <v>12.4886</v>
      </c>
      <c r="CX34" s="94" t="str">
        <f>IFERROR(VLOOKUP(CX$2&amp;$A34,'NAV''s to be updated'!$H:$O,8,0),0)</f>
        <v>12.2550</v>
      </c>
      <c r="CY34" s="94" t="str">
        <f>IFERROR(VLOOKUP(CY$2&amp;$A34,'NAV''s to be updated'!$H:$O,8,0),0)</f>
        <v>12.3127</v>
      </c>
      <c r="CZ34" s="94" t="str">
        <f>IFERROR(VLOOKUP(CZ$2&amp;$A34,'NAV''s to be updated'!$H:$O,8,0),0)</f>
        <v>12.0735</v>
      </c>
      <c r="DA34" s="94" t="str">
        <f>IFERROR(VLOOKUP(DA$2&amp;$A34,'NAV''s to be updated'!$H:$O,8,0),0)</f>
        <v>12.1049</v>
      </c>
      <c r="DB34" s="94" t="str">
        <f>IFERROR(VLOOKUP(DB$2&amp;$A34,'NAV''s to be updated'!$H:$O,8,0),0)</f>
        <v>111.9042</v>
      </c>
      <c r="DC34" s="94" t="str">
        <f>IFERROR(VLOOKUP(DC$2&amp;$A34,'NAV''s to be updated'!$H:$O,8,0),0)</f>
        <v>34.9306</v>
      </c>
      <c r="DD34" s="94" t="str">
        <f>IFERROR(VLOOKUP(DD$2&amp;$A34,'NAV''s to be updated'!$H:$O,8,0),0)</f>
        <v>26.7948</v>
      </c>
      <c r="DE34" s="94" t="str">
        <f>IFERROR(VLOOKUP(DE$2&amp;$A34,'NAV''s to be updated'!$H:$O,8,0),0)</f>
        <v>75.6667</v>
      </c>
      <c r="DF34" s="94" t="str">
        <f>IFERROR(VLOOKUP(DF$2&amp;$A34,'NAV''s to be updated'!$H:$O,8,0),0)</f>
        <v>82.0192</v>
      </c>
      <c r="DG34" s="94" t="str">
        <f>IFERROR(VLOOKUP(DG$2&amp;$A34,'NAV''s to be updated'!$H:$O,8,0),0)</f>
        <v>14.4074</v>
      </c>
      <c r="DH34" s="94" t="str">
        <f>IFERROR(VLOOKUP(DH$2&amp;$A34,'NAV''s to be updated'!$H:$O,8,0),0)</f>
        <v>14.8119</v>
      </c>
      <c r="DI34" s="94" t="str">
        <f>IFERROR(VLOOKUP(DI$2&amp;$A34,'NAV''s to be updated'!$H:$O,8,0),0)</f>
        <v>18.1332</v>
      </c>
      <c r="DJ34" s="94" t="str">
        <f>IFERROR(VLOOKUP(DJ$2&amp;$A34,'NAV''s to be updated'!$H:$O,8,0),0)</f>
        <v>18.2601</v>
      </c>
      <c r="DK34" s="94" t="str">
        <f>IFERROR(VLOOKUP(DK$2&amp;$A34,'NAV''s to be updated'!$H:$O,8,0),0)</f>
        <v>13.201</v>
      </c>
      <c r="DL34" s="94" t="str">
        <f>IFERROR(VLOOKUP(DL$2&amp;$A34,'NAV''s to be updated'!$H:$O,8,0),0)</f>
        <v>13.565</v>
      </c>
      <c r="DM34" s="94" t="str">
        <f>IFERROR(VLOOKUP(DM$2&amp;$A34,'NAV''s to be updated'!$H:$O,8,0),0)</f>
        <v>11.2317</v>
      </c>
      <c r="DN34" s="94" t="str">
        <f>IFERROR(VLOOKUP(DN$2&amp;$A34,'NAV''s to be updated'!$H:$O,8,0),0)</f>
        <v>11.3708</v>
      </c>
      <c r="DO34" s="94" t="str">
        <f>IFERROR(VLOOKUP(DO$2&amp;$A34,'NAV''s to be updated'!$H:$O,8,0),0)</f>
        <v>12.014</v>
      </c>
      <c r="DP34" s="94" t="str">
        <f>IFERROR(VLOOKUP(DP$2&amp;$A34,'NAV''s to be updated'!$H:$O,8,0),0)</f>
        <v>12.319</v>
      </c>
      <c r="DQ34" s="94" t="str">
        <f>IFERROR(VLOOKUP(DQ$2&amp;$A34,'NAV''s to be updated'!$H:$O,8,0),0)</f>
        <v>142.3914</v>
      </c>
      <c r="DR34" s="94" t="str">
        <f>IFERROR(VLOOKUP(DR$2&amp;$A34,'NAV''s to be updated'!$H:$O,8,0),0)</f>
        <v>11.6377</v>
      </c>
      <c r="DS34" s="94" t="str">
        <f>IFERROR(VLOOKUP(DS$2&amp;$A34,'NAV''s to be updated'!$H:$O,8,0),0)</f>
        <v>11.6466</v>
      </c>
      <c r="DT34" s="94" t="str">
        <f>IFERROR(VLOOKUP(DT$2&amp;$A34,'NAV''s to be updated'!$H:$O,8,0),0)</f>
        <v>1093.1070</v>
      </c>
      <c r="DU34" s="94" t="str">
        <f>IFERROR(VLOOKUP(DU$2&amp;$A34,'NAV''s to be updated'!$H:$O,8,0),0)</f>
        <v>11.1326</v>
      </c>
      <c r="DV34" s="94" t="str">
        <f>IFERROR(VLOOKUP(DV$2&amp;$A34,'NAV''s to be updated'!$H:$O,8,0),0)</f>
        <v>11.2302</v>
      </c>
      <c r="DW34" s="94" t="str">
        <f>IFERROR(VLOOKUP(DW$2&amp;$A34,'NAV''s to be updated'!$H:$O,8,0),0)</f>
        <v>9.5172</v>
      </c>
      <c r="DX34" s="94" t="str">
        <f>IFERROR(VLOOKUP(DX$2&amp;$A34,'NAV''s to be updated'!$H:$O,8,0),0)</f>
        <v>9.5894</v>
      </c>
      <c r="DY34" s="94" t="str">
        <f>IFERROR(VLOOKUP(DY$2&amp;$A34,'NAV''s to be updated'!$H:$O,8,0),0)</f>
        <v>93.3583</v>
      </c>
      <c r="DZ34" s="94" t="str">
        <f>IFERROR(VLOOKUP(DZ$2&amp;$A34,'NAV''s to be updated'!$H:$O,8,0),0)</f>
        <v>9.907</v>
      </c>
      <c r="EA34" s="94" t="str">
        <f>IFERROR(VLOOKUP(EA$2&amp;$A34,'NAV''s to be updated'!$H:$O,8,0),0)</f>
        <v>10.027</v>
      </c>
      <c r="EB34" s="94" t="str">
        <f>IFERROR(VLOOKUP(EB$2&amp;$A34,'NAV''s to be updated'!$H:$O,8,0),0)</f>
        <v>11.0614</v>
      </c>
      <c r="EC34" s="94" t="str">
        <f>IFERROR(VLOOKUP(EC$2&amp;$A34,'NAV''s to be updated'!$H:$O,8,0),0)</f>
        <v>11.1067</v>
      </c>
      <c r="ED34" s="94" t="str">
        <f>IFERROR(VLOOKUP(ED$2&amp;$A34,'NAV''s to be updated'!$H:$O,8,0),0)</f>
        <v>38.6607</v>
      </c>
      <c r="EE34" s="94" t="str">
        <f>IFERROR(VLOOKUP(EE$2&amp;$A34,'NAV''s to be updated'!$H:$O,8,0),0)</f>
        <v>10.8439</v>
      </c>
      <c r="EF34" s="94" t="str">
        <f>IFERROR(VLOOKUP(EF$2&amp;$A34,'NAV''s to be updated'!$H:$O,8,0),0)</f>
        <v>10.8902</v>
      </c>
      <c r="EG34" s="94" t="str">
        <f>IFERROR(VLOOKUP(EG$2&amp;$A34,'NAV''s to be updated'!$H:$O,8,0),0)</f>
        <v>14.8331</v>
      </c>
      <c r="EH34" s="94" t="str">
        <f>IFERROR(VLOOKUP(EH$2&amp;$A34,'NAV''s to be updated'!$H:$O,8,0),0)</f>
        <v>14.8585</v>
      </c>
      <c r="EI34" s="94" t="str">
        <f>IFERROR(VLOOKUP(EI$2&amp;$A34,'NAV''s to be updated'!$H:$O,8,0),0)</f>
        <v>8.6519</v>
      </c>
      <c r="EJ34" s="94" t="str">
        <f>IFERROR(VLOOKUP(EJ$2&amp;$A34,'NAV''s to be updated'!$H:$O,8,0),0)</f>
        <v>8.6702</v>
      </c>
      <c r="EK34" s="94" t="str">
        <f>IFERROR(VLOOKUP(EK$2&amp;$A34,'NAV''s to be updated'!$H:$O,8,0),0)</f>
        <v>10.0204</v>
      </c>
      <c r="EL34" s="94" t="str">
        <f>IFERROR(VLOOKUP(EL$2&amp;$A34,'NAV''s to be updated'!$H:$O,8,0),0)</f>
        <v>10.0416</v>
      </c>
      <c r="EM34" s="94" t="str">
        <f>IFERROR(VLOOKUP(EM$2&amp;$A34,'NAV''s to be updated'!$H:$O,8,0),0)</f>
        <v>9.8733</v>
      </c>
      <c r="EN34" s="94" t="str">
        <f>IFERROR(VLOOKUP(EN$2&amp;$A34,'NAV''s to be updated'!$H:$O,8,0),0)</f>
        <v>9.8796</v>
      </c>
    </row>
    <row r="35" spans="1:144">
      <c r="A35" s="91" t="s">
        <v>197</v>
      </c>
      <c r="B35" s="99" t="s">
        <v>2039</v>
      </c>
      <c r="C35" s="92" t="str">
        <f>IFERROR(VLOOKUP(C$2&amp;$A35,'NAV''s to be updated'!$H:$O,8,0),0)</f>
        <v>29.050</v>
      </c>
      <c r="D35" s="92" t="str">
        <f>IFERROR(VLOOKUP(D$2&amp;$A35,'NAV''s to be updated'!$H:$O,8,0),0)</f>
        <v>72.665</v>
      </c>
      <c r="E35" s="93" t="str">
        <f>IFERROR(VLOOKUP(E$2&amp;$A35,'NAV''s to be updated'!$H:$O,8,0),0)</f>
        <v>11.7491</v>
      </c>
      <c r="F35" s="93" t="str">
        <f>IFERROR(VLOOKUP(F$2&amp;$A35,'NAV''s to be updated'!$H:$O,8,0),0)</f>
        <v>11.8806</v>
      </c>
      <c r="G35" s="93" t="str">
        <f>IFERROR(VLOOKUP(G$2&amp;$A35,'NAV''s to be updated'!$H:$O,8,0),0)</f>
        <v>62.873</v>
      </c>
      <c r="H35" s="93" t="str">
        <f>IFERROR(VLOOKUP(H$2&amp;$A35,'NAV''s to be updated'!$H:$O,8,0),0)</f>
        <v>90.866</v>
      </c>
      <c r="I35" s="93" t="str">
        <f>IFERROR(VLOOKUP(I$2&amp;$A35,'NAV''s to be updated'!$H:$O,8,0),0)</f>
        <v>12.0550</v>
      </c>
      <c r="J35" s="93" t="str">
        <f>IFERROR(VLOOKUP(J$2&amp;$A35,'NAV''s to be updated'!$H:$O,8,0),0)</f>
        <v>12.1527</v>
      </c>
      <c r="K35" s="93" t="str">
        <f>IFERROR(VLOOKUP(K$2&amp;$A35,'NAV''s to be updated'!$H:$O,8,0),0)</f>
        <v>12.4302</v>
      </c>
      <c r="L35" s="93" t="str">
        <f>IFERROR(VLOOKUP(L$2&amp;$A35,'NAV''s to be updated'!$H:$O,8,0),0)</f>
        <v>12.5432</v>
      </c>
      <c r="M35" s="93" t="str">
        <f>IFERROR(VLOOKUP(M$2&amp;$A35,'NAV''s to be updated'!$H:$O,8,0),0)</f>
        <v>29.179</v>
      </c>
      <c r="N35" s="93" t="str">
        <f>IFERROR(VLOOKUP(N$2&amp;$A35,'NAV''s to be updated'!$H:$O,8,0),0)</f>
        <v>53.999</v>
      </c>
      <c r="O35" s="93">
        <f>IFERROR(VLOOKUP(O$2&amp;$A35,'NAV''s to be updated'!$H:$O,8,0),0)</f>
        <v>0</v>
      </c>
      <c r="P35" s="93">
        <f>IFERROR(VLOOKUP(P$2&amp;$A35,'NAV''s to be updated'!$H:$O,8,0),0)</f>
        <v>0</v>
      </c>
      <c r="Q35" s="93" t="str">
        <f>IFERROR(VLOOKUP(Q$2&amp;$A35,'NAV''s to be updated'!$H:$O,8,0),0)</f>
        <v>57.083</v>
      </c>
      <c r="R35" s="93" t="str">
        <f>IFERROR(VLOOKUP(R$2&amp;$A35,'NAV''s to be updated'!$H:$O,8,0),0)</f>
        <v>62.964</v>
      </c>
      <c r="S35" s="93">
        <f>IFERROR(VLOOKUP(S$2&amp;$A35,'NAV''s to be updated'!$H:$O,8,0),0)</f>
        <v>0</v>
      </c>
      <c r="T35" s="93">
        <f>IFERROR(VLOOKUP(T$2&amp;$A35,'NAV''s to be updated'!$H:$O,8,0),0)</f>
        <v>0</v>
      </c>
      <c r="U35" s="93" t="str">
        <f>IFERROR(VLOOKUP(U$2&amp;$A35,'NAV''s to be updated'!$H:$O,8,0),0)</f>
        <v>1115.4789</v>
      </c>
      <c r="V35" s="93" t="str">
        <f>IFERROR(VLOOKUP(V$2&amp;$A35,'NAV''s to be updated'!$H:$O,8,0),0)</f>
        <v>1126.7542</v>
      </c>
      <c r="W35" s="93" t="str">
        <f>IFERROR(VLOOKUP(W$2&amp;$A35,'NAV''s to be updated'!$H:$O,8,0),0)</f>
        <v>38.650</v>
      </c>
      <c r="X35" s="93" t="str">
        <f>IFERROR(VLOOKUP(X$2&amp;$A35,'NAV''s to be updated'!$H:$O,8,0),0)</f>
        <v>110.398</v>
      </c>
      <c r="Y35" s="93" t="str">
        <f>IFERROR(VLOOKUP(Y$2&amp;$A35,'NAV''s to be updated'!$H:$O,8,0),0)</f>
        <v>12.4392</v>
      </c>
      <c r="Z35" s="93" t="str">
        <f>IFERROR(VLOOKUP(Z$2&amp;$A35,'NAV''s to be updated'!$H:$O,8,0),0)</f>
        <v>12.4300</v>
      </c>
      <c r="AA35" s="93" t="str">
        <f>IFERROR(VLOOKUP(AA$2&amp;$A35,'NAV''s to be updated'!$H:$O,8,0),0)</f>
        <v>30.167</v>
      </c>
      <c r="AB35" s="93" t="str">
        <f>IFERROR(VLOOKUP(AB$2&amp;$A35,'NAV''s to be updated'!$H:$O,8,0),0)</f>
        <v>70.396</v>
      </c>
      <c r="AC35" s="93" t="str">
        <f>IFERROR(VLOOKUP(AC$2&amp;$A35,'NAV''s to be updated'!$H:$O,8,0),0)</f>
        <v>1243.8663</v>
      </c>
      <c r="AD35" s="93" t="str">
        <f>IFERROR(VLOOKUP(AD$2&amp;$A35,'NAV''s to be updated'!$H:$O,8,0),0)</f>
        <v>2444.7906</v>
      </c>
      <c r="AE35" s="93" t="str">
        <f>IFERROR(VLOOKUP(AE$2&amp;$A35,'NAV''s to be updated'!$H:$O,8,0),0)</f>
        <v>23.504</v>
      </c>
      <c r="AF35" s="93" t="str">
        <f>IFERROR(VLOOKUP(AF$2&amp;$A35,'NAV''s to be updated'!$H:$O,8,0),0)</f>
        <v>92.141</v>
      </c>
      <c r="AG35" s="93" t="str">
        <f>IFERROR(VLOOKUP(AG$2&amp;$A35,'NAV''s to be updated'!$H:$O,8,0),0)</f>
        <v>25.929</v>
      </c>
      <c r="AH35" s="93" t="str">
        <f>IFERROR(VLOOKUP(AH$2&amp;$A35,'NAV''s to be updated'!$H:$O,8,0),0)</f>
        <v>29.865</v>
      </c>
      <c r="AI35" s="93" t="str">
        <f>IFERROR(VLOOKUP(AI$2&amp;$A35,'NAV''s to be updated'!$H:$O,8,0),0)</f>
        <v>12.2203</v>
      </c>
      <c r="AJ35" s="93" t="str">
        <f>IFERROR(VLOOKUP(AJ$2&amp;$A35,'NAV''s to be updated'!$H:$O,8,0),0)</f>
        <v>12.2526</v>
      </c>
      <c r="AK35" s="93" t="str">
        <f>IFERROR(VLOOKUP(AK$2&amp;$A35,'NAV''s to be updated'!$H:$O,8,0),0)</f>
        <v>29.849</v>
      </c>
      <c r="AL35" s="93" t="str">
        <f>IFERROR(VLOOKUP(AL$2&amp;$A35,'NAV''s to be updated'!$H:$O,8,0),0)</f>
        <v>35.843</v>
      </c>
      <c r="AM35" s="93" t="str">
        <f>IFERROR(VLOOKUP(AM$2&amp;$A35,'NAV''s to be updated'!$H:$O,8,0),0)</f>
        <v>15.2121</v>
      </c>
      <c r="AN35" s="93" t="str">
        <f>IFERROR(VLOOKUP(AN$2&amp;$A35,'NAV''s to be updated'!$H:$O,8,0),0)</f>
        <v>16.9261</v>
      </c>
      <c r="AO35" s="93" t="str">
        <f>IFERROR(VLOOKUP(AO$2&amp;$A35,'NAV''s to be updated'!$H:$O,8,0),0)</f>
        <v>27.0758</v>
      </c>
      <c r="AP35" s="93" t="str">
        <f>IFERROR(VLOOKUP(AP$2&amp;$A35,'NAV''s to be updated'!$H:$O,8,0),0)</f>
        <v>28.6485</v>
      </c>
      <c r="AQ35" s="93" t="str">
        <f>IFERROR(VLOOKUP(AQ$2&amp;$A35,'NAV''s to be updated'!$H:$O,8,0),0)</f>
        <v>20.5036</v>
      </c>
      <c r="AR35" s="93" t="str">
        <f>IFERROR(VLOOKUP(AR$2&amp;$A35,'NAV''s to be updated'!$H:$O,8,0),0)</f>
        <v>23.2003</v>
      </c>
      <c r="AS35" s="93" t="str">
        <f>IFERROR(VLOOKUP(AS$2&amp;$A35,'NAV''s to be updated'!$H:$O,8,0),0)</f>
        <v>21.538</v>
      </c>
      <c r="AT35" s="93" t="str">
        <f>IFERROR(VLOOKUP(AT$2&amp;$A35,'NAV''s to be updated'!$H:$O,8,0),0)</f>
        <v>42.187</v>
      </c>
      <c r="AU35" s="93" t="str">
        <f>IFERROR(VLOOKUP(AU$2&amp;$A35,'NAV''s to be updated'!$H:$O,8,0),0)</f>
        <v>33.9644</v>
      </c>
      <c r="AV35" s="93" t="str">
        <f>IFERROR(VLOOKUP(AV$2&amp;$A35,'NAV''s to be updated'!$H:$O,8,0),0)</f>
        <v>65.6400</v>
      </c>
      <c r="AW35" s="93" t="str">
        <f>IFERROR(VLOOKUP(AW$2&amp;$A35,'NAV''s to be updated'!$H:$O,8,0),0)</f>
        <v>10.6271</v>
      </c>
      <c r="AX35" s="93" t="str">
        <f>IFERROR(VLOOKUP(AX$2&amp;$A35,'NAV''s to be updated'!$H:$O,8,0),0)</f>
        <v>10.6431</v>
      </c>
      <c r="AY35" s="93">
        <f>IFERROR(VLOOKUP(AY$2&amp;$A35,'NAV''s to be updated'!$H:$O,8,0),0)</f>
        <v>0</v>
      </c>
      <c r="AZ35" s="93">
        <f>IFERROR(VLOOKUP(AZ$2&amp;$A35,'NAV''s to be updated'!$H:$O,8,0),0)</f>
        <v>0</v>
      </c>
      <c r="BA35" s="93" t="str">
        <f>IFERROR(VLOOKUP(BA$2&amp;$A35,'NAV''s to be updated'!$H:$O,8,0),0)</f>
        <v>16.7630</v>
      </c>
      <c r="BB35" s="93" t="str">
        <f>IFERROR(VLOOKUP(BB$2&amp;$A35,'NAV''s to be updated'!$H:$O,8,0),0)</f>
        <v>18.5338</v>
      </c>
      <c r="BC35" s="93" t="str">
        <f>IFERROR(VLOOKUP(BC$2&amp;$A35,'NAV''s to be updated'!$H:$O,8,0),0)</f>
        <v>10.6341</v>
      </c>
      <c r="BD35" s="93" t="str">
        <f>IFERROR(VLOOKUP(BD$2&amp;$A35,'NAV''s to be updated'!$H:$O,8,0),0)</f>
        <v>10.8457</v>
      </c>
      <c r="BE35" s="93">
        <f>IFERROR(VLOOKUP(BE$2&amp;$A35,'NAV''s to be updated'!$H:$O,8,0),0)</f>
        <v>0</v>
      </c>
      <c r="BF35" s="93">
        <f>IFERROR(VLOOKUP(BF$2&amp;$A35,'NAV''s to be updated'!$H:$O,8,0),0)</f>
        <v>0</v>
      </c>
      <c r="BG35" s="93" t="str">
        <f>IFERROR(VLOOKUP(BG$2&amp;$A35,'NAV''s to be updated'!$H:$O,8,0),0)</f>
        <v>12.652</v>
      </c>
      <c r="BH35" s="93" t="str">
        <f>IFERROR(VLOOKUP(BH$2&amp;$A35,'NAV''s to be updated'!$H:$O,8,0),0)</f>
        <v>14.067</v>
      </c>
      <c r="BI35" s="93" t="str">
        <f>IFERROR(VLOOKUP(BI$2&amp;$A35,'NAV''s to be updated'!$H:$O,8,0),0)</f>
        <v>21.7797</v>
      </c>
      <c r="BJ35" s="93" t="str">
        <f>IFERROR(VLOOKUP(BJ$2&amp;$A35,'NAV''s to be updated'!$H:$O,8,0),0)</f>
        <v>22.6421</v>
      </c>
      <c r="BK35" s="93" t="str">
        <f>IFERROR(VLOOKUP(BK$2&amp;$A35,'NAV''s to be updated'!$H:$O,8,0),0)</f>
        <v>12.020</v>
      </c>
      <c r="BL35" s="93" t="str">
        <f>IFERROR(VLOOKUP(BL$2&amp;$A35,'NAV''s to be updated'!$H:$O,8,0),0)</f>
        <v>12.554</v>
      </c>
      <c r="BM35" s="93">
        <f>IFERROR(VLOOKUP(BM$2&amp;$A35,'NAV''s to be updated'!$H:$O,8,0),0)</f>
        <v>0</v>
      </c>
      <c r="BN35" s="93" t="str">
        <f>IFERROR(VLOOKUP(BN$2&amp;$A35,'NAV''s to be updated'!$H:$O,8,0),0)</f>
        <v>11.6527</v>
      </c>
      <c r="BO35" s="93" t="str">
        <f>IFERROR(VLOOKUP(BO$2&amp;$A35,'NAV''s to be updated'!$H:$O,8,0),0)</f>
        <v>11.6900</v>
      </c>
      <c r="BP35" s="93" t="str">
        <f>IFERROR(VLOOKUP(BP$2&amp;$A35,'NAV''s to be updated'!$H:$O,8,0),0)</f>
        <v>24.223</v>
      </c>
      <c r="BQ35" s="93" t="str">
        <f>IFERROR(VLOOKUP(BQ$2&amp;$A35,'NAV''s to be updated'!$H:$O,8,0),0)</f>
        <v>26.750</v>
      </c>
      <c r="BR35" s="93">
        <f>IFERROR(VLOOKUP(BR$2&amp;$A35,'NAV''s to be updated'!$H:$O,8,0),0)</f>
        <v>0</v>
      </c>
      <c r="BS35" s="93">
        <f>IFERROR(VLOOKUP(BS$2&amp;$A35,'NAV''s to be updated'!$H:$O,8,0),0)</f>
        <v>0</v>
      </c>
      <c r="BT35" s="93">
        <f>IFERROR(VLOOKUP(BT$2&amp;$A35,'NAV''s to be updated'!$H:$O,8,0),0)</f>
        <v>0</v>
      </c>
      <c r="BU35" s="93" t="str">
        <f>IFERROR(VLOOKUP(BU$2&amp;$A35,'NAV''s to be updated'!$H:$O,8,0),0)</f>
        <v>20.4537</v>
      </c>
      <c r="BV35" s="93" t="str">
        <f>IFERROR(VLOOKUP(BV$2&amp;$A35,'NAV''s to be updated'!$H:$O,8,0),0)</f>
        <v>20.6115</v>
      </c>
      <c r="BW35" s="93" t="str">
        <f>IFERROR(VLOOKUP(BW$2&amp;$A35,'NAV''s to be updated'!$H:$O,8,0),0)</f>
        <v>22.5785</v>
      </c>
      <c r="BX35" s="93" t="str">
        <f>IFERROR(VLOOKUP(BX$2&amp;$A35,'NAV''s to be updated'!$H:$O,8,0),0)</f>
        <v>23.1106</v>
      </c>
      <c r="BY35" s="93" t="str">
        <f>IFERROR(VLOOKUP(BY$2&amp;$A35,'NAV''s to be updated'!$H:$O,8,0),0)</f>
        <v>17.528</v>
      </c>
      <c r="BZ35" s="93" t="str">
        <f>IFERROR(VLOOKUP(BZ$2&amp;$A35,'NAV''s to be updated'!$H:$O,8,0),0)</f>
        <v>18.384</v>
      </c>
      <c r="CA35" s="93" t="str">
        <f>IFERROR(VLOOKUP(CA$2&amp;$A35,'NAV''s to be updated'!$H:$O,8,0),0)</f>
        <v>16.739</v>
      </c>
      <c r="CB35" s="93" t="str">
        <f>IFERROR(VLOOKUP(CB$2&amp;$A35,'NAV''s to be updated'!$H:$O,8,0),0)</f>
        <v>18.840</v>
      </c>
      <c r="CC35" s="93" t="str">
        <f>IFERROR(VLOOKUP(CC$2&amp;$A35,'NAV''s to be updated'!$H:$O,8,0),0)</f>
        <v>13.4040</v>
      </c>
      <c r="CD35" s="93" t="str">
        <f>IFERROR(VLOOKUP(CD$2&amp;$A35,'NAV''s to be updated'!$H:$O,8,0),0)</f>
        <v>13.5727</v>
      </c>
      <c r="CE35" s="93" t="str">
        <f>IFERROR(VLOOKUP(CE$2&amp;$A35,'NAV''s to be updated'!$H:$O,8,0),0)</f>
        <v>12.6685</v>
      </c>
      <c r="CF35" s="93" t="str">
        <f>IFERROR(VLOOKUP(CF$2&amp;$A35,'NAV''s to be updated'!$H:$O,8,0),0)</f>
        <v>12.7460</v>
      </c>
      <c r="CG35" s="93">
        <f>IFERROR(VLOOKUP(CG$2&amp;$A35,'NAV''s to be updated'!$H:$O,8,0),0)</f>
        <v>0</v>
      </c>
      <c r="CH35" s="93">
        <f>IFERROR(VLOOKUP(CH$2&amp;$A35,'NAV''s to be updated'!$H:$O,8,0),0)</f>
        <v>0</v>
      </c>
      <c r="CI35" s="93">
        <f>IFERROR(VLOOKUP(CI$2&amp;$A35,'NAV''s to be updated'!$H:$O,8,0),0)</f>
        <v>0</v>
      </c>
      <c r="CJ35" s="94" t="str">
        <f>IFERROR(VLOOKUP(CJ$2&amp;$A35,'NAV''s to be updated'!$H:$O,8,0),0)</f>
        <v>18.2428</v>
      </c>
      <c r="CK35" s="94" t="str">
        <f>IFERROR(VLOOKUP(CK$2&amp;$A35,'NAV''s to be updated'!$H:$O,8,0),0)</f>
        <v>18.8556</v>
      </c>
      <c r="CL35" s="94" t="str">
        <f>IFERROR(VLOOKUP(CL$2&amp;$A35,'NAV''s to be updated'!$H:$O,8,0),0)</f>
        <v>12.6357</v>
      </c>
      <c r="CM35" s="94" t="str">
        <f>IFERROR(VLOOKUP(CM$2&amp;$A35,'NAV''s to be updated'!$H:$O,8,0),0)</f>
        <v>12.7040</v>
      </c>
      <c r="CN35" s="94" t="str">
        <f>IFERROR(VLOOKUP(CN$2&amp;$A35,'NAV''s to be updated'!$H:$O,8,0),0)</f>
        <v>13.3778</v>
      </c>
      <c r="CO35" s="94" t="str">
        <f>IFERROR(VLOOKUP(CO$2&amp;$A35,'NAV''s to be updated'!$H:$O,8,0),0)</f>
        <v>13.6671</v>
      </c>
      <c r="CP35" s="94">
        <f>IFERROR(VLOOKUP(CP$2&amp;$A35,'NAV''s to be updated'!$H:$O,8,0),0)</f>
        <v>0</v>
      </c>
      <c r="CQ35" s="94" t="str">
        <f>IFERROR(VLOOKUP(CQ$2&amp;$A35,'NAV''s to be updated'!$H:$O,8,0),0)</f>
        <v>12.2948</v>
      </c>
      <c r="CR35" s="94" t="str">
        <f>IFERROR(VLOOKUP(CR$2&amp;$A35,'NAV''s to be updated'!$H:$O,8,0),0)</f>
        <v>12.3337</v>
      </c>
      <c r="CS35" s="94" t="str">
        <f>IFERROR(VLOOKUP(CS$2&amp;$A35,'NAV''s to be updated'!$H:$O,8,0),0)</f>
        <v>12.2646</v>
      </c>
      <c r="CT35" s="94" t="str">
        <f>IFERROR(VLOOKUP(CT$2&amp;$A35,'NAV''s to be updated'!$H:$O,8,0),0)</f>
        <v>12.3162</v>
      </c>
      <c r="CU35" s="94">
        <f>IFERROR(VLOOKUP(CU$2&amp;$A35,'NAV''s to be updated'!$H:$O,8,0),0)</f>
        <v>0</v>
      </c>
      <c r="CV35" s="94" t="str">
        <f>IFERROR(VLOOKUP(CV$2&amp;$A35,'NAV''s to be updated'!$H:$O,8,0),0)</f>
        <v>12.4031</v>
      </c>
      <c r="CW35" s="94" t="str">
        <f>IFERROR(VLOOKUP(CW$2&amp;$A35,'NAV''s to be updated'!$H:$O,8,0),0)</f>
        <v>12.4886</v>
      </c>
      <c r="CX35" s="94" t="str">
        <f>IFERROR(VLOOKUP(CX$2&amp;$A35,'NAV''s to be updated'!$H:$O,8,0),0)</f>
        <v>12.2550</v>
      </c>
      <c r="CY35" s="94" t="str">
        <f>IFERROR(VLOOKUP(CY$2&amp;$A35,'NAV''s to be updated'!$H:$O,8,0),0)</f>
        <v>12.3127</v>
      </c>
      <c r="CZ35" s="94" t="str">
        <f>IFERROR(VLOOKUP(CZ$2&amp;$A35,'NAV''s to be updated'!$H:$O,8,0),0)</f>
        <v>12.0734</v>
      </c>
      <c r="DA35" s="94" t="str">
        <f>IFERROR(VLOOKUP(DA$2&amp;$A35,'NAV''s to be updated'!$H:$O,8,0),0)</f>
        <v>12.1055</v>
      </c>
      <c r="DB35" s="94">
        <f>IFERROR(VLOOKUP(DB$2&amp;$A35,'NAV''s to be updated'!$H:$O,8,0),0)</f>
        <v>0</v>
      </c>
      <c r="DC35" s="94">
        <f>IFERROR(VLOOKUP(DC$2&amp;$A35,'NAV''s to be updated'!$H:$O,8,0),0)</f>
        <v>0</v>
      </c>
      <c r="DD35" s="94">
        <f>IFERROR(VLOOKUP(DD$2&amp;$A35,'NAV''s to be updated'!$H:$O,8,0),0)</f>
        <v>0</v>
      </c>
      <c r="DE35" s="94">
        <f>IFERROR(VLOOKUP(DE$2&amp;$A35,'NAV''s to be updated'!$H:$O,8,0),0)</f>
        <v>0</v>
      </c>
      <c r="DF35" s="94">
        <f>IFERROR(VLOOKUP(DF$2&amp;$A35,'NAV''s to be updated'!$H:$O,8,0),0)</f>
        <v>0</v>
      </c>
      <c r="DG35" s="94" t="str">
        <f>IFERROR(VLOOKUP(DG$2&amp;$A35,'NAV''s to be updated'!$H:$O,8,0),0)</f>
        <v>13.7140</v>
      </c>
      <c r="DH35" s="94" t="str">
        <f>IFERROR(VLOOKUP(DH$2&amp;$A35,'NAV''s to be updated'!$H:$O,8,0),0)</f>
        <v>14.1132</v>
      </c>
      <c r="DI35" s="94" t="str">
        <f>IFERROR(VLOOKUP(DI$2&amp;$A35,'NAV''s to be updated'!$H:$O,8,0),0)</f>
        <v>18.1332</v>
      </c>
      <c r="DJ35" s="94" t="str">
        <f>IFERROR(VLOOKUP(DJ$2&amp;$A35,'NAV''s to be updated'!$H:$O,8,0),0)</f>
        <v>18.2601</v>
      </c>
      <c r="DK35" s="94" t="str">
        <f>IFERROR(VLOOKUP(DK$2&amp;$A35,'NAV''s to be updated'!$H:$O,8,0),0)</f>
        <v>13.201</v>
      </c>
      <c r="DL35" s="94" t="str">
        <f>IFERROR(VLOOKUP(DL$2&amp;$A35,'NAV''s to be updated'!$H:$O,8,0),0)</f>
        <v>12.529</v>
      </c>
      <c r="DM35" s="94" t="str">
        <f>IFERROR(VLOOKUP(DM$2&amp;$A35,'NAV''s to be updated'!$H:$O,8,0),0)</f>
        <v>10.6221</v>
      </c>
      <c r="DN35" s="94" t="str">
        <f>IFERROR(VLOOKUP(DN$2&amp;$A35,'NAV''s to be updated'!$H:$O,8,0),0)</f>
        <v>11.3708</v>
      </c>
      <c r="DO35" s="94" t="str">
        <f>IFERROR(VLOOKUP(DO$2&amp;$A35,'NAV''s to be updated'!$H:$O,8,0),0)</f>
        <v>12.014</v>
      </c>
      <c r="DP35" s="94" t="str">
        <f>IFERROR(VLOOKUP(DP$2&amp;$A35,'NAV''s to be updated'!$H:$O,8,0),0)</f>
        <v>12.319</v>
      </c>
      <c r="DQ35" s="94">
        <f>IFERROR(VLOOKUP(DQ$2&amp;$A35,'NAV''s to be updated'!$H:$O,8,0),0)</f>
        <v>0</v>
      </c>
      <c r="DR35" s="94" t="str">
        <f>IFERROR(VLOOKUP(DR$2&amp;$A35,'NAV''s to be updated'!$H:$O,8,0),0)</f>
        <v>11.6377</v>
      </c>
      <c r="DS35" s="94" t="str">
        <f>IFERROR(VLOOKUP(DS$2&amp;$A35,'NAV''s to be updated'!$H:$O,8,0),0)</f>
        <v>11.6466</v>
      </c>
      <c r="DT35" s="94">
        <f>IFERROR(VLOOKUP(DT$2&amp;$A35,'NAV''s to be updated'!$H:$O,8,0),0)</f>
        <v>0</v>
      </c>
      <c r="DU35" s="94">
        <f>IFERROR(VLOOKUP(DU$2&amp;$A35,'NAV''s to be updated'!$H:$O,8,0),0)</f>
        <v>0</v>
      </c>
      <c r="DV35" s="94">
        <f>IFERROR(VLOOKUP(DV$2&amp;$A35,'NAV''s to be updated'!$H:$O,8,0),0)</f>
        <v>0</v>
      </c>
      <c r="DW35" s="94">
        <f>IFERROR(VLOOKUP(DW$2&amp;$A35,'NAV''s to be updated'!$H:$O,8,0),0)</f>
        <v>0</v>
      </c>
      <c r="DX35" s="94">
        <f>IFERROR(VLOOKUP(DX$2&amp;$A35,'NAV''s to be updated'!$H:$O,8,0),0)</f>
        <v>0</v>
      </c>
      <c r="DY35" s="94">
        <f>IFERROR(VLOOKUP(DY$2&amp;$A35,'NAV''s to be updated'!$H:$O,8,0),0)</f>
        <v>0</v>
      </c>
      <c r="DZ35" s="94" t="str">
        <f>IFERROR(VLOOKUP(DZ$2&amp;$A35,'NAV''s to be updated'!$H:$O,8,0),0)</f>
        <v>9.907</v>
      </c>
      <c r="EA35" s="94" t="str">
        <f>IFERROR(VLOOKUP(EA$2&amp;$A35,'NAV''s to be updated'!$H:$O,8,0),0)</f>
        <v>10.027</v>
      </c>
      <c r="EB35" s="94" t="str">
        <f>IFERROR(VLOOKUP(EB$2&amp;$A35,'NAV''s to be updated'!$H:$O,8,0),0)</f>
        <v>11.0614</v>
      </c>
      <c r="EC35" s="94" t="str">
        <f>IFERROR(VLOOKUP(EC$2&amp;$A35,'NAV''s to be updated'!$H:$O,8,0),0)</f>
        <v>11.1067</v>
      </c>
      <c r="ED35" s="94">
        <f>IFERROR(VLOOKUP(ED$2&amp;$A35,'NAV''s to be updated'!$H:$O,8,0),0)</f>
        <v>0</v>
      </c>
      <c r="EE35" s="94" t="str">
        <f>IFERROR(VLOOKUP(EE$2&amp;$A35,'NAV''s to be updated'!$H:$O,8,0),0)</f>
        <v>10.8439</v>
      </c>
      <c r="EF35" s="94" t="str">
        <f>IFERROR(VLOOKUP(EF$2&amp;$A35,'NAV''s to be updated'!$H:$O,8,0),0)</f>
        <v>10.8902</v>
      </c>
      <c r="EG35" s="94" t="str">
        <f>IFERROR(VLOOKUP(EG$2&amp;$A35,'NAV''s to be updated'!$H:$O,8,0),0)</f>
        <v>14.8331</v>
      </c>
      <c r="EH35" s="94" t="str">
        <f>IFERROR(VLOOKUP(EH$2&amp;$A35,'NAV''s to be updated'!$H:$O,8,0),0)</f>
        <v>14.8585</v>
      </c>
      <c r="EI35" s="94" t="str">
        <f>IFERROR(VLOOKUP(EI$2&amp;$A35,'NAV''s to be updated'!$H:$O,8,0),0)</f>
        <v>8.6519</v>
      </c>
      <c r="EJ35" s="94" t="str">
        <f>IFERROR(VLOOKUP(EJ$2&amp;$A35,'NAV''s to be updated'!$H:$O,8,0),0)</f>
        <v>8.6702</v>
      </c>
      <c r="EK35" s="94" t="str">
        <f>IFERROR(VLOOKUP(EK$2&amp;$A35,'NAV''s to be updated'!$H:$O,8,0),0)</f>
        <v>10.0204</v>
      </c>
      <c r="EL35" s="94" t="str">
        <f>IFERROR(VLOOKUP(EL$2&amp;$A35,'NAV''s to be updated'!$H:$O,8,0),0)</f>
        <v>10.0416</v>
      </c>
      <c r="EM35" s="94" t="str">
        <f>IFERROR(VLOOKUP(EM$2&amp;$A35,'NAV''s to be updated'!$H:$O,8,0),0)</f>
        <v>9.8733</v>
      </c>
      <c r="EN35" s="94" t="str">
        <f>IFERROR(VLOOKUP(EN$2&amp;$A35,'NAV''s to be updated'!$H:$O,8,0),0)</f>
        <v>9.8796</v>
      </c>
    </row>
    <row r="36" spans="1:144">
      <c r="A36" s="91" t="s">
        <v>35</v>
      </c>
      <c r="B36" s="99" t="s">
        <v>2040</v>
      </c>
      <c r="C36" s="92">
        <f>IFERROR(VLOOKUP(C$2&amp;$A36,'NAV''s to be updated'!$H:$O,8,0),0)</f>
        <v>0</v>
      </c>
      <c r="D36" s="92">
        <f>IFERROR(VLOOKUP(D$2&amp;$A36,'NAV''s to be updated'!$H:$O,8,0),0)</f>
        <v>0</v>
      </c>
      <c r="E36" s="93">
        <f>IFERROR(VLOOKUP(E$2&amp;$A36,'NAV''s to be updated'!$H:$O,8,0),0)</f>
        <v>0</v>
      </c>
      <c r="F36" s="93">
        <f>IFERROR(VLOOKUP(F$2&amp;$A36,'NAV''s to be updated'!$H:$O,8,0),0)</f>
        <v>0</v>
      </c>
      <c r="G36" s="93">
        <f>IFERROR(VLOOKUP(G$2&amp;$A36,'NAV''s to be updated'!$H:$O,8,0),0)</f>
        <v>0</v>
      </c>
      <c r="H36" s="93">
        <f>IFERROR(VLOOKUP(H$2&amp;$A36,'NAV''s to be updated'!$H:$O,8,0),0)</f>
        <v>0</v>
      </c>
      <c r="I36" s="93" t="str">
        <f>IFERROR(VLOOKUP(I$2&amp;$A36,'NAV''s to be updated'!$H:$O,8,0),0)</f>
        <v>11.3378</v>
      </c>
      <c r="J36" s="93" t="str">
        <f>IFERROR(VLOOKUP(J$2&amp;$A36,'NAV''s to be updated'!$H:$O,8,0),0)</f>
        <v>11.4586</v>
      </c>
      <c r="K36" s="93">
        <f>IFERROR(VLOOKUP(K$2&amp;$A36,'NAV''s to be updated'!$H:$O,8,0),0)</f>
        <v>0</v>
      </c>
      <c r="L36" s="93">
        <f>IFERROR(VLOOKUP(L$2&amp;$A36,'NAV''s to be updated'!$H:$O,8,0),0)</f>
        <v>0</v>
      </c>
      <c r="M36" s="93">
        <f>IFERROR(VLOOKUP(M$2&amp;$A36,'NAV''s to be updated'!$H:$O,8,0),0)</f>
        <v>0</v>
      </c>
      <c r="N36" s="93">
        <f>IFERROR(VLOOKUP(N$2&amp;$A36,'NAV''s to be updated'!$H:$O,8,0),0)</f>
        <v>0</v>
      </c>
      <c r="O36" s="93">
        <f>IFERROR(VLOOKUP(O$2&amp;$A36,'NAV''s to be updated'!$H:$O,8,0),0)</f>
        <v>0</v>
      </c>
      <c r="P36" s="93">
        <f>IFERROR(VLOOKUP(P$2&amp;$A36,'NAV''s to be updated'!$H:$O,8,0),0)</f>
        <v>0</v>
      </c>
      <c r="Q36" s="93">
        <f>IFERROR(VLOOKUP(Q$2&amp;$A36,'NAV''s to be updated'!$H:$O,8,0),0)</f>
        <v>0</v>
      </c>
      <c r="R36" s="93">
        <f>IFERROR(VLOOKUP(R$2&amp;$A36,'NAV''s to be updated'!$H:$O,8,0),0)</f>
        <v>0</v>
      </c>
      <c r="S36" s="93" t="str">
        <f>IFERROR(VLOOKUP(S$2&amp;$A36,'NAV''s to be updated'!$H:$O,8,0),0)</f>
        <v>11.5664</v>
      </c>
      <c r="T36" s="93" t="str">
        <f>IFERROR(VLOOKUP(T$2&amp;$A36,'NAV''s to be updated'!$H:$O,8,0),0)</f>
        <v>14.0749</v>
      </c>
      <c r="U36" s="93">
        <f>IFERROR(VLOOKUP(U$2&amp;$A36,'NAV''s to be updated'!$H:$O,8,0),0)</f>
        <v>0</v>
      </c>
      <c r="V36" s="93">
        <f>IFERROR(VLOOKUP(V$2&amp;$A36,'NAV''s to be updated'!$H:$O,8,0),0)</f>
        <v>0</v>
      </c>
      <c r="W36" s="93">
        <f>IFERROR(VLOOKUP(W$2&amp;$A36,'NAV''s to be updated'!$H:$O,8,0),0)</f>
        <v>0</v>
      </c>
      <c r="X36" s="93">
        <f>IFERROR(VLOOKUP(X$2&amp;$A36,'NAV''s to be updated'!$H:$O,8,0),0)</f>
        <v>0</v>
      </c>
      <c r="Y36" s="93">
        <f>IFERROR(VLOOKUP(Y$2&amp;$A36,'NAV''s to be updated'!$H:$O,8,0),0)</f>
        <v>0</v>
      </c>
      <c r="Z36" s="93">
        <f>IFERROR(VLOOKUP(Z$2&amp;$A36,'NAV''s to be updated'!$H:$O,8,0),0)</f>
        <v>0</v>
      </c>
      <c r="AA36" s="93">
        <f>IFERROR(VLOOKUP(AA$2&amp;$A36,'NAV''s to be updated'!$H:$O,8,0),0)</f>
        <v>0</v>
      </c>
      <c r="AB36" s="93">
        <f>IFERROR(VLOOKUP(AB$2&amp;$A36,'NAV''s to be updated'!$H:$O,8,0),0)</f>
        <v>0</v>
      </c>
      <c r="AC36" s="93">
        <f>IFERROR(VLOOKUP(AC$2&amp;$A36,'NAV''s to be updated'!$H:$O,8,0),0)</f>
        <v>0</v>
      </c>
      <c r="AD36" s="93">
        <f>IFERROR(VLOOKUP(AD$2&amp;$A36,'NAV''s to be updated'!$H:$O,8,0),0)</f>
        <v>0</v>
      </c>
      <c r="AE36" s="93">
        <f>IFERROR(VLOOKUP(AE$2&amp;$A36,'NAV''s to be updated'!$H:$O,8,0),0)</f>
        <v>0</v>
      </c>
      <c r="AF36" s="93">
        <f>IFERROR(VLOOKUP(AF$2&amp;$A36,'NAV''s to be updated'!$H:$O,8,0),0)</f>
        <v>0</v>
      </c>
      <c r="AG36" s="93">
        <f>IFERROR(VLOOKUP(AG$2&amp;$A36,'NAV''s to be updated'!$H:$O,8,0),0)</f>
        <v>0</v>
      </c>
      <c r="AH36" s="93">
        <f>IFERROR(VLOOKUP(AH$2&amp;$A36,'NAV''s to be updated'!$H:$O,8,0),0)</f>
        <v>0</v>
      </c>
      <c r="AI36" s="93">
        <f>IFERROR(VLOOKUP(AI$2&amp;$A36,'NAV''s to be updated'!$H:$O,8,0),0)</f>
        <v>0</v>
      </c>
      <c r="AJ36" s="93">
        <f>IFERROR(VLOOKUP(AJ$2&amp;$A36,'NAV''s to be updated'!$H:$O,8,0),0)</f>
        <v>0</v>
      </c>
      <c r="AK36" s="93">
        <f>IFERROR(VLOOKUP(AK$2&amp;$A36,'NAV''s to be updated'!$H:$O,8,0),0)</f>
        <v>0</v>
      </c>
      <c r="AL36" s="93">
        <f>IFERROR(VLOOKUP(AL$2&amp;$A36,'NAV''s to be updated'!$H:$O,8,0),0)</f>
        <v>0</v>
      </c>
      <c r="AM36" s="93">
        <f>IFERROR(VLOOKUP(AM$2&amp;$A36,'NAV''s to be updated'!$H:$O,8,0),0)</f>
        <v>0</v>
      </c>
      <c r="AN36" s="93">
        <f>IFERROR(VLOOKUP(AN$2&amp;$A36,'NAV''s to be updated'!$H:$O,8,0),0)</f>
        <v>0</v>
      </c>
      <c r="AO36" s="93">
        <f>IFERROR(VLOOKUP(AO$2&amp;$A36,'NAV''s to be updated'!$H:$O,8,0),0)</f>
        <v>0</v>
      </c>
      <c r="AP36" s="93">
        <f>IFERROR(VLOOKUP(AP$2&amp;$A36,'NAV''s to be updated'!$H:$O,8,0),0)</f>
        <v>0</v>
      </c>
      <c r="AQ36" s="93">
        <f>IFERROR(VLOOKUP(AQ$2&amp;$A36,'NAV''s to be updated'!$H:$O,8,0),0)</f>
        <v>0</v>
      </c>
      <c r="AR36" s="93">
        <f>IFERROR(VLOOKUP(AR$2&amp;$A36,'NAV''s to be updated'!$H:$O,8,0),0)</f>
        <v>0</v>
      </c>
      <c r="AS36" s="93">
        <f>IFERROR(VLOOKUP(AS$2&amp;$A36,'NAV''s to be updated'!$H:$O,8,0),0)</f>
        <v>0</v>
      </c>
      <c r="AT36" s="93">
        <f>IFERROR(VLOOKUP(AT$2&amp;$A36,'NAV''s to be updated'!$H:$O,8,0),0)</f>
        <v>0</v>
      </c>
      <c r="AU36" s="93">
        <f>IFERROR(VLOOKUP(AU$2&amp;$A36,'NAV''s to be updated'!$H:$O,8,0),0)</f>
        <v>0</v>
      </c>
      <c r="AV36" s="93">
        <f>IFERROR(VLOOKUP(AV$2&amp;$A36,'NAV''s to be updated'!$H:$O,8,0),0)</f>
        <v>0</v>
      </c>
      <c r="AW36" s="93" t="str">
        <f>IFERROR(VLOOKUP(AW$2&amp;$A36,'NAV''s to be updated'!$H:$O,8,0),0)</f>
        <v>10.3908</v>
      </c>
      <c r="AX36" s="93" t="str">
        <f>IFERROR(VLOOKUP(AX$2&amp;$A36,'NAV''s to be updated'!$H:$O,8,0),0)</f>
        <v>10.3974</v>
      </c>
      <c r="AY36" s="93">
        <f>IFERROR(VLOOKUP(AY$2&amp;$A36,'NAV''s to be updated'!$H:$O,8,0),0)</f>
        <v>0</v>
      </c>
      <c r="AZ36" s="93">
        <f>IFERROR(VLOOKUP(AZ$2&amp;$A36,'NAV''s to be updated'!$H:$O,8,0),0)</f>
        <v>0</v>
      </c>
      <c r="BA36" s="93">
        <f>IFERROR(VLOOKUP(BA$2&amp;$A36,'NAV''s to be updated'!$H:$O,8,0),0)</f>
        <v>0</v>
      </c>
      <c r="BB36" s="93">
        <f>IFERROR(VLOOKUP(BB$2&amp;$A36,'NAV''s to be updated'!$H:$O,8,0),0)</f>
        <v>0</v>
      </c>
      <c r="BC36" s="93" t="str">
        <f>IFERROR(VLOOKUP(BC$2&amp;$A36,'NAV''s to be updated'!$H:$O,8,0),0)</f>
        <v>10.9125</v>
      </c>
      <c r="BD36" s="93" t="str">
        <f>IFERROR(VLOOKUP(BD$2&amp;$A36,'NAV''s to be updated'!$H:$O,8,0),0)</f>
        <v>10.8566</v>
      </c>
      <c r="BE36" s="93" t="str">
        <f>IFERROR(VLOOKUP(BE$2&amp;$A36,'NAV''s to be updated'!$H:$O,8,0),0)</f>
        <v>10.8051</v>
      </c>
      <c r="BF36" s="93" t="str">
        <f>IFERROR(VLOOKUP(BF$2&amp;$A36,'NAV''s to be updated'!$H:$O,8,0),0)</f>
        <v>10.8373</v>
      </c>
      <c r="BG36" s="93" t="str">
        <f>IFERROR(VLOOKUP(BG$2&amp;$A36,'NAV''s to be updated'!$H:$O,8,0),0)</f>
        <v>13.784</v>
      </c>
      <c r="BH36" s="93" t="str">
        <f>IFERROR(VLOOKUP(BH$2&amp;$A36,'NAV''s to be updated'!$H:$O,8,0),0)</f>
        <v>17.264</v>
      </c>
      <c r="BI36" s="93">
        <f>IFERROR(VLOOKUP(BI$2&amp;$A36,'NAV''s to be updated'!$H:$O,8,0),0)</f>
        <v>0</v>
      </c>
      <c r="BJ36" s="93">
        <f>IFERROR(VLOOKUP(BJ$2&amp;$A36,'NAV''s to be updated'!$H:$O,8,0),0)</f>
        <v>0</v>
      </c>
      <c r="BK36" s="93">
        <f>IFERROR(VLOOKUP(BK$2&amp;$A36,'NAV''s to be updated'!$H:$O,8,0),0)</f>
        <v>0</v>
      </c>
      <c r="BL36" s="93">
        <f>IFERROR(VLOOKUP(BL$2&amp;$A36,'NAV''s to be updated'!$H:$O,8,0),0)</f>
        <v>0</v>
      </c>
      <c r="BM36" s="93">
        <f>IFERROR(VLOOKUP(BM$2&amp;$A36,'NAV''s to be updated'!$H:$O,8,0),0)</f>
        <v>0</v>
      </c>
      <c r="BN36" s="93" t="str">
        <f>IFERROR(VLOOKUP(BN$2&amp;$A36,'NAV''s to be updated'!$H:$O,8,0),0)</f>
        <v>10.6865</v>
      </c>
      <c r="BO36" s="93" t="str">
        <f>IFERROR(VLOOKUP(BO$2&amp;$A36,'NAV''s to be updated'!$H:$O,8,0),0)</f>
        <v>11.3315</v>
      </c>
      <c r="BP36" s="93">
        <f>IFERROR(VLOOKUP(BP$2&amp;$A36,'NAV''s to be updated'!$H:$O,8,0),0)</f>
        <v>0</v>
      </c>
      <c r="BQ36" s="93">
        <f>IFERROR(VLOOKUP(BQ$2&amp;$A36,'NAV''s to be updated'!$H:$O,8,0),0)</f>
        <v>0</v>
      </c>
      <c r="BR36" s="93">
        <f>IFERROR(VLOOKUP(BR$2&amp;$A36,'NAV''s to be updated'!$H:$O,8,0),0)</f>
        <v>0</v>
      </c>
      <c r="BS36" s="93">
        <f>IFERROR(VLOOKUP(BS$2&amp;$A36,'NAV''s to be updated'!$H:$O,8,0),0)</f>
        <v>0</v>
      </c>
      <c r="BT36" s="93">
        <f>IFERROR(VLOOKUP(BT$2&amp;$A36,'NAV''s to be updated'!$H:$O,8,0),0)</f>
        <v>0</v>
      </c>
      <c r="BU36" s="93">
        <f>IFERROR(VLOOKUP(BU$2&amp;$A36,'NAV''s to be updated'!$H:$O,8,0),0)</f>
        <v>0</v>
      </c>
      <c r="BV36" s="93">
        <f>IFERROR(VLOOKUP(BV$2&amp;$A36,'NAV''s to be updated'!$H:$O,8,0),0)</f>
        <v>0</v>
      </c>
      <c r="BW36" s="93">
        <f>IFERROR(VLOOKUP(BW$2&amp;$A36,'NAV''s to be updated'!$H:$O,8,0),0)</f>
        <v>0</v>
      </c>
      <c r="BX36" s="93">
        <f>IFERROR(VLOOKUP(BX$2&amp;$A36,'NAV''s to be updated'!$H:$O,8,0),0)</f>
        <v>0</v>
      </c>
      <c r="BY36" s="93">
        <f>IFERROR(VLOOKUP(BY$2&amp;$A36,'NAV''s to be updated'!$H:$O,8,0),0)</f>
        <v>0</v>
      </c>
      <c r="BZ36" s="93">
        <f>IFERROR(VLOOKUP(BZ$2&amp;$A36,'NAV''s to be updated'!$H:$O,8,0),0)</f>
        <v>0</v>
      </c>
      <c r="CA36" s="93">
        <f>IFERROR(VLOOKUP(CA$2&amp;$A36,'NAV''s to be updated'!$H:$O,8,0),0)</f>
        <v>0</v>
      </c>
      <c r="CB36" s="93">
        <f>IFERROR(VLOOKUP(CB$2&amp;$A36,'NAV''s to be updated'!$H:$O,8,0),0)</f>
        <v>0</v>
      </c>
      <c r="CC36" s="93">
        <f>IFERROR(VLOOKUP(CC$2&amp;$A36,'NAV''s to be updated'!$H:$O,8,0),0)</f>
        <v>0</v>
      </c>
      <c r="CD36" s="93">
        <f>IFERROR(VLOOKUP(CD$2&amp;$A36,'NAV''s to be updated'!$H:$O,8,0),0)</f>
        <v>0</v>
      </c>
      <c r="CE36" s="93">
        <f>IFERROR(VLOOKUP(CE$2&amp;$A36,'NAV''s to be updated'!$H:$O,8,0),0)</f>
        <v>0</v>
      </c>
      <c r="CF36" s="93">
        <f>IFERROR(VLOOKUP(CF$2&amp;$A36,'NAV''s to be updated'!$H:$O,8,0),0)</f>
        <v>0</v>
      </c>
      <c r="CG36" s="93">
        <f>IFERROR(VLOOKUP(CG$2&amp;$A36,'NAV''s to be updated'!$H:$O,8,0),0)</f>
        <v>0</v>
      </c>
      <c r="CH36" s="93">
        <f>IFERROR(VLOOKUP(CH$2&amp;$A36,'NAV''s to be updated'!$H:$O,8,0),0)</f>
        <v>0</v>
      </c>
      <c r="CI36" s="93">
        <f>IFERROR(VLOOKUP(CI$2&amp;$A36,'NAV''s to be updated'!$H:$O,8,0),0)</f>
        <v>0</v>
      </c>
      <c r="CJ36" s="93">
        <f>IFERROR(VLOOKUP(CJ$2&amp;$A36,'NAV''s to be updated'!$H:$O,8,0),0)</f>
        <v>0</v>
      </c>
      <c r="CK36" s="93">
        <f>IFERROR(VLOOKUP(CK$2&amp;$A36,'NAV''s to be updated'!$H:$O,8,0),0)</f>
        <v>0</v>
      </c>
      <c r="CL36" s="93">
        <f>IFERROR(VLOOKUP(CL$2&amp;$A36,'NAV''s to be updated'!$H:$O,8,0),0)</f>
        <v>0</v>
      </c>
      <c r="CM36" s="93">
        <f>IFERROR(VLOOKUP(CM$2&amp;$A36,'NAV''s to be updated'!$H:$O,8,0),0)</f>
        <v>0</v>
      </c>
      <c r="CN36" s="93">
        <f>IFERROR(VLOOKUP(CN$2&amp;$A36,'NAV''s to be updated'!$H:$O,8,0),0)</f>
        <v>0</v>
      </c>
      <c r="CO36" s="93">
        <f>IFERROR(VLOOKUP(CO$2&amp;$A36,'NAV''s to be updated'!$H:$O,8,0),0)</f>
        <v>0</v>
      </c>
      <c r="CP36" s="94">
        <f>IFERROR(VLOOKUP(CP$2&amp;$A36,'NAV''s to be updated'!$H:$O,8,0),0)</f>
        <v>0</v>
      </c>
      <c r="CQ36" s="93">
        <f>IFERROR(VLOOKUP(CQ$2&amp;$A36,'NAV''s to be updated'!$H:$O,8,0),0)</f>
        <v>0</v>
      </c>
      <c r="CR36" s="93">
        <f>IFERROR(VLOOKUP(CR$2&amp;$A36,'NAV''s to be updated'!$H:$O,8,0),0)</f>
        <v>0</v>
      </c>
      <c r="CS36" s="93">
        <f>IFERROR(VLOOKUP(CS$2&amp;$A36,'NAV''s to be updated'!$H:$O,8,0),0)</f>
        <v>0</v>
      </c>
      <c r="CT36" s="93">
        <f>IFERROR(VLOOKUP(CT$2&amp;$A36,'NAV''s to be updated'!$H:$O,8,0),0)</f>
        <v>0</v>
      </c>
      <c r="CU36" s="94">
        <f>IFERROR(VLOOKUP(CU$2&amp;$A36,'NAV''s to be updated'!$H:$O,8,0),0)</f>
        <v>0</v>
      </c>
      <c r="CV36" s="93">
        <f>IFERROR(VLOOKUP(CV$2&amp;$A36,'NAV''s to be updated'!$H:$O,8,0),0)</f>
        <v>0</v>
      </c>
      <c r="CW36" s="93">
        <f>IFERROR(VLOOKUP(CW$2&amp;$A36,'NAV''s to be updated'!$H:$O,8,0),0)</f>
        <v>0</v>
      </c>
      <c r="CX36" s="93">
        <f>IFERROR(VLOOKUP(CX$2&amp;$A36,'NAV''s to be updated'!$H:$O,8,0),0)</f>
        <v>0</v>
      </c>
      <c r="CY36" s="93">
        <f>IFERROR(VLOOKUP(CY$2&amp;$A36,'NAV''s to be updated'!$H:$O,8,0),0)</f>
        <v>0</v>
      </c>
      <c r="CZ36" s="93">
        <f>IFERROR(VLOOKUP(CZ$2&amp;$A36,'NAV''s to be updated'!$H:$O,8,0),0)</f>
        <v>0</v>
      </c>
      <c r="DA36" s="93">
        <f>IFERROR(VLOOKUP(DA$2&amp;$A36,'NAV''s to be updated'!$H:$O,8,0),0)</f>
        <v>0</v>
      </c>
      <c r="DB36" s="94">
        <f>IFERROR(VLOOKUP(DB$2&amp;$A36,'NAV''s to be updated'!$H:$O,8,0),0)</f>
        <v>0</v>
      </c>
      <c r="DC36" s="94">
        <f>IFERROR(VLOOKUP(DC$2&amp;$A36,'NAV''s to be updated'!$H:$O,8,0),0)</f>
        <v>0</v>
      </c>
      <c r="DD36" s="94">
        <f>IFERROR(VLOOKUP(DD$2&amp;$A36,'NAV''s to be updated'!$H:$O,8,0),0)</f>
        <v>0</v>
      </c>
      <c r="DE36" s="94">
        <f>IFERROR(VLOOKUP(DE$2&amp;$A36,'NAV''s to be updated'!$H:$O,8,0),0)</f>
        <v>0</v>
      </c>
      <c r="DF36" s="94">
        <f>IFERROR(VLOOKUP(DF$2&amp;$A36,'NAV''s to be updated'!$H:$O,8,0),0)</f>
        <v>0</v>
      </c>
      <c r="DG36" s="93">
        <f>IFERROR(VLOOKUP(DG$2&amp;$A36,'NAV''s to be updated'!$H:$O,8,0),0)</f>
        <v>0</v>
      </c>
      <c r="DH36" s="93">
        <f>IFERROR(VLOOKUP(DH$2&amp;$A36,'NAV''s to be updated'!$H:$O,8,0),0)</f>
        <v>0</v>
      </c>
      <c r="DI36" s="93">
        <f>IFERROR(VLOOKUP(DI$2&amp;$A36,'NAV''s to be updated'!$H:$O,8,0),0)</f>
        <v>0</v>
      </c>
      <c r="DJ36" s="93">
        <f>IFERROR(VLOOKUP(DJ$2&amp;$A36,'NAV''s to be updated'!$H:$O,8,0),0)</f>
        <v>0</v>
      </c>
      <c r="DK36" s="93">
        <f>IFERROR(VLOOKUP(DK$2&amp;$A36,'NAV''s to be updated'!$H:$O,8,0),0)</f>
        <v>0</v>
      </c>
      <c r="DL36" s="93">
        <f>IFERROR(VLOOKUP(DL$2&amp;$A36,'NAV''s to be updated'!$H:$O,8,0),0)</f>
        <v>0</v>
      </c>
      <c r="DM36" s="93">
        <f>IFERROR(VLOOKUP(DM$2&amp;$A36,'NAV''s to be updated'!$H:$O,8,0),0)</f>
        <v>0</v>
      </c>
      <c r="DN36" s="93">
        <f>IFERROR(VLOOKUP(DN$2&amp;$A36,'NAV''s to be updated'!$H:$O,8,0),0)</f>
        <v>0</v>
      </c>
      <c r="DO36" s="93">
        <f>IFERROR(VLOOKUP(DO$2&amp;$A36,'NAV''s to be updated'!$H:$O,8,0),0)</f>
        <v>0</v>
      </c>
      <c r="DP36" s="93">
        <f>IFERROR(VLOOKUP(DP$2&amp;$A36,'NAV''s to be updated'!$H:$O,8,0),0)</f>
        <v>0</v>
      </c>
      <c r="DQ36" s="94">
        <f>IFERROR(VLOOKUP(DQ$2&amp;$A36,'NAV''s to be updated'!$H:$O,8,0),0)</f>
        <v>0</v>
      </c>
      <c r="DR36" s="93">
        <f>IFERROR(VLOOKUP(DR$2&amp;$A36,'NAV''s to be updated'!$H:$O,8,0),0)</f>
        <v>0</v>
      </c>
      <c r="DS36" s="93">
        <f>IFERROR(VLOOKUP(DS$2&amp;$A36,'NAV''s to be updated'!$H:$O,8,0),0)</f>
        <v>0</v>
      </c>
      <c r="DT36" s="94">
        <f>IFERROR(VLOOKUP(DT$2&amp;$A36,'NAV''s to be updated'!$H:$O,8,0),0)</f>
        <v>0</v>
      </c>
      <c r="DU36" s="93">
        <f>IFERROR(VLOOKUP(DU$2&amp;$A36,'NAV''s to be updated'!$H:$O,8,0),0)</f>
        <v>0</v>
      </c>
      <c r="DV36" s="93">
        <f>IFERROR(VLOOKUP(DV$2&amp;$A36,'NAV''s to be updated'!$H:$O,8,0),0)</f>
        <v>0</v>
      </c>
      <c r="DW36" s="93">
        <f>IFERROR(VLOOKUP(DW$2&amp;$A36,'NAV''s to be updated'!$H:$O,8,0),0)</f>
        <v>0</v>
      </c>
      <c r="DX36" s="93">
        <f>IFERROR(VLOOKUP(DX$2&amp;$A36,'NAV''s to be updated'!$H:$O,8,0),0)</f>
        <v>0</v>
      </c>
      <c r="DY36" s="93">
        <f>IFERROR(VLOOKUP(DY$2&amp;$A36,'NAV''s to be updated'!$H:$O,8,0),0)</f>
        <v>0</v>
      </c>
      <c r="DZ36" s="93">
        <f>IFERROR(VLOOKUP(DZ$2&amp;$A36,'NAV''s to be updated'!$H:$O,8,0),0)</f>
        <v>0</v>
      </c>
      <c r="EA36" s="93">
        <f>IFERROR(VLOOKUP(EA$2&amp;$A36,'NAV''s to be updated'!$H:$O,8,0),0)</f>
        <v>0</v>
      </c>
      <c r="EB36" s="93">
        <f>IFERROR(VLOOKUP(EB$2&amp;$A36,'NAV''s to be updated'!$H:$O,8,0),0)</f>
        <v>0</v>
      </c>
      <c r="EC36" s="93">
        <f>IFERROR(VLOOKUP(EC$2&amp;$A36,'NAV''s to be updated'!$H:$O,8,0),0)</f>
        <v>0</v>
      </c>
      <c r="ED36" s="93">
        <f>IFERROR(VLOOKUP(ED$2&amp;$A36,'NAV''s to be updated'!$H:$O,8,0),0)</f>
        <v>0</v>
      </c>
      <c r="EE36" s="93">
        <f>IFERROR(VLOOKUP(EE$2&amp;$A36,'NAV''s to be updated'!$H:$O,8,0),0)</f>
        <v>0</v>
      </c>
      <c r="EF36" s="93">
        <f>IFERROR(VLOOKUP(EF$2&amp;$A36,'NAV''s to be updated'!$H:$O,8,0),0)</f>
        <v>0</v>
      </c>
      <c r="EG36" s="93">
        <f>IFERROR(VLOOKUP(EG$2&amp;$A36,'NAV''s to be updated'!$H:$O,8,0),0)</f>
        <v>0</v>
      </c>
      <c r="EH36" s="93">
        <f>IFERROR(VLOOKUP(EH$2&amp;$A36,'NAV''s to be updated'!$H:$O,8,0),0)</f>
        <v>0</v>
      </c>
      <c r="EI36" s="93">
        <f>IFERROR(VLOOKUP(EI$2&amp;$A36,'NAV''s to be updated'!$H:$O,8,0),0)</f>
        <v>0</v>
      </c>
      <c r="EJ36" s="93">
        <f>IFERROR(VLOOKUP(EJ$2&amp;$A36,'NAV''s to be updated'!$H:$O,8,0),0)</f>
        <v>0</v>
      </c>
      <c r="EK36" s="93">
        <f>IFERROR(VLOOKUP(EK$2&amp;$A36,'NAV''s to be updated'!$H:$O,8,0),0)</f>
        <v>0</v>
      </c>
      <c r="EL36" s="93">
        <f>IFERROR(VLOOKUP(EL$2&amp;$A36,'NAV''s to be updated'!$H:$O,8,0),0)</f>
        <v>0</v>
      </c>
      <c r="EM36" s="93">
        <f>IFERROR(VLOOKUP(EM$2&amp;$A36,'NAV''s to be updated'!$H:$O,8,0),0)</f>
        <v>0</v>
      </c>
      <c r="EN36" s="93">
        <f>IFERROR(VLOOKUP(EN$2&amp;$A36,'NAV''s to be updated'!$H:$O,8,0),0)</f>
        <v>0</v>
      </c>
    </row>
    <row r="37" spans="1:144">
      <c r="A37" s="91" t="s">
        <v>33</v>
      </c>
      <c r="B37" s="99" t="s">
        <v>2041</v>
      </c>
      <c r="C37" s="92">
        <f>IFERROR(VLOOKUP(C$2&amp;$A37,'NAV''s to be updated'!$H:$O,8,0),0)</f>
        <v>0</v>
      </c>
      <c r="D37" s="92">
        <f>IFERROR(VLOOKUP(D$2&amp;$A37,'NAV''s to be updated'!$H:$O,8,0),0)</f>
        <v>0</v>
      </c>
      <c r="E37" s="93">
        <f>IFERROR(VLOOKUP(E$2&amp;$A37,'NAV''s to be updated'!$H:$O,8,0),0)</f>
        <v>0</v>
      </c>
      <c r="F37" s="93">
        <f>IFERROR(VLOOKUP(F$2&amp;$A37,'NAV''s to be updated'!$H:$O,8,0),0)</f>
        <v>0</v>
      </c>
      <c r="G37" s="93">
        <f>IFERROR(VLOOKUP(G$2&amp;$A37,'NAV''s to be updated'!$H:$O,8,0),0)</f>
        <v>0</v>
      </c>
      <c r="H37" s="93">
        <f>IFERROR(VLOOKUP(H$2&amp;$A37,'NAV''s to be updated'!$H:$O,8,0),0)</f>
        <v>0</v>
      </c>
      <c r="I37" s="93" t="str">
        <f>IFERROR(VLOOKUP(I$2&amp;$A37,'NAV''s to be updated'!$H:$O,8,0),0)</f>
        <v>11.1243</v>
      </c>
      <c r="J37" s="93" t="str">
        <f>IFERROR(VLOOKUP(J$2&amp;$A37,'NAV''s to be updated'!$H:$O,8,0),0)</f>
        <v>11.1243</v>
      </c>
      <c r="K37" s="93">
        <f>IFERROR(VLOOKUP(K$2&amp;$A37,'NAV''s to be updated'!$H:$O,8,0),0)</f>
        <v>0</v>
      </c>
      <c r="L37" s="93">
        <f>IFERROR(VLOOKUP(L$2&amp;$A37,'NAV''s to be updated'!$H:$O,8,0),0)</f>
        <v>0</v>
      </c>
      <c r="M37" s="93">
        <f>IFERROR(VLOOKUP(M$2&amp;$A37,'NAV''s to be updated'!$H:$O,8,0),0)</f>
        <v>0</v>
      </c>
      <c r="N37" s="93">
        <f>IFERROR(VLOOKUP(N$2&amp;$A37,'NAV''s to be updated'!$H:$O,8,0),0)</f>
        <v>0</v>
      </c>
      <c r="O37" s="93" t="str">
        <f>IFERROR(VLOOKUP(O$2&amp;$A37,'NAV''s to be updated'!$H:$O,8,0),0)</f>
        <v>1001.1542</v>
      </c>
      <c r="P37" s="93" t="str">
        <f>IFERROR(VLOOKUP(P$2&amp;$A37,'NAV''s to be updated'!$H:$O,8,0),0)</f>
        <v>1001.1542</v>
      </c>
      <c r="Q37" s="93">
        <f>IFERROR(VLOOKUP(Q$2&amp;$A37,'NAV''s to be updated'!$H:$O,8,0),0)</f>
        <v>0</v>
      </c>
      <c r="R37" s="93">
        <f>IFERROR(VLOOKUP(R$2&amp;$A37,'NAV''s to be updated'!$H:$O,8,0),0)</f>
        <v>0</v>
      </c>
      <c r="S37" s="93">
        <f>IFERROR(VLOOKUP(S$2&amp;$A37,'NAV''s to be updated'!$H:$O,8,0),0)</f>
        <v>0</v>
      </c>
      <c r="T37" s="93">
        <f>IFERROR(VLOOKUP(T$2&amp;$A37,'NAV''s to be updated'!$H:$O,8,0),0)</f>
        <v>0</v>
      </c>
      <c r="U37" s="93" t="str">
        <f>IFERROR(VLOOKUP(U$2&amp;$A37,'NAV''s to be updated'!$H:$O,8,0),0)</f>
        <v>1005.4914</v>
      </c>
      <c r="V37" s="93" t="str">
        <f>IFERROR(VLOOKUP(V$2&amp;$A37,'NAV''s to be updated'!$H:$O,8,0),0)</f>
        <v>1005.3951</v>
      </c>
      <c r="W37" s="93">
        <f>IFERROR(VLOOKUP(W$2&amp;$A37,'NAV''s to be updated'!$H:$O,8,0),0)</f>
        <v>0</v>
      </c>
      <c r="X37" s="93">
        <f>IFERROR(VLOOKUP(X$2&amp;$A37,'NAV''s to be updated'!$H:$O,8,0),0)</f>
        <v>0</v>
      </c>
      <c r="Y37" s="93">
        <f>IFERROR(VLOOKUP(Y$2&amp;$A37,'NAV''s to be updated'!$H:$O,8,0),0)</f>
        <v>0</v>
      </c>
      <c r="Z37" s="93">
        <f>IFERROR(VLOOKUP(Z$2&amp;$A37,'NAV''s to be updated'!$H:$O,8,0),0)</f>
        <v>0</v>
      </c>
      <c r="AA37" s="93">
        <f>IFERROR(VLOOKUP(AA$2&amp;$A37,'NAV''s to be updated'!$H:$O,8,0),0)</f>
        <v>0</v>
      </c>
      <c r="AB37" s="93">
        <f>IFERROR(VLOOKUP(AB$2&amp;$A37,'NAV''s to be updated'!$H:$O,8,0),0)</f>
        <v>0</v>
      </c>
      <c r="AC37" s="93" t="str">
        <f>IFERROR(VLOOKUP(AC$2&amp;$A37,'NAV''s to be updated'!$H:$O,8,0),0)</f>
        <v>1046.9562</v>
      </c>
      <c r="AD37" s="93">
        <f>IFERROR(VLOOKUP(AD$2&amp;$A37,'NAV''s to be updated'!$H:$O,8,0),0)</f>
        <v>0</v>
      </c>
      <c r="AE37" s="93">
        <f>IFERROR(VLOOKUP(AE$2&amp;$A37,'NAV''s to be updated'!$H:$O,8,0),0)</f>
        <v>0</v>
      </c>
      <c r="AF37" s="93">
        <f>IFERROR(VLOOKUP(AF$2&amp;$A37,'NAV''s to be updated'!$H:$O,8,0),0)</f>
        <v>0</v>
      </c>
      <c r="AG37" s="93">
        <f>IFERROR(VLOOKUP(AG$2&amp;$A37,'NAV''s to be updated'!$H:$O,8,0),0)</f>
        <v>0</v>
      </c>
      <c r="AH37" s="93">
        <f>IFERROR(VLOOKUP(AH$2&amp;$A37,'NAV''s to be updated'!$H:$O,8,0),0)</f>
        <v>0</v>
      </c>
      <c r="AI37" s="93" t="str">
        <f>IFERROR(VLOOKUP(AI$2&amp;$A37,'NAV''s to be updated'!$H:$O,8,0),0)</f>
        <v>10.1021</v>
      </c>
      <c r="AJ37" s="93" t="str">
        <f>IFERROR(VLOOKUP(AJ$2&amp;$A37,'NAV''s to be updated'!$H:$O,8,0),0)</f>
        <v>10.1527</v>
      </c>
      <c r="AK37" s="93">
        <f>IFERROR(VLOOKUP(AK$2&amp;$A37,'NAV''s to be updated'!$H:$O,8,0),0)</f>
        <v>0</v>
      </c>
      <c r="AL37" s="93">
        <f>IFERROR(VLOOKUP(AL$2&amp;$A37,'NAV''s to be updated'!$H:$O,8,0),0)</f>
        <v>0</v>
      </c>
      <c r="AM37" s="93">
        <f>IFERROR(VLOOKUP(AM$2&amp;$A37,'NAV''s to be updated'!$H:$O,8,0),0)</f>
        <v>0</v>
      </c>
      <c r="AN37" s="93">
        <f>IFERROR(VLOOKUP(AN$2&amp;$A37,'NAV''s to be updated'!$H:$O,8,0),0)</f>
        <v>0</v>
      </c>
      <c r="AO37" s="93">
        <f>IFERROR(VLOOKUP(AO$2&amp;$A37,'NAV''s to be updated'!$H:$O,8,0),0)</f>
        <v>0</v>
      </c>
      <c r="AP37" s="93">
        <f>IFERROR(VLOOKUP(AP$2&amp;$A37,'NAV''s to be updated'!$H:$O,8,0),0)</f>
        <v>0</v>
      </c>
      <c r="AQ37" s="93">
        <f>IFERROR(VLOOKUP(AQ$2&amp;$A37,'NAV''s to be updated'!$H:$O,8,0),0)</f>
        <v>0</v>
      </c>
      <c r="AR37" s="93">
        <f>IFERROR(VLOOKUP(AR$2&amp;$A37,'NAV''s to be updated'!$H:$O,8,0),0)</f>
        <v>0</v>
      </c>
      <c r="AS37" s="93">
        <f>IFERROR(VLOOKUP(AS$2&amp;$A37,'NAV''s to be updated'!$H:$O,8,0),0)</f>
        <v>0</v>
      </c>
      <c r="AT37" s="93">
        <f>IFERROR(VLOOKUP(AT$2&amp;$A37,'NAV''s to be updated'!$H:$O,8,0),0)</f>
        <v>0</v>
      </c>
      <c r="AU37" s="93">
        <f>IFERROR(VLOOKUP(AU$2&amp;$A37,'NAV''s to be updated'!$H:$O,8,0),0)</f>
        <v>0</v>
      </c>
      <c r="AV37" s="93">
        <f>IFERROR(VLOOKUP(AV$2&amp;$A37,'NAV''s to be updated'!$H:$O,8,0),0)</f>
        <v>0</v>
      </c>
      <c r="AW37" s="93" t="str">
        <f>IFERROR(VLOOKUP(AW$2&amp;$A37,'NAV''s to be updated'!$H:$O,8,0),0)</f>
        <v>10.1888</v>
      </c>
      <c r="AX37" s="93" t="str">
        <f>IFERROR(VLOOKUP(AX$2&amp;$A37,'NAV''s to be updated'!$H:$O,8,0),0)</f>
        <v>10.1889</v>
      </c>
      <c r="AY37" s="93">
        <f>IFERROR(VLOOKUP(AY$2&amp;$A37,'NAV''s to be updated'!$H:$O,8,0),0)</f>
        <v>0</v>
      </c>
      <c r="AZ37" s="93">
        <f>IFERROR(VLOOKUP(AZ$2&amp;$A37,'NAV''s to be updated'!$H:$O,8,0),0)</f>
        <v>0</v>
      </c>
      <c r="BA37" s="93">
        <f>IFERROR(VLOOKUP(BA$2&amp;$A37,'NAV''s to be updated'!$H:$O,8,0),0)</f>
        <v>0</v>
      </c>
      <c r="BB37" s="93">
        <f>IFERROR(VLOOKUP(BB$2&amp;$A37,'NAV''s to be updated'!$H:$O,8,0),0)</f>
        <v>0</v>
      </c>
      <c r="BC37" s="93">
        <f>IFERROR(VLOOKUP(BC$2&amp;$A37,'NAV''s to be updated'!$H:$O,8,0),0)</f>
        <v>0</v>
      </c>
      <c r="BD37" s="93">
        <f>IFERROR(VLOOKUP(BD$2&amp;$A37,'NAV''s to be updated'!$H:$O,8,0),0)</f>
        <v>0</v>
      </c>
      <c r="BE37" s="93" t="str">
        <f>IFERROR(VLOOKUP(BE$2&amp;$A37,'NAV''s to be updated'!$H:$O,8,0),0)</f>
        <v>10.1814</v>
      </c>
      <c r="BF37" s="93" t="str">
        <f>IFERROR(VLOOKUP(BF$2&amp;$A37,'NAV''s to be updated'!$H:$O,8,0),0)</f>
        <v>10.1268</v>
      </c>
      <c r="BG37" s="93">
        <f>IFERROR(VLOOKUP(BG$2&amp;$A37,'NAV''s to be updated'!$H:$O,8,0),0)</f>
        <v>0</v>
      </c>
      <c r="BH37" s="93">
        <f>IFERROR(VLOOKUP(BH$2&amp;$A37,'NAV''s to be updated'!$H:$O,8,0),0)</f>
        <v>0</v>
      </c>
      <c r="BI37" s="93">
        <f>IFERROR(VLOOKUP(BI$2&amp;$A37,'NAV''s to be updated'!$H:$O,8,0),0)</f>
        <v>0</v>
      </c>
      <c r="BJ37" s="93">
        <f>IFERROR(VLOOKUP(BJ$2&amp;$A37,'NAV''s to be updated'!$H:$O,8,0),0)</f>
        <v>0</v>
      </c>
      <c r="BK37" s="93">
        <f>IFERROR(VLOOKUP(BK$2&amp;$A37,'NAV''s to be updated'!$H:$O,8,0),0)</f>
        <v>0</v>
      </c>
      <c r="BL37" s="93">
        <f>IFERROR(VLOOKUP(BL$2&amp;$A37,'NAV''s to be updated'!$H:$O,8,0),0)</f>
        <v>0</v>
      </c>
      <c r="BM37" s="93" t="str">
        <f>IFERROR(VLOOKUP(BM$2&amp;$A37,'NAV''s to be updated'!$H:$O,8,0),0)</f>
        <v>1000.0000</v>
      </c>
      <c r="BN37" s="93">
        <f>IFERROR(VLOOKUP(BN$2&amp;$A37,'NAV''s to be updated'!$H:$O,8,0),0)</f>
        <v>0</v>
      </c>
      <c r="BO37" s="93">
        <f>IFERROR(VLOOKUP(BO$2&amp;$A37,'NAV''s to be updated'!$H:$O,8,0),0)</f>
        <v>0</v>
      </c>
      <c r="BP37" s="93">
        <f>IFERROR(VLOOKUP(BP$2&amp;$A37,'NAV''s to be updated'!$H:$O,8,0),0)</f>
        <v>0</v>
      </c>
      <c r="BQ37" s="93">
        <f>IFERROR(VLOOKUP(BQ$2&amp;$A37,'NAV''s to be updated'!$H:$O,8,0),0)</f>
        <v>0</v>
      </c>
      <c r="BR37" s="93" t="str">
        <f>IFERROR(VLOOKUP(BR$2&amp;$A37,'NAV''s to be updated'!$H:$O,8,0),0)</f>
        <v>1000.0099</v>
      </c>
      <c r="BS37" s="93">
        <f>IFERROR(VLOOKUP(BS$2&amp;$A37,'NAV''s to be updated'!$H:$O,8,0),0)</f>
        <v>0</v>
      </c>
      <c r="BT37" s="93" t="str">
        <f>IFERROR(VLOOKUP(BT$2&amp;$A37,'NAV''s to be updated'!$H:$O,8,0),0)</f>
        <v>1000.0099</v>
      </c>
      <c r="BU37" s="93">
        <f>IFERROR(VLOOKUP(BU$2&amp;$A37,'NAV''s to be updated'!$H:$O,8,0),0)</f>
        <v>0</v>
      </c>
      <c r="BV37" s="93">
        <f>IFERROR(VLOOKUP(BV$2&amp;$A37,'NAV''s to be updated'!$H:$O,8,0),0)</f>
        <v>0</v>
      </c>
      <c r="BW37" s="93">
        <f>IFERROR(VLOOKUP(BW$2&amp;$A37,'NAV''s to be updated'!$H:$O,8,0),0)</f>
        <v>0</v>
      </c>
      <c r="BX37" s="93">
        <f>IFERROR(VLOOKUP(BX$2&amp;$A37,'NAV''s to be updated'!$H:$O,8,0),0)</f>
        <v>0</v>
      </c>
      <c r="BY37" s="93">
        <f>IFERROR(VLOOKUP(BY$2&amp;$A37,'NAV''s to be updated'!$H:$O,8,0),0)</f>
        <v>0</v>
      </c>
      <c r="BZ37" s="93">
        <f>IFERROR(VLOOKUP(BZ$2&amp;$A37,'NAV''s to be updated'!$H:$O,8,0),0)</f>
        <v>0</v>
      </c>
      <c r="CA37" s="93">
        <f>IFERROR(VLOOKUP(CA$2&amp;$A37,'NAV''s to be updated'!$H:$O,8,0),0)</f>
        <v>0</v>
      </c>
      <c r="CB37" s="93">
        <f>IFERROR(VLOOKUP(CB$2&amp;$A37,'NAV''s to be updated'!$H:$O,8,0),0)</f>
        <v>0</v>
      </c>
      <c r="CC37" s="93">
        <f>IFERROR(VLOOKUP(CC$2&amp;$A37,'NAV''s to be updated'!$H:$O,8,0),0)</f>
        <v>0</v>
      </c>
      <c r="CD37" s="93">
        <f>IFERROR(VLOOKUP(CD$2&amp;$A37,'NAV''s to be updated'!$H:$O,8,0),0)</f>
        <v>0</v>
      </c>
      <c r="CE37" s="93">
        <f>IFERROR(VLOOKUP(CE$2&amp;$A37,'NAV''s to be updated'!$H:$O,8,0),0)</f>
        <v>0</v>
      </c>
      <c r="CF37" s="93">
        <f>IFERROR(VLOOKUP(CF$2&amp;$A37,'NAV''s to be updated'!$H:$O,8,0),0)</f>
        <v>0</v>
      </c>
      <c r="CG37" s="93">
        <f>IFERROR(VLOOKUP(CG$2&amp;$A37,'NAV''s to be updated'!$H:$O,8,0),0)</f>
        <v>0</v>
      </c>
      <c r="CH37" s="93">
        <f>IFERROR(VLOOKUP(CH$2&amp;$A37,'NAV''s to be updated'!$H:$O,8,0),0)</f>
        <v>0</v>
      </c>
      <c r="CI37" s="93">
        <f>IFERROR(VLOOKUP(CI$2&amp;$A37,'NAV''s to be updated'!$H:$O,8,0),0)</f>
        <v>0</v>
      </c>
      <c r="CJ37" s="93">
        <f>IFERROR(VLOOKUP(CJ$2&amp;$A37,'NAV''s to be updated'!$H:$O,8,0),0)</f>
        <v>0</v>
      </c>
      <c r="CK37" s="93">
        <f>IFERROR(VLOOKUP(CK$2&amp;$A37,'NAV''s to be updated'!$H:$O,8,0),0)</f>
        <v>0</v>
      </c>
      <c r="CL37" s="93">
        <f>IFERROR(VLOOKUP(CL$2&amp;$A37,'NAV''s to be updated'!$H:$O,8,0),0)</f>
        <v>0</v>
      </c>
      <c r="CM37" s="93">
        <f>IFERROR(VLOOKUP(CM$2&amp;$A37,'NAV''s to be updated'!$H:$O,8,0),0)</f>
        <v>0</v>
      </c>
      <c r="CN37" s="93">
        <f>IFERROR(VLOOKUP(CN$2&amp;$A37,'NAV''s to be updated'!$H:$O,8,0),0)</f>
        <v>0</v>
      </c>
      <c r="CO37" s="93">
        <f>IFERROR(VLOOKUP(CO$2&amp;$A37,'NAV''s to be updated'!$H:$O,8,0),0)</f>
        <v>0</v>
      </c>
      <c r="CP37" s="94">
        <f>IFERROR(VLOOKUP(CP$2&amp;$A37,'NAV''s to be updated'!$H:$O,8,0),0)</f>
        <v>0</v>
      </c>
      <c r="CQ37" s="93">
        <f>IFERROR(VLOOKUP(CQ$2&amp;$A37,'NAV''s to be updated'!$H:$O,8,0),0)</f>
        <v>0</v>
      </c>
      <c r="CR37" s="93">
        <f>IFERROR(VLOOKUP(CR$2&amp;$A37,'NAV''s to be updated'!$H:$O,8,0),0)</f>
        <v>0</v>
      </c>
      <c r="CS37" s="93">
        <f>IFERROR(VLOOKUP(CS$2&amp;$A37,'NAV''s to be updated'!$H:$O,8,0),0)</f>
        <v>0</v>
      </c>
      <c r="CT37" s="93">
        <f>IFERROR(VLOOKUP(CT$2&amp;$A37,'NAV''s to be updated'!$H:$O,8,0),0)</f>
        <v>0</v>
      </c>
      <c r="CU37" s="94">
        <f>IFERROR(VLOOKUP(CU$2&amp;$A37,'NAV''s to be updated'!$H:$O,8,0),0)</f>
        <v>0</v>
      </c>
      <c r="CV37" s="93">
        <f>IFERROR(VLOOKUP(CV$2&amp;$A37,'NAV''s to be updated'!$H:$O,8,0),0)</f>
        <v>0</v>
      </c>
      <c r="CW37" s="93">
        <f>IFERROR(VLOOKUP(CW$2&amp;$A37,'NAV''s to be updated'!$H:$O,8,0),0)</f>
        <v>0</v>
      </c>
      <c r="CX37" s="93">
        <f>IFERROR(VLOOKUP(CX$2&amp;$A37,'NAV''s to be updated'!$H:$O,8,0),0)</f>
        <v>0</v>
      </c>
      <c r="CY37" s="93">
        <f>IFERROR(VLOOKUP(CY$2&amp;$A37,'NAV''s to be updated'!$H:$O,8,0),0)</f>
        <v>0</v>
      </c>
      <c r="CZ37" s="93">
        <f>IFERROR(VLOOKUP(CZ$2&amp;$A37,'NAV''s to be updated'!$H:$O,8,0),0)</f>
        <v>0</v>
      </c>
      <c r="DA37" s="93">
        <f>IFERROR(VLOOKUP(DA$2&amp;$A37,'NAV''s to be updated'!$H:$O,8,0),0)</f>
        <v>0</v>
      </c>
      <c r="DB37" s="94">
        <f>IFERROR(VLOOKUP(DB$2&amp;$A37,'NAV''s to be updated'!$H:$O,8,0),0)</f>
        <v>0</v>
      </c>
      <c r="DC37" s="94">
        <f>IFERROR(VLOOKUP(DC$2&amp;$A37,'NAV''s to be updated'!$H:$O,8,0),0)</f>
        <v>0</v>
      </c>
      <c r="DD37" s="94">
        <f>IFERROR(VLOOKUP(DD$2&amp;$A37,'NAV''s to be updated'!$H:$O,8,0),0)</f>
        <v>0</v>
      </c>
      <c r="DE37" s="94">
        <f>IFERROR(VLOOKUP(DE$2&amp;$A37,'NAV''s to be updated'!$H:$O,8,0),0)</f>
        <v>0</v>
      </c>
      <c r="DF37" s="94">
        <f>IFERROR(VLOOKUP(DF$2&amp;$A37,'NAV''s to be updated'!$H:$O,8,0),0)</f>
        <v>0</v>
      </c>
      <c r="DG37" s="93">
        <f>IFERROR(VLOOKUP(DG$2&amp;$A37,'NAV''s to be updated'!$H:$O,8,0),0)</f>
        <v>0</v>
      </c>
      <c r="DH37" s="93">
        <f>IFERROR(VLOOKUP(DH$2&amp;$A37,'NAV''s to be updated'!$H:$O,8,0),0)</f>
        <v>0</v>
      </c>
      <c r="DI37" s="93">
        <f>IFERROR(VLOOKUP(DI$2&amp;$A37,'NAV''s to be updated'!$H:$O,8,0),0)</f>
        <v>0</v>
      </c>
      <c r="DJ37" s="93">
        <f>IFERROR(VLOOKUP(DJ$2&amp;$A37,'NAV''s to be updated'!$H:$O,8,0),0)</f>
        <v>0</v>
      </c>
      <c r="DK37" s="93">
        <f>IFERROR(VLOOKUP(DK$2&amp;$A37,'NAV''s to be updated'!$H:$O,8,0),0)</f>
        <v>0</v>
      </c>
      <c r="DL37" s="93">
        <f>IFERROR(VLOOKUP(DL$2&amp;$A37,'NAV''s to be updated'!$H:$O,8,0),0)</f>
        <v>0</v>
      </c>
      <c r="DM37" s="93">
        <f>IFERROR(VLOOKUP(DM$2&amp;$A37,'NAV''s to be updated'!$H:$O,8,0),0)</f>
        <v>0</v>
      </c>
      <c r="DN37" s="93">
        <f>IFERROR(VLOOKUP(DN$2&amp;$A37,'NAV''s to be updated'!$H:$O,8,0),0)</f>
        <v>0</v>
      </c>
      <c r="DO37" s="93">
        <f>IFERROR(VLOOKUP(DO$2&amp;$A37,'NAV''s to be updated'!$H:$O,8,0),0)</f>
        <v>0</v>
      </c>
      <c r="DP37" s="93">
        <f>IFERROR(VLOOKUP(DP$2&amp;$A37,'NAV''s to be updated'!$H:$O,8,0),0)</f>
        <v>0</v>
      </c>
      <c r="DQ37" s="94">
        <f>IFERROR(VLOOKUP(DQ$2&amp;$A37,'NAV''s to be updated'!$H:$O,8,0),0)</f>
        <v>0</v>
      </c>
      <c r="DR37" s="93">
        <f>IFERROR(VLOOKUP(DR$2&amp;$A37,'NAV''s to be updated'!$H:$O,8,0),0)</f>
        <v>0</v>
      </c>
      <c r="DS37" s="93">
        <f>IFERROR(VLOOKUP(DS$2&amp;$A37,'NAV''s to be updated'!$H:$O,8,0),0)</f>
        <v>0</v>
      </c>
      <c r="DT37" s="94">
        <f>IFERROR(VLOOKUP(DT$2&amp;$A37,'NAV''s to be updated'!$H:$O,8,0),0)</f>
        <v>0</v>
      </c>
      <c r="DU37" s="93">
        <f>IFERROR(VLOOKUP(DU$2&amp;$A37,'NAV''s to be updated'!$H:$O,8,0),0)</f>
        <v>0</v>
      </c>
      <c r="DV37" s="93">
        <f>IFERROR(VLOOKUP(DV$2&amp;$A37,'NAV''s to be updated'!$H:$O,8,0),0)</f>
        <v>0</v>
      </c>
      <c r="DW37" s="93">
        <f>IFERROR(VLOOKUP(DW$2&amp;$A37,'NAV''s to be updated'!$H:$O,8,0),0)</f>
        <v>0</v>
      </c>
      <c r="DX37" s="93">
        <f>IFERROR(VLOOKUP(DX$2&amp;$A37,'NAV''s to be updated'!$H:$O,8,0),0)</f>
        <v>0</v>
      </c>
      <c r="DY37" s="93">
        <f>IFERROR(VLOOKUP(DY$2&amp;$A37,'NAV''s to be updated'!$H:$O,8,0),0)</f>
        <v>0</v>
      </c>
      <c r="DZ37" s="93">
        <f>IFERROR(VLOOKUP(DZ$2&amp;$A37,'NAV''s to be updated'!$H:$O,8,0),0)</f>
        <v>0</v>
      </c>
      <c r="EA37" s="93">
        <f>IFERROR(VLOOKUP(EA$2&amp;$A37,'NAV''s to be updated'!$H:$O,8,0),0)</f>
        <v>0</v>
      </c>
      <c r="EB37" s="93">
        <f>IFERROR(VLOOKUP(EB$2&amp;$A37,'NAV''s to be updated'!$H:$O,8,0),0)</f>
        <v>0</v>
      </c>
      <c r="EC37" s="93">
        <f>IFERROR(VLOOKUP(EC$2&amp;$A37,'NAV''s to be updated'!$H:$O,8,0),0)</f>
        <v>0</v>
      </c>
      <c r="ED37" s="93">
        <f>IFERROR(VLOOKUP(ED$2&amp;$A37,'NAV''s to be updated'!$H:$O,8,0),0)</f>
        <v>0</v>
      </c>
      <c r="EE37" s="93">
        <f>IFERROR(VLOOKUP(EE$2&amp;$A37,'NAV''s to be updated'!$H:$O,8,0),0)</f>
        <v>0</v>
      </c>
      <c r="EF37" s="93">
        <f>IFERROR(VLOOKUP(EF$2&amp;$A37,'NAV''s to be updated'!$H:$O,8,0),0)</f>
        <v>0</v>
      </c>
      <c r="EG37" s="93">
        <f>IFERROR(VLOOKUP(EG$2&amp;$A37,'NAV''s to be updated'!$H:$O,8,0),0)</f>
        <v>0</v>
      </c>
      <c r="EH37" s="93">
        <f>IFERROR(VLOOKUP(EH$2&amp;$A37,'NAV''s to be updated'!$H:$O,8,0),0)</f>
        <v>0</v>
      </c>
      <c r="EI37" s="93">
        <f>IFERROR(VLOOKUP(EI$2&amp;$A37,'NAV''s to be updated'!$H:$O,8,0),0)</f>
        <v>0</v>
      </c>
      <c r="EJ37" s="93">
        <f>IFERROR(VLOOKUP(EJ$2&amp;$A37,'NAV''s to be updated'!$H:$O,8,0),0)</f>
        <v>0</v>
      </c>
      <c r="EK37" s="93">
        <f>IFERROR(VLOOKUP(EK$2&amp;$A37,'NAV''s to be updated'!$H:$O,8,0),0)</f>
        <v>0</v>
      </c>
      <c r="EL37" s="93">
        <f>IFERROR(VLOOKUP(EL$2&amp;$A37,'NAV''s to be updated'!$H:$O,8,0),0)</f>
        <v>0</v>
      </c>
      <c r="EM37" s="93">
        <f>IFERROR(VLOOKUP(EM$2&amp;$A37,'NAV''s to be updated'!$H:$O,8,0),0)</f>
        <v>0</v>
      </c>
      <c r="EN37" s="93">
        <f>IFERROR(VLOOKUP(EN$2&amp;$A37,'NAV''s to be updated'!$H:$O,8,0),0)</f>
        <v>0</v>
      </c>
    </row>
    <row r="38" spans="1:144">
      <c r="A38" s="91" t="s">
        <v>34</v>
      </c>
      <c r="B38" s="99" t="s">
        <v>2042</v>
      </c>
      <c r="C38" s="92">
        <f>IFERROR(VLOOKUP(C$2&amp;$A38,'NAV''s to be updated'!$H:$O,8,0),0)</f>
        <v>0</v>
      </c>
      <c r="D38" s="92">
        <f>IFERROR(VLOOKUP(D$2&amp;$A38,'NAV''s to be updated'!$H:$O,8,0),0)</f>
        <v>0</v>
      </c>
      <c r="E38" s="93">
        <f>IFERROR(VLOOKUP(E$2&amp;$A38,'NAV''s to be updated'!$H:$O,8,0),0)</f>
        <v>0</v>
      </c>
      <c r="F38" s="93">
        <f>IFERROR(VLOOKUP(F$2&amp;$A38,'NAV''s to be updated'!$H:$O,8,0),0)</f>
        <v>0</v>
      </c>
      <c r="G38" s="93">
        <f>IFERROR(VLOOKUP(G$2&amp;$A38,'NAV''s to be updated'!$H:$O,8,0),0)</f>
        <v>0</v>
      </c>
      <c r="H38" s="93">
        <f>IFERROR(VLOOKUP(H$2&amp;$A38,'NAV''s to be updated'!$H:$O,8,0),0)</f>
        <v>0</v>
      </c>
      <c r="I38" s="93" t="str">
        <f>IFERROR(VLOOKUP(I$2&amp;$A38,'NAV''s to be updated'!$H:$O,8,0),0)</f>
        <v>11.1262</v>
      </c>
      <c r="J38" s="93" t="str">
        <f>IFERROR(VLOOKUP(J$2&amp;$A38,'NAV''s to be updated'!$H:$O,8,0),0)</f>
        <v>11.1277</v>
      </c>
      <c r="K38" s="93">
        <f>IFERROR(VLOOKUP(K$2&amp;$A38,'NAV''s to be updated'!$H:$O,8,0),0)</f>
        <v>0</v>
      </c>
      <c r="L38" s="93">
        <f>IFERROR(VLOOKUP(L$2&amp;$A38,'NAV''s to be updated'!$H:$O,8,0),0)</f>
        <v>0</v>
      </c>
      <c r="M38" s="93">
        <f>IFERROR(VLOOKUP(M$2&amp;$A38,'NAV''s to be updated'!$H:$O,8,0),0)</f>
        <v>0</v>
      </c>
      <c r="N38" s="93">
        <f>IFERROR(VLOOKUP(N$2&amp;$A38,'NAV''s to be updated'!$H:$O,8,0),0)</f>
        <v>0</v>
      </c>
      <c r="O38" s="93" t="str">
        <f>IFERROR(VLOOKUP(O$2&amp;$A38,'NAV''s to be updated'!$H:$O,8,0),0)</f>
        <v>1002.1521</v>
      </c>
      <c r="P38" s="93" t="str">
        <f>IFERROR(VLOOKUP(P$2&amp;$A38,'NAV''s to be updated'!$H:$O,8,0),0)</f>
        <v>1002.1684</v>
      </c>
      <c r="Q38" s="93">
        <f>IFERROR(VLOOKUP(Q$2&amp;$A38,'NAV''s to be updated'!$H:$O,8,0),0)</f>
        <v>0</v>
      </c>
      <c r="R38" s="93">
        <f>IFERROR(VLOOKUP(R$2&amp;$A38,'NAV''s to be updated'!$H:$O,8,0),0)</f>
        <v>0</v>
      </c>
      <c r="S38" s="93">
        <f>IFERROR(VLOOKUP(S$2&amp;$A38,'NAV''s to be updated'!$H:$O,8,0),0)</f>
        <v>0</v>
      </c>
      <c r="T38" s="93">
        <f>IFERROR(VLOOKUP(T$2&amp;$A38,'NAV''s to be updated'!$H:$O,8,0),0)</f>
        <v>0</v>
      </c>
      <c r="U38" s="93" t="str">
        <f>IFERROR(VLOOKUP(U$2&amp;$A38,'NAV''s to be updated'!$H:$O,8,0),0)</f>
        <v>1006.0390</v>
      </c>
      <c r="V38" s="93" t="str">
        <f>IFERROR(VLOOKUP(V$2&amp;$A38,'NAV''s to be updated'!$H:$O,8,0),0)</f>
        <v>1006.1404</v>
      </c>
      <c r="W38" s="93">
        <f>IFERROR(VLOOKUP(W$2&amp;$A38,'NAV''s to be updated'!$H:$O,8,0),0)</f>
        <v>0</v>
      </c>
      <c r="X38" s="93">
        <f>IFERROR(VLOOKUP(X$2&amp;$A38,'NAV''s to be updated'!$H:$O,8,0),0)</f>
        <v>0</v>
      </c>
      <c r="Y38" s="93" t="str">
        <f>IFERROR(VLOOKUP(Y$2&amp;$A38,'NAV''s to be updated'!$H:$O,8,0),0)</f>
        <v>10.1949</v>
      </c>
      <c r="Z38" s="93" t="str">
        <f>IFERROR(VLOOKUP(Z$2&amp;$A38,'NAV''s to be updated'!$H:$O,8,0),0)</f>
        <v>10.1958</v>
      </c>
      <c r="AA38" s="93">
        <f>IFERROR(VLOOKUP(AA$2&amp;$A38,'NAV''s to be updated'!$H:$O,8,0),0)</f>
        <v>0</v>
      </c>
      <c r="AB38" s="93">
        <f>IFERROR(VLOOKUP(AB$2&amp;$A38,'NAV''s to be updated'!$H:$O,8,0),0)</f>
        <v>0</v>
      </c>
      <c r="AC38" s="93" t="str">
        <f>IFERROR(VLOOKUP(AC$2&amp;$A38,'NAV''s to be updated'!$H:$O,8,0),0)</f>
        <v>1034.8264</v>
      </c>
      <c r="AD38" s="93">
        <f>IFERROR(VLOOKUP(AD$2&amp;$A38,'NAV''s to be updated'!$H:$O,8,0),0)</f>
        <v>0</v>
      </c>
      <c r="AE38" s="93">
        <f>IFERROR(VLOOKUP(AE$2&amp;$A38,'NAV''s to be updated'!$H:$O,8,0),0)</f>
        <v>0</v>
      </c>
      <c r="AF38" s="93">
        <f>IFERROR(VLOOKUP(AF$2&amp;$A38,'NAV''s to be updated'!$H:$O,8,0),0)</f>
        <v>0</v>
      </c>
      <c r="AG38" s="93">
        <f>IFERROR(VLOOKUP(AG$2&amp;$A38,'NAV''s to be updated'!$H:$O,8,0),0)</f>
        <v>0</v>
      </c>
      <c r="AH38" s="93">
        <f>IFERROR(VLOOKUP(AH$2&amp;$A38,'NAV''s to be updated'!$H:$O,8,0),0)</f>
        <v>0</v>
      </c>
      <c r="AI38" s="93">
        <f>IFERROR(VLOOKUP(AI$2&amp;$A38,'NAV''s to be updated'!$H:$O,8,0),0)</f>
        <v>0</v>
      </c>
      <c r="AJ38" s="93">
        <f>IFERROR(VLOOKUP(AJ$2&amp;$A38,'NAV''s to be updated'!$H:$O,8,0),0)</f>
        <v>0</v>
      </c>
      <c r="AK38" s="93">
        <f>IFERROR(VLOOKUP(AK$2&amp;$A38,'NAV''s to be updated'!$H:$O,8,0),0)</f>
        <v>0</v>
      </c>
      <c r="AL38" s="93">
        <f>IFERROR(VLOOKUP(AL$2&amp;$A38,'NAV''s to be updated'!$H:$O,8,0),0)</f>
        <v>0</v>
      </c>
      <c r="AM38" s="93">
        <f>IFERROR(VLOOKUP(AM$2&amp;$A38,'NAV''s to be updated'!$H:$O,8,0),0)</f>
        <v>0</v>
      </c>
      <c r="AN38" s="93">
        <f>IFERROR(VLOOKUP(AN$2&amp;$A38,'NAV''s to be updated'!$H:$O,8,0),0)</f>
        <v>0</v>
      </c>
      <c r="AO38" s="93">
        <f>IFERROR(VLOOKUP(AO$2&amp;$A38,'NAV''s to be updated'!$H:$O,8,0),0)</f>
        <v>0</v>
      </c>
      <c r="AP38" s="93">
        <f>IFERROR(VLOOKUP(AP$2&amp;$A38,'NAV''s to be updated'!$H:$O,8,0),0)</f>
        <v>0</v>
      </c>
      <c r="AQ38" s="93">
        <f>IFERROR(VLOOKUP(AQ$2&amp;$A38,'NAV''s to be updated'!$H:$O,8,0),0)</f>
        <v>0</v>
      </c>
      <c r="AR38" s="93">
        <f>IFERROR(VLOOKUP(AR$2&amp;$A38,'NAV''s to be updated'!$H:$O,8,0),0)</f>
        <v>0</v>
      </c>
      <c r="AS38" s="93">
        <f>IFERROR(VLOOKUP(AS$2&amp;$A38,'NAV''s to be updated'!$H:$O,8,0),0)</f>
        <v>0</v>
      </c>
      <c r="AT38" s="93">
        <f>IFERROR(VLOOKUP(AT$2&amp;$A38,'NAV''s to be updated'!$H:$O,8,0),0)</f>
        <v>0</v>
      </c>
      <c r="AU38" s="93">
        <f>IFERROR(VLOOKUP(AU$2&amp;$A38,'NAV''s to be updated'!$H:$O,8,0),0)</f>
        <v>0</v>
      </c>
      <c r="AV38" s="93">
        <f>IFERROR(VLOOKUP(AV$2&amp;$A38,'NAV''s to be updated'!$H:$O,8,0),0)</f>
        <v>0</v>
      </c>
      <c r="AW38" s="93" t="str">
        <f>IFERROR(VLOOKUP(AW$2&amp;$A38,'NAV''s to be updated'!$H:$O,8,0),0)</f>
        <v>10.1986</v>
      </c>
      <c r="AX38" s="93" t="str">
        <f>IFERROR(VLOOKUP(AX$2&amp;$A38,'NAV''s to be updated'!$H:$O,8,0),0)</f>
        <v>10.1989</v>
      </c>
      <c r="AY38" s="93">
        <f>IFERROR(VLOOKUP(AY$2&amp;$A38,'NAV''s to be updated'!$H:$O,8,0),0)</f>
        <v>0</v>
      </c>
      <c r="AZ38" s="93">
        <f>IFERROR(VLOOKUP(AZ$2&amp;$A38,'NAV''s to be updated'!$H:$O,8,0),0)</f>
        <v>0</v>
      </c>
      <c r="BA38" s="93">
        <f>IFERROR(VLOOKUP(BA$2&amp;$A38,'NAV''s to be updated'!$H:$O,8,0),0)</f>
        <v>0</v>
      </c>
      <c r="BB38" s="93">
        <f>IFERROR(VLOOKUP(BB$2&amp;$A38,'NAV''s to be updated'!$H:$O,8,0),0)</f>
        <v>0</v>
      </c>
      <c r="BC38" s="93">
        <f>IFERROR(VLOOKUP(BC$2&amp;$A38,'NAV''s to be updated'!$H:$O,8,0),0)</f>
        <v>0</v>
      </c>
      <c r="BD38" s="93">
        <f>IFERROR(VLOOKUP(BD$2&amp;$A38,'NAV''s to be updated'!$H:$O,8,0),0)</f>
        <v>0</v>
      </c>
      <c r="BE38" s="93" t="str">
        <f>IFERROR(VLOOKUP(BE$2&amp;$A38,'NAV''s to be updated'!$H:$O,8,0),0)</f>
        <v>10.1381</v>
      </c>
      <c r="BF38" s="93" t="str">
        <f>IFERROR(VLOOKUP(BF$2&amp;$A38,'NAV''s to be updated'!$H:$O,8,0),0)</f>
        <v>10.1386</v>
      </c>
      <c r="BG38" s="93">
        <f>IFERROR(VLOOKUP(BG$2&amp;$A38,'NAV''s to be updated'!$H:$O,8,0),0)</f>
        <v>0</v>
      </c>
      <c r="BH38" s="93">
        <f>IFERROR(VLOOKUP(BH$2&amp;$A38,'NAV''s to be updated'!$H:$O,8,0),0)</f>
        <v>0</v>
      </c>
      <c r="BI38" s="93">
        <f>IFERROR(VLOOKUP(BI$2&amp;$A38,'NAV''s to be updated'!$H:$O,8,0),0)</f>
        <v>0</v>
      </c>
      <c r="BJ38" s="93">
        <f>IFERROR(VLOOKUP(BJ$2&amp;$A38,'NAV''s to be updated'!$H:$O,8,0),0)</f>
        <v>0</v>
      </c>
      <c r="BK38" s="93">
        <f>IFERROR(VLOOKUP(BK$2&amp;$A38,'NAV''s to be updated'!$H:$O,8,0),0)</f>
        <v>0</v>
      </c>
      <c r="BL38" s="93">
        <f>IFERROR(VLOOKUP(BL$2&amp;$A38,'NAV''s to be updated'!$H:$O,8,0),0)</f>
        <v>0</v>
      </c>
      <c r="BM38" s="93">
        <f>IFERROR(VLOOKUP(BM$2&amp;$A38,'NAV''s to be updated'!$H:$O,8,0),0)</f>
        <v>0</v>
      </c>
      <c r="BN38" s="93">
        <f>IFERROR(VLOOKUP(BN$2&amp;$A38,'NAV''s to be updated'!$H:$O,8,0),0)</f>
        <v>0</v>
      </c>
      <c r="BO38" s="93">
        <f>IFERROR(VLOOKUP(BO$2&amp;$A38,'NAV''s to be updated'!$H:$O,8,0),0)</f>
        <v>0</v>
      </c>
      <c r="BP38" s="93">
        <f>IFERROR(VLOOKUP(BP$2&amp;$A38,'NAV''s to be updated'!$H:$O,8,0),0)</f>
        <v>0</v>
      </c>
      <c r="BQ38" s="93">
        <f>IFERROR(VLOOKUP(BQ$2&amp;$A38,'NAV''s to be updated'!$H:$O,8,0),0)</f>
        <v>0</v>
      </c>
      <c r="BR38" s="93" t="str">
        <f>IFERROR(VLOOKUP(BR$2&amp;$A38,'NAV''s to be updated'!$H:$O,8,0),0)</f>
        <v>1000.9024</v>
      </c>
      <c r="BS38" s="93">
        <f>IFERROR(VLOOKUP(BS$2&amp;$A38,'NAV''s to be updated'!$H:$O,8,0),0)</f>
        <v>0</v>
      </c>
      <c r="BT38" s="93">
        <f>IFERROR(VLOOKUP(BT$2&amp;$A38,'NAV''s to be updated'!$H:$O,8,0),0)</f>
        <v>0</v>
      </c>
      <c r="BU38" s="93">
        <f>IFERROR(VLOOKUP(BU$2&amp;$A38,'NAV''s to be updated'!$H:$O,8,0),0)</f>
        <v>0</v>
      </c>
      <c r="BV38" s="93">
        <f>IFERROR(VLOOKUP(BV$2&amp;$A38,'NAV''s to be updated'!$H:$O,8,0),0)</f>
        <v>0</v>
      </c>
      <c r="BW38" s="93">
        <f>IFERROR(VLOOKUP(BW$2&amp;$A38,'NAV''s to be updated'!$H:$O,8,0),0)</f>
        <v>0</v>
      </c>
      <c r="BX38" s="93">
        <f>IFERROR(VLOOKUP(BX$2&amp;$A38,'NAV''s to be updated'!$H:$O,8,0),0)</f>
        <v>0</v>
      </c>
      <c r="BY38" s="93">
        <f>IFERROR(VLOOKUP(BY$2&amp;$A38,'NAV''s to be updated'!$H:$O,8,0),0)</f>
        <v>0</v>
      </c>
      <c r="BZ38" s="93">
        <f>IFERROR(VLOOKUP(BZ$2&amp;$A38,'NAV''s to be updated'!$H:$O,8,0),0)</f>
        <v>0</v>
      </c>
      <c r="CA38" s="93">
        <f>IFERROR(VLOOKUP(CA$2&amp;$A38,'NAV''s to be updated'!$H:$O,8,0),0)</f>
        <v>0</v>
      </c>
      <c r="CB38" s="93">
        <f>IFERROR(VLOOKUP(CB$2&amp;$A38,'NAV''s to be updated'!$H:$O,8,0),0)</f>
        <v>0</v>
      </c>
      <c r="CC38" s="93">
        <f>IFERROR(VLOOKUP(CC$2&amp;$A38,'NAV''s to be updated'!$H:$O,8,0),0)</f>
        <v>0</v>
      </c>
      <c r="CD38" s="93">
        <f>IFERROR(VLOOKUP(CD$2&amp;$A38,'NAV''s to be updated'!$H:$O,8,0),0)</f>
        <v>0</v>
      </c>
      <c r="CE38" s="93">
        <f>IFERROR(VLOOKUP(CE$2&amp;$A38,'NAV''s to be updated'!$H:$O,8,0),0)</f>
        <v>0</v>
      </c>
      <c r="CF38" s="93">
        <f>IFERROR(VLOOKUP(CF$2&amp;$A38,'NAV''s to be updated'!$H:$O,8,0),0)</f>
        <v>0</v>
      </c>
      <c r="CG38" s="93">
        <f>IFERROR(VLOOKUP(CG$2&amp;$A38,'NAV''s to be updated'!$H:$O,8,0),0)</f>
        <v>0</v>
      </c>
      <c r="CH38" s="93">
        <f>IFERROR(VLOOKUP(CH$2&amp;$A38,'NAV''s to be updated'!$H:$O,8,0),0)</f>
        <v>0</v>
      </c>
      <c r="CI38" s="93">
        <f>IFERROR(VLOOKUP(CI$2&amp;$A38,'NAV''s to be updated'!$H:$O,8,0),0)</f>
        <v>0</v>
      </c>
      <c r="CJ38" s="93">
        <f>IFERROR(VLOOKUP(CJ$2&amp;$A38,'NAV''s to be updated'!$H:$O,8,0),0)</f>
        <v>0</v>
      </c>
      <c r="CK38" s="93">
        <f>IFERROR(VLOOKUP(CK$2&amp;$A38,'NAV''s to be updated'!$H:$O,8,0),0)</f>
        <v>0</v>
      </c>
      <c r="CL38" s="93">
        <f>IFERROR(VLOOKUP(CL$2&amp;$A38,'NAV''s to be updated'!$H:$O,8,0),0)</f>
        <v>0</v>
      </c>
      <c r="CM38" s="93">
        <f>IFERROR(VLOOKUP(CM$2&amp;$A38,'NAV''s to be updated'!$H:$O,8,0),0)</f>
        <v>0</v>
      </c>
      <c r="CN38" s="93">
        <f>IFERROR(VLOOKUP(CN$2&amp;$A38,'NAV''s to be updated'!$H:$O,8,0),0)</f>
        <v>0</v>
      </c>
      <c r="CO38" s="93">
        <f>IFERROR(VLOOKUP(CO$2&amp;$A38,'NAV''s to be updated'!$H:$O,8,0),0)</f>
        <v>0</v>
      </c>
      <c r="CP38" s="94">
        <f>IFERROR(VLOOKUP(CP$2&amp;$A38,'NAV''s to be updated'!$H:$O,8,0),0)</f>
        <v>0</v>
      </c>
      <c r="CQ38" s="93">
        <f>IFERROR(VLOOKUP(CQ$2&amp;$A38,'NAV''s to be updated'!$H:$O,8,0),0)</f>
        <v>0</v>
      </c>
      <c r="CR38" s="93">
        <f>IFERROR(VLOOKUP(CR$2&amp;$A38,'NAV''s to be updated'!$H:$O,8,0),0)</f>
        <v>0</v>
      </c>
      <c r="CS38" s="93">
        <f>IFERROR(VLOOKUP(CS$2&amp;$A38,'NAV''s to be updated'!$H:$O,8,0),0)</f>
        <v>0</v>
      </c>
      <c r="CT38" s="93">
        <f>IFERROR(VLOOKUP(CT$2&amp;$A38,'NAV''s to be updated'!$H:$O,8,0),0)</f>
        <v>0</v>
      </c>
      <c r="CU38" s="94">
        <f>IFERROR(VLOOKUP(CU$2&amp;$A38,'NAV''s to be updated'!$H:$O,8,0),0)</f>
        <v>0</v>
      </c>
      <c r="CV38" s="93">
        <f>IFERROR(VLOOKUP(CV$2&amp;$A38,'NAV''s to be updated'!$H:$O,8,0),0)</f>
        <v>0</v>
      </c>
      <c r="CW38" s="93">
        <f>IFERROR(VLOOKUP(CW$2&amp;$A38,'NAV''s to be updated'!$H:$O,8,0),0)</f>
        <v>0</v>
      </c>
      <c r="CX38" s="93">
        <f>IFERROR(VLOOKUP(CX$2&amp;$A38,'NAV''s to be updated'!$H:$O,8,0),0)</f>
        <v>0</v>
      </c>
      <c r="CY38" s="93">
        <f>IFERROR(VLOOKUP(CY$2&amp;$A38,'NAV''s to be updated'!$H:$O,8,0),0)</f>
        <v>0</v>
      </c>
      <c r="CZ38" s="93">
        <f>IFERROR(VLOOKUP(CZ$2&amp;$A38,'NAV''s to be updated'!$H:$O,8,0),0)</f>
        <v>0</v>
      </c>
      <c r="DA38" s="93">
        <f>IFERROR(VLOOKUP(DA$2&amp;$A38,'NAV''s to be updated'!$H:$O,8,0),0)</f>
        <v>0</v>
      </c>
      <c r="DB38" s="94">
        <f>IFERROR(VLOOKUP(DB$2&amp;$A38,'NAV''s to be updated'!$H:$O,8,0),0)</f>
        <v>0</v>
      </c>
      <c r="DC38" s="94">
        <f>IFERROR(VLOOKUP(DC$2&amp;$A38,'NAV''s to be updated'!$H:$O,8,0),0)</f>
        <v>0</v>
      </c>
      <c r="DD38" s="94">
        <f>IFERROR(VLOOKUP(DD$2&amp;$A38,'NAV''s to be updated'!$H:$O,8,0),0)</f>
        <v>0</v>
      </c>
      <c r="DE38" s="94">
        <f>IFERROR(VLOOKUP(DE$2&amp;$A38,'NAV''s to be updated'!$H:$O,8,0),0)</f>
        <v>0</v>
      </c>
      <c r="DF38" s="94">
        <f>IFERROR(VLOOKUP(DF$2&amp;$A38,'NAV''s to be updated'!$H:$O,8,0),0)</f>
        <v>0</v>
      </c>
      <c r="DG38" s="93">
        <f>IFERROR(VLOOKUP(DG$2&amp;$A38,'NAV''s to be updated'!$H:$O,8,0),0)</f>
        <v>0</v>
      </c>
      <c r="DH38" s="93">
        <f>IFERROR(VLOOKUP(DH$2&amp;$A38,'NAV''s to be updated'!$H:$O,8,0),0)</f>
        <v>0</v>
      </c>
      <c r="DI38" s="93">
        <f>IFERROR(VLOOKUP(DI$2&amp;$A38,'NAV''s to be updated'!$H:$O,8,0),0)</f>
        <v>0</v>
      </c>
      <c r="DJ38" s="93">
        <f>IFERROR(VLOOKUP(DJ$2&amp;$A38,'NAV''s to be updated'!$H:$O,8,0),0)</f>
        <v>0</v>
      </c>
      <c r="DK38" s="93">
        <f>IFERROR(VLOOKUP(DK$2&amp;$A38,'NAV''s to be updated'!$H:$O,8,0),0)</f>
        <v>0</v>
      </c>
      <c r="DL38" s="93">
        <f>IFERROR(VLOOKUP(DL$2&amp;$A38,'NAV''s to be updated'!$H:$O,8,0),0)</f>
        <v>0</v>
      </c>
      <c r="DM38" s="93">
        <f>IFERROR(VLOOKUP(DM$2&amp;$A38,'NAV''s to be updated'!$H:$O,8,0),0)</f>
        <v>0</v>
      </c>
      <c r="DN38" s="93">
        <f>IFERROR(VLOOKUP(DN$2&amp;$A38,'NAV''s to be updated'!$H:$O,8,0),0)</f>
        <v>0</v>
      </c>
      <c r="DO38" s="93">
        <f>IFERROR(VLOOKUP(DO$2&amp;$A38,'NAV''s to be updated'!$H:$O,8,0),0)</f>
        <v>0</v>
      </c>
      <c r="DP38" s="93">
        <f>IFERROR(VLOOKUP(DP$2&amp;$A38,'NAV''s to be updated'!$H:$O,8,0),0)</f>
        <v>0</v>
      </c>
      <c r="DQ38" s="94">
        <f>IFERROR(VLOOKUP(DQ$2&amp;$A38,'NAV''s to be updated'!$H:$O,8,0),0)</f>
        <v>0</v>
      </c>
      <c r="DR38" s="93">
        <f>IFERROR(VLOOKUP(DR$2&amp;$A38,'NAV''s to be updated'!$H:$O,8,0),0)</f>
        <v>0</v>
      </c>
      <c r="DS38" s="93">
        <f>IFERROR(VLOOKUP(DS$2&amp;$A38,'NAV''s to be updated'!$H:$O,8,0),0)</f>
        <v>0</v>
      </c>
      <c r="DT38" s="94">
        <f>IFERROR(VLOOKUP(DT$2&amp;$A38,'NAV''s to be updated'!$H:$O,8,0),0)</f>
        <v>0</v>
      </c>
      <c r="DU38" s="93">
        <f>IFERROR(VLOOKUP(DU$2&amp;$A38,'NAV''s to be updated'!$H:$O,8,0),0)</f>
        <v>0</v>
      </c>
      <c r="DV38" s="93">
        <f>IFERROR(VLOOKUP(DV$2&amp;$A38,'NAV''s to be updated'!$H:$O,8,0),0)</f>
        <v>0</v>
      </c>
      <c r="DW38" s="93">
        <f>IFERROR(VLOOKUP(DW$2&amp;$A38,'NAV''s to be updated'!$H:$O,8,0),0)</f>
        <v>0</v>
      </c>
      <c r="DX38" s="93">
        <f>IFERROR(VLOOKUP(DX$2&amp;$A38,'NAV''s to be updated'!$H:$O,8,0),0)</f>
        <v>0</v>
      </c>
      <c r="DY38" s="93">
        <f>IFERROR(VLOOKUP(DY$2&amp;$A38,'NAV''s to be updated'!$H:$O,8,0),0)</f>
        <v>0</v>
      </c>
      <c r="DZ38" s="93">
        <f>IFERROR(VLOOKUP(DZ$2&amp;$A38,'NAV''s to be updated'!$H:$O,8,0),0)</f>
        <v>0</v>
      </c>
      <c r="EA38" s="93">
        <f>IFERROR(VLOOKUP(EA$2&amp;$A38,'NAV''s to be updated'!$H:$O,8,0),0)</f>
        <v>0</v>
      </c>
      <c r="EB38" s="93">
        <f>IFERROR(VLOOKUP(EB$2&amp;$A38,'NAV''s to be updated'!$H:$O,8,0),0)</f>
        <v>0</v>
      </c>
      <c r="EC38" s="93">
        <f>IFERROR(VLOOKUP(EC$2&amp;$A38,'NAV''s to be updated'!$H:$O,8,0),0)</f>
        <v>0</v>
      </c>
      <c r="ED38" s="93">
        <f>IFERROR(VLOOKUP(ED$2&amp;$A38,'NAV''s to be updated'!$H:$O,8,0),0)</f>
        <v>0</v>
      </c>
      <c r="EE38" s="93">
        <f>IFERROR(VLOOKUP(EE$2&amp;$A38,'NAV''s to be updated'!$H:$O,8,0),0)</f>
        <v>0</v>
      </c>
      <c r="EF38" s="93">
        <f>IFERROR(VLOOKUP(EF$2&amp;$A38,'NAV''s to be updated'!$H:$O,8,0),0)</f>
        <v>0</v>
      </c>
      <c r="EG38" s="93">
        <f>IFERROR(VLOOKUP(EG$2&amp;$A38,'NAV''s to be updated'!$H:$O,8,0),0)</f>
        <v>0</v>
      </c>
      <c r="EH38" s="93">
        <f>IFERROR(VLOOKUP(EH$2&amp;$A38,'NAV''s to be updated'!$H:$O,8,0),0)</f>
        <v>0</v>
      </c>
      <c r="EI38" s="93">
        <f>IFERROR(VLOOKUP(EI$2&amp;$A38,'NAV''s to be updated'!$H:$O,8,0),0)</f>
        <v>0</v>
      </c>
      <c r="EJ38" s="93">
        <f>IFERROR(VLOOKUP(EJ$2&amp;$A38,'NAV''s to be updated'!$H:$O,8,0),0)</f>
        <v>0</v>
      </c>
      <c r="EK38" s="93">
        <f>IFERROR(VLOOKUP(EK$2&amp;$A38,'NAV''s to be updated'!$H:$O,8,0),0)</f>
        <v>0</v>
      </c>
      <c r="EL38" s="93">
        <f>IFERROR(VLOOKUP(EL$2&amp;$A38,'NAV''s to be updated'!$H:$O,8,0),0)</f>
        <v>0</v>
      </c>
      <c r="EM38" s="93">
        <f>IFERROR(VLOOKUP(EM$2&amp;$A38,'NAV''s to be updated'!$H:$O,8,0),0)</f>
        <v>0</v>
      </c>
      <c r="EN38" s="93">
        <f>IFERROR(VLOOKUP(EN$2&amp;$A38,'NAV''s to be updated'!$H:$O,8,0),0)</f>
        <v>0</v>
      </c>
    </row>
    <row r="39" spans="1:144">
      <c r="A39" s="91" t="s">
        <v>58</v>
      </c>
      <c r="B39" s="99" t="s">
        <v>2043</v>
      </c>
      <c r="C39" s="92">
        <f>IFERROR(VLOOKUP(C$2&amp;$A39,'NAV''s to be updated'!$H:$O,8,0),0)</f>
        <v>0</v>
      </c>
      <c r="D39" s="92">
        <f>IFERROR(VLOOKUP(D$2&amp;$A39,'NAV''s to be updated'!$H:$O,8,0),0)</f>
        <v>0</v>
      </c>
      <c r="E39" s="93" t="str">
        <f>IFERROR(VLOOKUP(E$2&amp;$A39,'NAV''s to be updated'!$H:$O,8,0),0)</f>
        <v>11.1631</v>
      </c>
      <c r="F39" s="93" t="str">
        <f>IFERROR(VLOOKUP(F$2&amp;$A39,'NAV''s to be updated'!$H:$O,8,0),0)</f>
        <v>11.2659</v>
      </c>
      <c r="G39" s="93">
        <f>IFERROR(VLOOKUP(G$2&amp;$A39,'NAV''s to be updated'!$H:$O,8,0),0)</f>
        <v>0</v>
      </c>
      <c r="H39" s="93">
        <f>IFERROR(VLOOKUP(H$2&amp;$A39,'NAV''s to be updated'!$H:$O,8,0),0)</f>
        <v>0</v>
      </c>
      <c r="I39" s="93" t="str">
        <f>IFERROR(VLOOKUP(I$2&amp;$A39,'NAV''s to be updated'!$H:$O,8,0),0)</f>
        <v>11.2484</v>
      </c>
      <c r="J39" s="93" t="str">
        <f>IFERROR(VLOOKUP(J$2&amp;$A39,'NAV''s to be updated'!$H:$O,8,0),0)</f>
        <v>11.1824</v>
      </c>
      <c r="K39" s="93" t="str">
        <f>IFERROR(VLOOKUP(K$2&amp;$A39,'NAV''s to be updated'!$H:$O,8,0),0)</f>
        <v>10.6189</v>
      </c>
      <c r="L39" s="93" t="str">
        <f>IFERROR(VLOOKUP(L$2&amp;$A39,'NAV''s to be updated'!$H:$O,8,0),0)</f>
        <v>10.6968</v>
      </c>
      <c r="M39" s="93">
        <f>IFERROR(VLOOKUP(M$2&amp;$A39,'NAV''s to be updated'!$H:$O,8,0),0)</f>
        <v>0</v>
      </c>
      <c r="N39" s="93">
        <f>IFERROR(VLOOKUP(N$2&amp;$A39,'NAV''s to be updated'!$H:$O,8,0),0)</f>
        <v>0</v>
      </c>
      <c r="O39" s="93">
        <f>IFERROR(VLOOKUP(O$2&amp;$A39,'NAV''s to be updated'!$H:$O,8,0),0)</f>
        <v>0</v>
      </c>
      <c r="P39" s="93">
        <f>IFERROR(VLOOKUP(P$2&amp;$A39,'NAV''s to be updated'!$H:$O,8,0),0)</f>
        <v>0</v>
      </c>
      <c r="Q39" s="93">
        <f>IFERROR(VLOOKUP(Q$2&amp;$A39,'NAV''s to be updated'!$H:$O,8,0),0)</f>
        <v>0</v>
      </c>
      <c r="R39" s="93">
        <f>IFERROR(VLOOKUP(R$2&amp;$A39,'NAV''s to be updated'!$H:$O,8,0),0)</f>
        <v>0</v>
      </c>
      <c r="S39" s="93" t="str">
        <f>IFERROR(VLOOKUP(S$2&amp;$A39,'NAV''s to be updated'!$H:$O,8,0),0)</f>
        <v>11.3004</v>
      </c>
      <c r="T39" s="93" t="str">
        <f>IFERROR(VLOOKUP(T$2&amp;$A39,'NAV''s to be updated'!$H:$O,8,0),0)</f>
        <v>14.2893</v>
      </c>
      <c r="U39" s="93" t="str">
        <f>IFERROR(VLOOKUP(U$2&amp;$A39,'NAV''s to be updated'!$H:$O,8,0),0)</f>
        <v>1075.5165</v>
      </c>
      <c r="V39" s="93" t="str">
        <f>IFERROR(VLOOKUP(V$2&amp;$A39,'NAV''s to be updated'!$H:$O,8,0),0)</f>
        <v>1083.2026</v>
      </c>
      <c r="W39" s="93">
        <f>IFERROR(VLOOKUP(W$2&amp;$A39,'NAV''s to be updated'!$H:$O,8,0),0)</f>
        <v>0</v>
      </c>
      <c r="X39" s="93">
        <f>IFERROR(VLOOKUP(X$2&amp;$A39,'NAV''s to be updated'!$H:$O,8,0),0)</f>
        <v>0</v>
      </c>
      <c r="Y39" s="93" t="str">
        <f>IFERROR(VLOOKUP(Y$2&amp;$A39,'NAV''s to be updated'!$H:$O,8,0),0)</f>
        <v>11.6055</v>
      </c>
      <c r="Z39" s="93" t="str">
        <f>IFERROR(VLOOKUP(Z$2&amp;$A39,'NAV''s to be updated'!$H:$O,8,0),0)</f>
        <v>11.6973</v>
      </c>
      <c r="AA39" s="93">
        <f>IFERROR(VLOOKUP(AA$2&amp;$A39,'NAV''s to be updated'!$H:$O,8,0),0)</f>
        <v>0</v>
      </c>
      <c r="AB39" s="93">
        <f>IFERROR(VLOOKUP(AB$2&amp;$A39,'NAV''s to be updated'!$H:$O,8,0),0)</f>
        <v>0</v>
      </c>
      <c r="AC39" s="93" t="str">
        <f>IFERROR(VLOOKUP(AC$2&amp;$A39,'NAV''s to be updated'!$H:$O,8,0),0)</f>
        <v>1048.5114</v>
      </c>
      <c r="AD39" s="93" t="str">
        <f>IFERROR(VLOOKUP(AD$2&amp;$A39,'NAV''s to be updated'!$H:$O,8,0),0)</f>
        <v>1060.3744</v>
      </c>
      <c r="AE39" s="93">
        <f>IFERROR(VLOOKUP(AE$2&amp;$A39,'NAV''s to be updated'!$H:$O,8,0),0)</f>
        <v>0</v>
      </c>
      <c r="AF39" s="93">
        <f>IFERROR(VLOOKUP(AF$2&amp;$A39,'NAV''s to be updated'!$H:$O,8,0),0)</f>
        <v>0</v>
      </c>
      <c r="AG39" s="93">
        <f>IFERROR(VLOOKUP(AG$2&amp;$A39,'NAV''s to be updated'!$H:$O,8,0),0)</f>
        <v>0</v>
      </c>
      <c r="AH39" s="93">
        <f>IFERROR(VLOOKUP(AH$2&amp;$A39,'NAV''s to be updated'!$H:$O,8,0),0)</f>
        <v>0</v>
      </c>
      <c r="AI39" s="93" t="str">
        <f>IFERROR(VLOOKUP(AI$2&amp;$A39,'NAV''s to be updated'!$H:$O,8,0),0)</f>
        <v>10.9650</v>
      </c>
      <c r="AJ39" s="93" t="str">
        <f>IFERROR(VLOOKUP(AJ$2&amp;$A39,'NAV''s to be updated'!$H:$O,8,0),0)</f>
        <v>10.9977</v>
      </c>
      <c r="AK39" s="93">
        <f>IFERROR(VLOOKUP(AK$2&amp;$A39,'NAV''s to be updated'!$H:$O,8,0),0)</f>
        <v>0</v>
      </c>
      <c r="AL39" s="93">
        <f>IFERROR(VLOOKUP(AL$2&amp;$A39,'NAV''s to be updated'!$H:$O,8,0),0)</f>
        <v>0</v>
      </c>
      <c r="AM39" s="93">
        <f>IFERROR(VLOOKUP(AM$2&amp;$A39,'NAV''s to be updated'!$H:$O,8,0),0)</f>
        <v>0</v>
      </c>
      <c r="AN39" s="93">
        <f>IFERROR(VLOOKUP(AN$2&amp;$A39,'NAV''s to be updated'!$H:$O,8,0),0)</f>
        <v>0</v>
      </c>
      <c r="AO39" s="93">
        <f>IFERROR(VLOOKUP(AO$2&amp;$A39,'NAV''s to be updated'!$H:$O,8,0),0)</f>
        <v>0</v>
      </c>
      <c r="AP39" s="93">
        <f>IFERROR(VLOOKUP(AP$2&amp;$A39,'NAV''s to be updated'!$H:$O,8,0),0)</f>
        <v>0</v>
      </c>
      <c r="AQ39" s="93">
        <f>IFERROR(VLOOKUP(AQ$2&amp;$A39,'NAV''s to be updated'!$H:$O,8,0),0)</f>
        <v>0</v>
      </c>
      <c r="AR39" s="93">
        <f>IFERROR(VLOOKUP(AR$2&amp;$A39,'NAV''s to be updated'!$H:$O,8,0),0)</f>
        <v>0</v>
      </c>
      <c r="AS39" s="93">
        <f>IFERROR(VLOOKUP(AS$2&amp;$A39,'NAV''s to be updated'!$H:$O,8,0),0)</f>
        <v>0</v>
      </c>
      <c r="AT39" s="93">
        <f>IFERROR(VLOOKUP(AT$2&amp;$A39,'NAV''s to be updated'!$H:$O,8,0),0)</f>
        <v>0</v>
      </c>
      <c r="AU39" s="93">
        <f>IFERROR(VLOOKUP(AU$2&amp;$A39,'NAV''s to be updated'!$H:$O,8,0),0)</f>
        <v>0</v>
      </c>
      <c r="AV39" s="93">
        <f>IFERROR(VLOOKUP(AV$2&amp;$A39,'NAV''s to be updated'!$H:$O,8,0),0)</f>
        <v>0</v>
      </c>
      <c r="AW39" s="93" t="str">
        <f>IFERROR(VLOOKUP(AW$2&amp;$A39,'NAV''s to be updated'!$H:$O,8,0),0)</f>
        <v>10.3783</v>
      </c>
      <c r="AX39" s="93" t="str">
        <f>IFERROR(VLOOKUP(AX$2&amp;$A39,'NAV''s to be updated'!$H:$O,8,0),0)</f>
        <v>10.3893</v>
      </c>
      <c r="AY39" s="93" t="str">
        <f>IFERROR(VLOOKUP(AY$2&amp;$A39,'NAV''s to be updated'!$H:$O,8,0),0)</f>
        <v>14.167</v>
      </c>
      <c r="AZ39" s="93" t="str">
        <f>IFERROR(VLOOKUP(AZ$2&amp;$A39,'NAV''s to be updated'!$H:$O,8,0),0)</f>
        <v>16.740</v>
      </c>
      <c r="BA39" s="93">
        <f>IFERROR(VLOOKUP(BA$2&amp;$A39,'NAV''s to be updated'!$H:$O,8,0),0)</f>
        <v>0</v>
      </c>
      <c r="BB39" s="93">
        <f>IFERROR(VLOOKUP(BB$2&amp;$A39,'NAV''s to be updated'!$H:$O,8,0),0)</f>
        <v>0</v>
      </c>
      <c r="BC39" s="93" t="str">
        <f>IFERROR(VLOOKUP(BC$2&amp;$A39,'NAV''s to be updated'!$H:$O,8,0),0)</f>
        <v>10.6741</v>
      </c>
      <c r="BD39" s="93" t="str">
        <f>IFERROR(VLOOKUP(BD$2&amp;$A39,'NAV''s to be updated'!$H:$O,8,0),0)</f>
        <v>10.5190</v>
      </c>
      <c r="BE39" s="93" t="str">
        <f>IFERROR(VLOOKUP(BE$2&amp;$A39,'NAV''s to be updated'!$H:$O,8,0),0)</f>
        <v>10.6404</v>
      </c>
      <c r="BF39" s="93" t="str">
        <f>IFERROR(VLOOKUP(BF$2&amp;$A39,'NAV''s to be updated'!$H:$O,8,0),0)</f>
        <v>11.7858</v>
      </c>
      <c r="BG39" s="93" t="str">
        <f>IFERROR(VLOOKUP(BG$2&amp;$A39,'NAV''s to be updated'!$H:$O,8,0),0)</f>
        <v>13.854</v>
      </c>
      <c r="BH39" s="93" t="str">
        <f>IFERROR(VLOOKUP(BH$2&amp;$A39,'NAV''s to be updated'!$H:$O,8,0),0)</f>
        <v>17.418</v>
      </c>
      <c r="BI39" s="93">
        <f>IFERROR(VLOOKUP(BI$2&amp;$A39,'NAV''s to be updated'!$H:$O,8,0),0)</f>
        <v>0</v>
      </c>
      <c r="BJ39" s="93">
        <f>IFERROR(VLOOKUP(BJ$2&amp;$A39,'NAV''s to be updated'!$H:$O,8,0),0)</f>
        <v>0</v>
      </c>
      <c r="BK39" s="93" t="str">
        <f>IFERROR(VLOOKUP(BK$2&amp;$A39,'NAV''s to be updated'!$H:$O,8,0),0)</f>
        <v>11.768</v>
      </c>
      <c r="BL39" s="93" t="str">
        <f>IFERROR(VLOOKUP(BL$2&amp;$A39,'NAV''s to be updated'!$H:$O,8,0),0)</f>
        <v>13.027</v>
      </c>
      <c r="BM39" s="93">
        <f>IFERROR(VLOOKUP(BM$2&amp;$A39,'NAV''s to be updated'!$H:$O,8,0),0)</f>
        <v>0</v>
      </c>
      <c r="BN39" s="93" t="str">
        <f>IFERROR(VLOOKUP(BN$2&amp;$A39,'NAV''s to be updated'!$H:$O,8,0),0)</f>
        <v>10.5508</v>
      </c>
      <c r="BO39" s="93" t="str">
        <f>IFERROR(VLOOKUP(BO$2&amp;$A39,'NAV''s to be updated'!$H:$O,8,0),0)</f>
        <v>10.5739</v>
      </c>
      <c r="BP39" s="93">
        <f>IFERROR(VLOOKUP(BP$2&amp;$A39,'NAV''s to be updated'!$H:$O,8,0),0)</f>
        <v>0</v>
      </c>
      <c r="BQ39" s="93">
        <f>IFERROR(VLOOKUP(BQ$2&amp;$A39,'NAV''s to be updated'!$H:$O,8,0),0)</f>
        <v>0</v>
      </c>
      <c r="BR39" s="93">
        <f>IFERROR(VLOOKUP(BR$2&amp;$A39,'NAV''s to be updated'!$H:$O,8,0),0)</f>
        <v>0</v>
      </c>
      <c r="BS39" s="93">
        <f>IFERROR(VLOOKUP(BS$2&amp;$A39,'NAV''s to be updated'!$H:$O,8,0),0)</f>
        <v>0</v>
      </c>
      <c r="BT39" s="93">
        <f>IFERROR(VLOOKUP(BT$2&amp;$A39,'NAV''s to be updated'!$H:$O,8,0),0)</f>
        <v>0</v>
      </c>
      <c r="BU39" s="93">
        <f>IFERROR(VLOOKUP(BU$2&amp;$A39,'NAV''s to be updated'!$H:$O,8,0),0)</f>
        <v>0</v>
      </c>
      <c r="BV39" s="93">
        <f>IFERROR(VLOOKUP(BV$2&amp;$A39,'NAV''s to be updated'!$H:$O,8,0),0)</f>
        <v>0</v>
      </c>
      <c r="BW39" s="93">
        <f>IFERROR(VLOOKUP(BW$2&amp;$A39,'NAV''s to be updated'!$H:$O,8,0),0)</f>
        <v>0</v>
      </c>
      <c r="BX39" s="93">
        <f>IFERROR(VLOOKUP(BX$2&amp;$A39,'NAV''s to be updated'!$H:$O,8,0),0)</f>
        <v>0</v>
      </c>
      <c r="BY39" s="93">
        <f>IFERROR(VLOOKUP(BY$2&amp;$A39,'NAV''s to be updated'!$H:$O,8,0),0)</f>
        <v>0</v>
      </c>
      <c r="BZ39" s="93">
        <f>IFERROR(VLOOKUP(BZ$2&amp;$A39,'NAV''s to be updated'!$H:$O,8,0),0)</f>
        <v>0</v>
      </c>
      <c r="CA39" s="93">
        <f>IFERROR(VLOOKUP(CA$2&amp;$A39,'NAV''s to be updated'!$H:$O,8,0),0)</f>
        <v>0</v>
      </c>
      <c r="CB39" s="93">
        <f>IFERROR(VLOOKUP(CB$2&amp;$A39,'NAV''s to be updated'!$H:$O,8,0),0)</f>
        <v>0</v>
      </c>
      <c r="CC39" s="93">
        <f>IFERROR(VLOOKUP(CC$2&amp;$A39,'NAV''s to be updated'!$H:$O,8,0),0)</f>
        <v>0</v>
      </c>
      <c r="CD39" s="93">
        <f>IFERROR(VLOOKUP(CD$2&amp;$A39,'NAV''s to be updated'!$H:$O,8,0),0)</f>
        <v>0</v>
      </c>
      <c r="CE39" s="93">
        <f>IFERROR(VLOOKUP(CE$2&amp;$A39,'NAV''s to be updated'!$H:$O,8,0),0)</f>
        <v>0</v>
      </c>
      <c r="CF39" s="93">
        <f>IFERROR(VLOOKUP(CF$2&amp;$A39,'NAV''s to be updated'!$H:$O,8,0),0)</f>
        <v>0</v>
      </c>
      <c r="CG39" s="93">
        <f>IFERROR(VLOOKUP(CG$2&amp;$A39,'NAV''s to be updated'!$H:$O,8,0),0)</f>
        <v>0</v>
      </c>
      <c r="CH39" s="93">
        <f>IFERROR(VLOOKUP(CH$2&amp;$A39,'NAV''s to be updated'!$H:$O,8,0),0)</f>
        <v>0</v>
      </c>
      <c r="CI39" s="93">
        <f>IFERROR(VLOOKUP(CI$2&amp;$A39,'NAV''s to be updated'!$H:$O,8,0),0)</f>
        <v>0</v>
      </c>
      <c r="CJ39" s="93">
        <f>IFERROR(VLOOKUP(CJ$2&amp;$A39,'NAV''s to be updated'!$H:$O,8,0),0)</f>
        <v>0</v>
      </c>
      <c r="CK39" s="93">
        <f>IFERROR(VLOOKUP(CK$2&amp;$A39,'NAV''s to be updated'!$H:$O,8,0),0)</f>
        <v>0</v>
      </c>
      <c r="CL39" s="93">
        <f>IFERROR(VLOOKUP(CL$2&amp;$A39,'NAV''s to be updated'!$H:$O,8,0),0)</f>
        <v>0</v>
      </c>
      <c r="CM39" s="93">
        <f>IFERROR(VLOOKUP(CM$2&amp;$A39,'NAV''s to be updated'!$H:$O,8,0),0)</f>
        <v>0</v>
      </c>
      <c r="CN39" s="93">
        <f>IFERROR(VLOOKUP(CN$2&amp;$A39,'NAV''s to be updated'!$H:$O,8,0),0)</f>
        <v>0</v>
      </c>
      <c r="CO39" s="93">
        <f>IFERROR(VLOOKUP(CO$2&amp;$A39,'NAV''s to be updated'!$H:$O,8,0),0)</f>
        <v>0</v>
      </c>
      <c r="CP39" s="94">
        <f>IFERROR(VLOOKUP(CP$2&amp;$A39,'NAV''s to be updated'!$H:$O,8,0),0)</f>
        <v>0</v>
      </c>
      <c r="CQ39" s="93">
        <f>IFERROR(VLOOKUP(CQ$2&amp;$A39,'NAV''s to be updated'!$H:$O,8,0),0)</f>
        <v>0</v>
      </c>
      <c r="CR39" s="93">
        <f>IFERROR(VLOOKUP(CR$2&amp;$A39,'NAV''s to be updated'!$H:$O,8,0),0)</f>
        <v>0</v>
      </c>
      <c r="CS39" s="93">
        <f>IFERROR(VLOOKUP(CS$2&amp;$A39,'NAV''s to be updated'!$H:$O,8,0),0)</f>
        <v>0</v>
      </c>
      <c r="CT39" s="93">
        <f>IFERROR(VLOOKUP(CT$2&amp;$A39,'NAV''s to be updated'!$H:$O,8,0),0)</f>
        <v>0</v>
      </c>
      <c r="CU39" s="94">
        <f>IFERROR(VLOOKUP(CU$2&amp;$A39,'NAV''s to be updated'!$H:$O,8,0),0)</f>
        <v>0</v>
      </c>
      <c r="CV39" s="93">
        <f>IFERROR(VLOOKUP(CV$2&amp;$A39,'NAV''s to be updated'!$H:$O,8,0),0)</f>
        <v>0</v>
      </c>
      <c r="CW39" s="93">
        <f>IFERROR(VLOOKUP(CW$2&amp;$A39,'NAV''s to be updated'!$H:$O,8,0),0)</f>
        <v>0</v>
      </c>
      <c r="CX39" s="93">
        <f>IFERROR(VLOOKUP(CX$2&amp;$A39,'NAV''s to be updated'!$H:$O,8,0),0)</f>
        <v>0</v>
      </c>
      <c r="CY39" s="93">
        <f>IFERROR(VLOOKUP(CY$2&amp;$A39,'NAV''s to be updated'!$H:$O,8,0),0)</f>
        <v>0</v>
      </c>
      <c r="CZ39" s="93">
        <f>IFERROR(VLOOKUP(CZ$2&amp;$A39,'NAV''s to be updated'!$H:$O,8,0),0)</f>
        <v>0</v>
      </c>
      <c r="DA39" s="93">
        <f>IFERROR(VLOOKUP(DA$2&amp;$A39,'NAV''s to be updated'!$H:$O,8,0),0)</f>
        <v>0</v>
      </c>
      <c r="DB39" s="94">
        <f>IFERROR(VLOOKUP(DB$2&amp;$A39,'NAV''s to be updated'!$H:$O,8,0),0)</f>
        <v>0</v>
      </c>
      <c r="DC39" s="94">
        <f>IFERROR(VLOOKUP(DC$2&amp;$A39,'NAV''s to be updated'!$H:$O,8,0),0)</f>
        <v>0</v>
      </c>
      <c r="DD39" s="94">
        <f>IFERROR(VLOOKUP(DD$2&amp;$A39,'NAV''s to be updated'!$H:$O,8,0),0)</f>
        <v>0</v>
      </c>
      <c r="DE39" s="94">
        <f>IFERROR(VLOOKUP(DE$2&amp;$A39,'NAV''s to be updated'!$H:$O,8,0),0)</f>
        <v>0</v>
      </c>
      <c r="DF39" s="94">
        <f>IFERROR(VLOOKUP(DF$2&amp;$A39,'NAV''s to be updated'!$H:$O,8,0),0)</f>
        <v>0</v>
      </c>
      <c r="DG39" s="93">
        <f>IFERROR(VLOOKUP(DG$2&amp;$A39,'NAV''s to be updated'!$H:$O,8,0),0)</f>
        <v>0</v>
      </c>
      <c r="DH39" s="93">
        <f>IFERROR(VLOOKUP(DH$2&amp;$A39,'NAV''s to be updated'!$H:$O,8,0),0)</f>
        <v>0</v>
      </c>
      <c r="DI39" s="93">
        <f>IFERROR(VLOOKUP(DI$2&amp;$A39,'NAV''s to be updated'!$H:$O,8,0),0)</f>
        <v>0</v>
      </c>
      <c r="DJ39" s="93">
        <f>IFERROR(VLOOKUP(DJ$2&amp;$A39,'NAV''s to be updated'!$H:$O,8,0),0)</f>
        <v>0</v>
      </c>
      <c r="DK39" s="93">
        <f>IFERROR(VLOOKUP(DK$2&amp;$A39,'NAV''s to be updated'!$H:$O,8,0),0)</f>
        <v>0</v>
      </c>
      <c r="DL39" s="93">
        <f>IFERROR(VLOOKUP(DL$2&amp;$A39,'NAV''s to be updated'!$H:$O,8,0),0)</f>
        <v>0</v>
      </c>
      <c r="DM39" s="93">
        <f>IFERROR(VLOOKUP(DM$2&amp;$A39,'NAV''s to be updated'!$H:$O,8,0),0)</f>
        <v>0</v>
      </c>
      <c r="DN39" s="93">
        <f>IFERROR(VLOOKUP(DN$2&amp;$A39,'NAV''s to be updated'!$H:$O,8,0),0)</f>
        <v>0</v>
      </c>
      <c r="DO39" s="93">
        <f>IFERROR(VLOOKUP(DO$2&amp;$A39,'NAV''s to be updated'!$H:$O,8,0),0)</f>
        <v>0</v>
      </c>
      <c r="DP39" s="93">
        <f>IFERROR(VLOOKUP(DP$2&amp;$A39,'NAV''s to be updated'!$H:$O,8,0),0)</f>
        <v>0</v>
      </c>
      <c r="DQ39" s="94">
        <f>IFERROR(VLOOKUP(DQ$2&amp;$A39,'NAV''s to be updated'!$H:$O,8,0),0)</f>
        <v>0</v>
      </c>
      <c r="DR39" s="93">
        <f>IFERROR(VLOOKUP(DR$2&amp;$A39,'NAV''s to be updated'!$H:$O,8,0),0)</f>
        <v>0</v>
      </c>
      <c r="DS39" s="93">
        <f>IFERROR(VLOOKUP(DS$2&amp;$A39,'NAV''s to be updated'!$H:$O,8,0),0)</f>
        <v>0</v>
      </c>
      <c r="DT39" s="94">
        <f>IFERROR(VLOOKUP(DT$2&amp;$A39,'NAV''s to be updated'!$H:$O,8,0),0)</f>
        <v>0</v>
      </c>
      <c r="DU39" s="93">
        <f>IFERROR(VLOOKUP(DU$2&amp;$A39,'NAV''s to be updated'!$H:$O,8,0),0)</f>
        <v>0</v>
      </c>
      <c r="DV39" s="93">
        <f>IFERROR(VLOOKUP(DV$2&amp;$A39,'NAV''s to be updated'!$H:$O,8,0),0)</f>
        <v>0</v>
      </c>
      <c r="DW39" s="93">
        <f>IFERROR(VLOOKUP(DW$2&amp;$A39,'NAV''s to be updated'!$H:$O,8,0),0)</f>
        <v>0</v>
      </c>
      <c r="DX39" s="93">
        <f>IFERROR(VLOOKUP(DX$2&amp;$A39,'NAV''s to be updated'!$H:$O,8,0),0)</f>
        <v>0</v>
      </c>
      <c r="DY39" s="93">
        <f>IFERROR(VLOOKUP(DY$2&amp;$A39,'NAV''s to be updated'!$H:$O,8,0),0)</f>
        <v>0</v>
      </c>
      <c r="DZ39" s="93">
        <f>IFERROR(VLOOKUP(DZ$2&amp;$A39,'NAV''s to be updated'!$H:$O,8,0),0)</f>
        <v>0</v>
      </c>
      <c r="EA39" s="93">
        <f>IFERROR(VLOOKUP(EA$2&amp;$A39,'NAV''s to be updated'!$H:$O,8,0),0)</f>
        <v>0</v>
      </c>
      <c r="EB39" s="93">
        <f>IFERROR(VLOOKUP(EB$2&amp;$A39,'NAV''s to be updated'!$H:$O,8,0),0)</f>
        <v>0</v>
      </c>
      <c r="EC39" s="93">
        <f>IFERROR(VLOOKUP(EC$2&amp;$A39,'NAV''s to be updated'!$H:$O,8,0),0)</f>
        <v>0</v>
      </c>
      <c r="ED39" s="93">
        <f>IFERROR(VLOOKUP(ED$2&amp;$A39,'NAV''s to be updated'!$H:$O,8,0),0)</f>
        <v>0</v>
      </c>
      <c r="EE39" s="93">
        <f>IFERROR(VLOOKUP(EE$2&amp;$A39,'NAV''s to be updated'!$H:$O,8,0),0)</f>
        <v>0</v>
      </c>
      <c r="EF39" s="93">
        <f>IFERROR(VLOOKUP(EF$2&amp;$A39,'NAV''s to be updated'!$H:$O,8,0),0)</f>
        <v>0</v>
      </c>
      <c r="EG39" s="93">
        <f>IFERROR(VLOOKUP(EG$2&amp;$A39,'NAV''s to be updated'!$H:$O,8,0),0)</f>
        <v>0</v>
      </c>
      <c r="EH39" s="93">
        <f>IFERROR(VLOOKUP(EH$2&amp;$A39,'NAV''s to be updated'!$H:$O,8,0),0)</f>
        <v>0</v>
      </c>
      <c r="EI39" s="93">
        <f>IFERROR(VLOOKUP(EI$2&amp;$A39,'NAV''s to be updated'!$H:$O,8,0),0)</f>
        <v>0</v>
      </c>
      <c r="EJ39" s="93">
        <f>IFERROR(VLOOKUP(EJ$2&amp;$A39,'NAV''s to be updated'!$H:$O,8,0),0)</f>
        <v>0</v>
      </c>
      <c r="EK39" s="93">
        <f>IFERROR(VLOOKUP(EK$2&amp;$A39,'NAV''s to be updated'!$H:$O,8,0),0)</f>
        <v>0</v>
      </c>
      <c r="EL39" s="93">
        <f>IFERROR(VLOOKUP(EL$2&amp;$A39,'NAV''s to be updated'!$H:$O,8,0),0)</f>
        <v>0</v>
      </c>
      <c r="EM39" s="93">
        <f>IFERROR(VLOOKUP(EM$2&amp;$A39,'NAV''s to be updated'!$H:$O,8,0),0)</f>
        <v>0</v>
      </c>
      <c r="EN39" s="93">
        <f>IFERROR(VLOOKUP(EN$2&amp;$A39,'NAV''s to be updated'!$H:$O,8,0),0)</f>
        <v>0</v>
      </c>
    </row>
    <row r="40" spans="1:144">
      <c r="A40" s="91" t="s">
        <v>69</v>
      </c>
      <c r="B40" s="59" t="s">
        <v>69</v>
      </c>
      <c r="C40" s="92">
        <f>IFERROR(VLOOKUP(C$2&amp;$A40,'NAV''s to be updated'!$H:$O,8,0),0)</f>
        <v>0</v>
      </c>
      <c r="D40" s="92">
        <f>IFERROR(VLOOKUP(D$2&amp;$A40,'NAV''s to be updated'!$H:$O,8,0),0)</f>
        <v>0</v>
      </c>
      <c r="E40" s="93">
        <f>IFERROR(VLOOKUP(E$2&amp;$A40,'NAV''s to be updated'!$H:$O,8,0),0)</f>
        <v>0</v>
      </c>
      <c r="F40" s="93">
        <f>IFERROR(VLOOKUP(F$2&amp;$A40,'NAV''s to be updated'!$H:$O,8,0),0)</f>
        <v>0</v>
      </c>
      <c r="G40" s="93">
        <f>IFERROR(VLOOKUP(G$2&amp;$A40,'NAV''s to be updated'!$H:$O,8,0),0)</f>
        <v>0</v>
      </c>
      <c r="H40" s="93">
        <f>IFERROR(VLOOKUP(H$2&amp;$A40,'NAV''s to be updated'!$H:$O,8,0),0)</f>
        <v>0</v>
      </c>
      <c r="I40" s="93">
        <f>IFERROR(VLOOKUP(I$2&amp;$A40,'NAV''s to be updated'!$H:$O,8,0),0)</f>
        <v>0</v>
      </c>
      <c r="J40" s="93">
        <f>IFERROR(VLOOKUP(J$2&amp;$A40,'NAV''s to be updated'!$H:$O,8,0),0)</f>
        <v>0</v>
      </c>
      <c r="K40" s="93">
        <f>IFERROR(VLOOKUP(K$2&amp;$A40,'NAV''s to be updated'!$H:$O,8,0),0)</f>
        <v>0</v>
      </c>
      <c r="L40" s="93">
        <f>IFERROR(VLOOKUP(L$2&amp;$A40,'NAV''s to be updated'!$H:$O,8,0),0)</f>
        <v>0</v>
      </c>
      <c r="M40" s="93">
        <f>IFERROR(VLOOKUP(M$2&amp;$A40,'NAV''s to be updated'!$H:$O,8,0),0)</f>
        <v>0</v>
      </c>
      <c r="N40" s="93">
        <f>IFERROR(VLOOKUP(N$2&amp;$A40,'NAV''s to be updated'!$H:$O,8,0),0)</f>
        <v>0</v>
      </c>
      <c r="O40" s="93">
        <f>IFERROR(VLOOKUP(O$2&amp;$A40,'NAV''s to be updated'!$H:$O,8,0),0)</f>
        <v>0</v>
      </c>
      <c r="P40" s="93">
        <f>IFERROR(VLOOKUP(P$2&amp;$A40,'NAV''s to be updated'!$H:$O,8,0),0)</f>
        <v>0</v>
      </c>
      <c r="Q40" s="93">
        <f>IFERROR(VLOOKUP(Q$2&amp;$A40,'NAV''s to be updated'!$H:$O,8,0),0)</f>
        <v>0</v>
      </c>
      <c r="R40" s="93">
        <f>IFERROR(VLOOKUP(R$2&amp;$A40,'NAV''s to be updated'!$H:$O,8,0),0)</f>
        <v>0</v>
      </c>
      <c r="S40" s="93">
        <f>IFERROR(VLOOKUP(S$2&amp;$A40,'NAV''s to be updated'!$H:$O,8,0),0)</f>
        <v>0</v>
      </c>
      <c r="T40" s="93">
        <f>IFERROR(VLOOKUP(T$2&amp;$A40,'NAV''s to be updated'!$H:$O,8,0),0)</f>
        <v>0</v>
      </c>
      <c r="U40" s="93">
        <f>IFERROR(VLOOKUP(U$2&amp;$A40,'NAV''s to be updated'!$H:$O,8,0),0)</f>
        <v>0</v>
      </c>
      <c r="V40" s="93">
        <f>IFERROR(VLOOKUP(V$2&amp;$A40,'NAV''s to be updated'!$H:$O,8,0),0)</f>
        <v>0</v>
      </c>
      <c r="W40" s="93">
        <f>IFERROR(VLOOKUP(W$2&amp;$A40,'NAV''s to be updated'!$H:$O,8,0),0)</f>
        <v>0</v>
      </c>
      <c r="X40" s="93">
        <f>IFERROR(VLOOKUP(X$2&amp;$A40,'NAV''s to be updated'!$H:$O,8,0),0)</f>
        <v>0</v>
      </c>
      <c r="Y40" s="93">
        <f>IFERROR(VLOOKUP(Y$2&amp;$A40,'NAV''s to be updated'!$H:$O,8,0),0)</f>
        <v>0</v>
      </c>
      <c r="Z40" s="93">
        <f>IFERROR(VLOOKUP(Z$2&amp;$A40,'NAV''s to be updated'!$H:$O,8,0),0)</f>
        <v>0</v>
      </c>
      <c r="AA40" s="93">
        <f>IFERROR(VLOOKUP(AA$2&amp;$A40,'NAV''s to be updated'!$H:$O,8,0),0)</f>
        <v>0</v>
      </c>
      <c r="AB40" s="93">
        <f>IFERROR(VLOOKUP(AB$2&amp;$A40,'NAV''s to be updated'!$H:$O,8,0),0)</f>
        <v>0</v>
      </c>
      <c r="AC40" s="93">
        <f>IFERROR(VLOOKUP(AC$2&amp;$A40,'NAV''s to be updated'!$H:$O,8,0),0)</f>
        <v>0</v>
      </c>
      <c r="AD40" s="93">
        <f>IFERROR(VLOOKUP(AD$2&amp;$A40,'NAV''s to be updated'!$H:$O,8,0),0)</f>
        <v>0</v>
      </c>
      <c r="AE40" s="93">
        <f>IFERROR(VLOOKUP(AE$2&amp;$A40,'NAV''s to be updated'!$H:$O,8,0),0)</f>
        <v>0</v>
      </c>
      <c r="AF40" s="93">
        <f>IFERROR(VLOOKUP(AF$2&amp;$A40,'NAV''s to be updated'!$H:$O,8,0),0)</f>
        <v>0</v>
      </c>
      <c r="AG40" s="93">
        <f>IFERROR(VLOOKUP(AG$2&amp;$A40,'NAV''s to be updated'!$H:$O,8,0),0)</f>
        <v>0</v>
      </c>
      <c r="AH40" s="93">
        <f>IFERROR(VLOOKUP(AH$2&amp;$A40,'NAV''s to be updated'!$H:$O,8,0),0)</f>
        <v>0</v>
      </c>
      <c r="AI40" s="93">
        <f>IFERROR(VLOOKUP(AI$2&amp;$A40,'NAV''s to be updated'!$H:$O,8,0),0)</f>
        <v>0</v>
      </c>
      <c r="AJ40" s="93">
        <f>IFERROR(VLOOKUP(AJ$2&amp;$A40,'NAV''s to be updated'!$H:$O,8,0),0)</f>
        <v>0</v>
      </c>
      <c r="AK40" s="93">
        <f>IFERROR(VLOOKUP(AK$2&amp;$A40,'NAV''s to be updated'!$H:$O,8,0),0)</f>
        <v>0</v>
      </c>
      <c r="AL40" s="93">
        <f>IFERROR(VLOOKUP(AL$2&amp;$A40,'NAV''s to be updated'!$H:$O,8,0),0)</f>
        <v>0</v>
      </c>
      <c r="AM40" s="93">
        <f>IFERROR(VLOOKUP(AM$2&amp;$A40,'NAV''s to be updated'!$H:$O,8,0),0)</f>
        <v>0</v>
      </c>
      <c r="AN40" s="93">
        <f>IFERROR(VLOOKUP(AN$2&amp;$A40,'NAV''s to be updated'!$H:$O,8,0),0)</f>
        <v>0</v>
      </c>
      <c r="AO40" s="93">
        <f>IFERROR(VLOOKUP(AO$2&amp;$A40,'NAV''s to be updated'!$H:$O,8,0),0)</f>
        <v>0</v>
      </c>
      <c r="AP40" s="93">
        <f>IFERROR(VLOOKUP(AP$2&amp;$A40,'NAV''s to be updated'!$H:$O,8,0),0)</f>
        <v>0</v>
      </c>
      <c r="AQ40" s="93">
        <f>IFERROR(VLOOKUP(AQ$2&amp;$A40,'NAV''s to be updated'!$H:$O,8,0),0)</f>
        <v>0</v>
      </c>
      <c r="AR40" s="93">
        <f>IFERROR(VLOOKUP(AR$2&amp;$A40,'NAV''s to be updated'!$H:$O,8,0),0)</f>
        <v>0</v>
      </c>
      <c r="AS40" s="93">
        <f>IFERROR(VLOOKUP(AS$2&amp;$A40,'NAV''s to be updated'!$H:$O,8,0),0)</f>
        <v>0</v>
      </c>
      <c r="AT40" s="93">
        <f>IFERROR(VLOOKUP(AT$2&amp;$A40,'NAV''s to be updated'!$H:$O,8,0),0)</f>
        <v>0</v>
      </c>
      <c r="AU40" s="93">
        <f>IFERROR(VLOOKUP(AU$2&amp;$A40,'NAV''s to be updated'!$H:$O,8,0),0)</f>
        <v>0</v>
      </c>
      <c r="AV40" s="93">
        <f>IFERROR(VLOOKUP(AV$2&amp;$A40,'NAV''s to be updated'!$H:$O,8,0),0)</f>
        <v>0</v>
      </c>
      <c r="AW40" s="93">
        <f>IFERROR(VLOOKUP(AW$2&amp;$A40,'NAV''s to be updated'!$H:$O,8,0),0)</f>
        <v>0</v>
      </c>
      <c r="AX40" s="93">
        <f>IFERROR(VLOOKUP(AX$2&amp;$A40,'NAV''s to be updated'!$H:$O,8,0),0)</f>
        <v>0</v>
      </c>
      <c r="AY40" s="93">
        <f>IFERROR(VLOOKUP(AY$2&amp;$A40,'NAV''s to be updated'!$H:$O,8,0),0)</f>
        <v>0</v>
      </c>
      <c r="AZ40" s="93">
        <f>IFERROR(VLOOKUP(AZ$2&amp;$A40,'NAV''s to be updated'!$H:$O,8,0),0)</f>
        <v>0</v>
      </c>
      <c r="BA40" s="93">
        <f>IFERROR(VLOOKUP(BA$2&amp;$A40,'NAV''s to be updated'!$H:$O,8,0),0)</f>
        <v>0</v>
      </c>
      <c r="BB40" s="93">
        <f>IFERROR(VLOOKUP(BB$2&amp;$A40,'NAV''s to be updated'!$H:$O,8,0),0)</f>
        <v>0</v>
      </c>
      <c r="BC40" s="93">
        <f>IFERROR(VLOOKUP(BC$2&amp;$A40,'NAV''s to be updated'!$H:$O,8,0),0)</f>
        <v>0</v>
      </c>
      <c r="BD40" s="93">
        <f>IFERROR(VLOOKUP(BD$2&amp;$A40,'NAV''s to be updated'!$H:$O,8,0),0)</f>
        <v>0</v>
      </c>
      <c r="BE40" s="93">
        <f>IFERROR(VLOOKUP(BE$2&amp;$A40,'NAV''s to be updated'!$H:$O,8,0),0)</f>
        <v>0</v>
      </c>
      <c r="BF40" s="93">
        <f>IFERROR(VLOOKUP(BF$2&amp;$A40,'NAV''s to be updated'!$H:$O,8,0),0)</f>
        <v>0</v>
      </c>
      <c r="BG40" s="93">
        <f>IFERROR(VLOOKUP(BG$2&amp;$A40,'NAV''s to be updated'!$H:$O,8,0),0)</f>
        <v>0</v>
      </c>
      <c r="BH40" s="93">
        <f>IFERROR(VLOOKUP(BH$2&amp;$A40,'NAV''s to be updated'!$H:$O,8,0),0)</f>
        <v>0</v>
      </c>
      <c r="BI40" s="93">
        <f>IFERROR(VLOOKUP(BI$2&amp;$A40,'NAV''s to be updated'!$H:$O,8,0),0)</f>
        <v>0</v>
      </c>
      <c r="BJ40" s="93">
        <f>IFERROR(VLOOKUP(BJ$2&amp;$A40,'NAV''s to be updated'!$H:$O,8,0),0)</f>
        <v>0</v>
      </c>
      <c r="BK40" s="93">
        <f>IFERROR(VLOOKUP(BK$2&amp;$A40,'NAV''s to be updated'!$H:$O,8,0),0)</f>
        <v>0</v>
      </c>
      <c r="BL40" s="93">
        <f>IFERROR(VLOOKUP(BL$2&amp;$A40,'NAV''s to be updated'!$H:$O,8,0),0)</f>
        <v>0</v>
      </c>
      <c r="BM40" s="93">
        <f>IFERROR(VLOOKUP(BM$2&amp;$A40,'NAV''s to be updated'!$H:$O,8,0),0)</f>
        <v>0</v>
      </c>
      <c r="BN40" s="93">
        <f>IFERROR(VLOOKUP(BN$2&amp;$A40,'NAV''s to be updated'!$H:$O,8,0),0)</f>
        <v>0</v>
      </c>
      <c r="BO40" s="93">
        <f>IFERROR(VLOOKUP(BO$2&amp;$A40,'NAV''s to be updated'!$H:$O,8,0),0)</f>
        <v>0</v>
      </c>
      <c r="BP40" s="93">
        <f>IFERROR(VLOOKUP(BP$2&amp;$A40,'NAV''s to be updated'!$H:$O,8,0),0)</f>
        <v>0</v>
      </c>
      <c r="BQ40" s="93">
        <f>IFERROR(VLOOKUP(BQ$2&amp;$A40,'NAV''s to be updated'!$H:$O,8,0),0)</f>
        <v>0</v>
      </c>
      <c r="BR40" s="93">
        <f>IFERROR(VLOOKUP(BR$2&amp;$A40,'NAV''s to be updated'!$H:$O,8,0),0)</f>
        <v>0</v>
      </c>
      <c r="BS40" s="93" t="str">
        <f>IFERROR(VLOOKUP(BS$2&amp;$A40,'NAV''s to be updated'!$H:$O,8,0),0)</f>
        <v>12.5221</v>
      </c>
      <c r="BT40" s="93">
        <f>IFERROR(VLOOKUP(BT$2&amp;$A40,'NAV''s to be updated'!$H:$O,8,0),0)</f>
        <v>0</v>
      </c>
      <c r="BU40" s="93">
        <f>IFERROR(VLOOKUP(BU$2&amp;$A40,'NAV''s to be updated'!$H:$O,8,0),0)</f>
        <v>0</v>
      </c>
      <c r="BV40" s="93">
        <f>IFERROR(VLOOKUP(BV$2&amp;$A40,'NAV''s to be updated'!$H:$O,8,0),0)</f>
        <v>0</v>
      </c>
      <c r="BW40" s="93">
        <f>IFERROR(VLOOKUP(BW$2&amp;$A40,'NAV''s to be updated'!$H:$O,8,0),0)</f>
        <v>0</v>
      </c>
      <c r="BX40" s="93">
        <f>IFERROR(VLOOKUP(BX$2&amp;$A40,'NAV''s to be updated'!$H:$O,8,0),0)</f>
        <v>0</v>
      </c>
      <c r="BY40" s="93">
        <f>IFERROR(VLOOKUP(BY$2&amp;$A40,'NAV''s to be updated'!$H:$O,8,0),0)</f>
        <v>0</v>
      </c>
      <c r="BZ40" s="93">
        <f>IFERROR(VLOOKUP(BZ$2&amp;$A40,'NAV''s to be updated'!$H:$O,8,0),0)</f>
        <v>0</v>
      </c>
      <c r="CA40" s="93">
        <f>IFERROR(VLOOKUP(CA$2&amp;$A40,'NAV''s to be updated'!$H:$O,8,0),0)</f>
        <v>0</v>
      </c>
      <c r="CB40" s="93">
        <f>IFERROR(VLOOKUP(CB$2&amp;$A40,'NAV''s to be updated'!$H:$O,8,0),0)</f>
        <v>0</v>
      </c>
      <c r="CC40" s="93">
        <f>IFERROR(VLOOKUP(CC$2&amp;$A40,'NAV''s to be updated'!$H:$O,8,0),0)</f>
        <v>0</v>
      </c>
      <c r="CD40" s="93">
        <f>IFERROR(VLOOKUP(CD$2&amp;$A40,'NAV''s to be updated'!$H:$O,8,0),0)</f>
        <v>0</v>
      </c>
      <c r="CE40" s="93">
        <f>IFERROR(VLOOKUP(CE$2&amp;$A40,'NAV''s to be updated'!$H:$O,8,0),0)</f>
        <v>0</v>
      </c>
      <c r="CF40" s="93">
        <f>IFERROR(VLOOKUP(CF$2&amp;$A40,'NAV''s to be updated'!$H:$O,8,0),0)</f>
        <v>0</v>
      </c>
      <c r="CG40" s="93">
        <f>IFERROR(VLOOKUP(CG$2&amp;$A40,'NAV''s to be updated'!$H:$O,8,0),0)</f>
        <v>0</v>
      </c>
      <c r="CH40" s="93">
        <f>IFERROR(VLOOKUP(CH$2&amp;$A40,'NAV''s to be updated'!$H:$O,8,0),0)</f>
        <v>0</v>
      </c>
      <c r="CI40" s="93">
        <f>IFERROR(VLOOKUP(CI$2&amp;$A40,'NAV''s to be updated'!$H:$O,8,0),0)</f>
        <v>0</v>
      </c>
      <c r="CJ40" s="93">
        <f>IFERROR(VLOOKUP(CJ$2&amp;$A40,'NAV''s to be updated'!$H:$O,8,0),0)</f>
        <v>0</v>
      </c>
      <c r="CK40" s="93">
        <f>IFERROR(VLOOKUP(CK$2&amp;$A40,'NAV''s to be updated'!$H:$O,8,0),0)</f>
        <v>0</v>
      </c>
      <c r="CL40" s="93">
        <f>IFERROR(VLOOKUP(CL$2&amp;$A40,'NAV''s to be updated'!$H:$O,8,0),0)</f>
        <v>0</v>
      </c>
      <c r="CM40" s="93">
        <f>IFERROR(VLOOKUP(CM$2&amp;$A40,'NAV''s to be updated'!$H:$O,8,0),0)</f>
        <v>0</v>
      </c>
      <c r="CN40" s="93">
        <f>IFERROR(VLOOKUP(CN$2&amp;$A40,'NAV''s to be updated'!$H:$O,8,0),0)</f>
        <v>0</v>
      </c>
      <c r="CO40" s="93">
        <f>IFERROR(VLOOKUP(CO$2&amp;$A40,'NAV''s to be updated'!$H:$O,8,0),0)</f>
        <v>0</v>
      </c>
      <c r="CP40" s="94">
        <f>IFERROR(VLOOKUP(CP$2&amp;$A40,'NAV''s to be updated'!$H:$O,8,0),0)</f>
        <v>0</v>
      </c>
      <c r="CQ40" s="93">
        <f>IFERROR(VLOOKUP(CQ$2&amp;$A40,'NAV''s to be updated'!$H:$O,8,0),0)</f>
        <v>0</v>
      </c>
      <c r="CR40" s="93">
        <f>IFERROR(VLOOKUP(CR$2&amp;$A40,'NAV''s to be updated'!$H:$O,8,0),0)</f>
        <v>0</v>
      </c>
      <c r="CS40" s="93">
        <f>IFERROR(VLOOKUP(CS$2&amp;$A40,'NAV''s to be updated'!$H:$O,8,0),0)</f>
        <v>0</v>
      </c>
      <c r="CT40" s="93">
        <f>IFERROR(VLOOKUP(CT$2&amp;$A40,'NAV''s to be updated'!$H:$O,8,0),0)</f>
        <v>0</v>
      </c>
      <c r="CU40" s="94">
        <f>IFERROR(VLOOKUP(CU$2&amp;$A40,'NAV''s to be updated'!$H:$O,8,0),0)</f>
        <v>0</v>
      </c>
      <c r="CV40" s="93">
        <f>IFERROR(VLOOKUP(CV$2&amp;$A40,'NAV''s to be updated'!$H:$O,8,0),0)</f>
        <v>0</v>
      </c>
      <c r="CW40" s="93">
        <f>IFERROR(VLOOKUP(CW$2&amp;$A40,'NAV''s to be updated'!$H:$O,8,0),0)</f>
        <v>0</v>
      </c>
      <c r="CX40" s="93">
        <f>IFERROR(VLOOKUP(CX$2&amp;$A40,'NAV''s to be updated'!$H:$O,8,0),0)</f>
        <v>0</v>
      </c>
      <c r="CY40" s="93">
        <f>IFERROR(VLOOKUP(CY$2&amp;$A40,'NAV''s to be updated'!$H:$O,8,0),0)</f>
        <v>0</v>
      </c>
      <c r="CZ40" s="93">
        <f>IFERROR(VLOOKUP(CZ$2&amp;$A40,'NAV''s to be updated'!$H:$O,8,0),0)</f>
        <v>0</v>
      </c>
      <c r="DA40" s="93">
        <f>IFERROR(VLOOKUP(DA$2&amp;$A40,'NAV''s to be updated'!$H:$O,8,0),0)</f>
        <v>0</v>
      </c>
      <c r="DB40" s="94">
        <f>IFERROR(VLOOKUP(DB$2&amp;$A40,'NAV''s to be updated'!$H:$O,8,0),0)</f>
        <v>0</v>
      </c>
      <c r="DC40" s="94">
        <f>IFERROR(VLOOKUP(DC$2&amp;$A40,'NAV''s to be updated'!$H:$O,8,0),0)</f>
        <v>0</v>
      </c>
      <c r="DD40" s="94">
        <f>IFERROR(VLOOKUP(DD$2&amp;$A40,'NAV''s to be updated'!$H:$O,8,0),0)</f>
        <v>0</v>
      </c>
      <c r="DE40" s="94">
        <f>IFERROR(VLOOKUP(DE$2&amp;$A40,'NAV''s to be updated'!$H:$O,8,0),0)</f>
        <v>0</v>
      </c>
      <c r="DF40" s="94">
        <f>IFERROR(VLOOKUP(DF$2&amp;$A40,'NAV''s to be updated'!$H:$O,8,0),0)</f>
        <v>0</v>
      </c>
      <c r="DG40" s="93">
        <f>IFERROR(VLOOKUP(DG$2&amp;$A40,'NAV''s to be updated'!$H:$O,8,0),0)</f>
        <v>0</v>
      </c>
      <c r="DH40" s="93">
        <f>IFERROR(VLOOKUP(DH$2&amp;$A40,'NAV''s to be updated'!$H:$O,8,0),0)</f>
        <v>0</v>
      </c>
      <c r="DI40" s="93">
        <f>IFERROR(VLOOKUP(DI$2&amp;$A40,'NAV''s to be updated'!$H:$O,8,0),0)</f>
        <v>0</v>
      </c>
      <c r="DJ40" s="93">
        <f>IFERROR(VLOOKUP(DJ$2&amp;$A40,'NAV''s to be updated'!$H:$O,8,0),0)</f>
        <v>0</v>
      </c>
      <c r="DK40" s="93">
        <f>IFERROR(VLOOKUP(DK$2&amp;$A40,'NAV''s to be updated'!$H:$O,8,0),0)</f>
        <v>0</v>
      </c>
      <c r="DL40" s="93">
        <f>IFERROR(VLOOKUP(DL$2&amp;$A40,'NAV''s to be updated'!$H:$O,8,0),0)</f>
        <v>0</v>
      </c>
      <c r="DM40" s="93">
        <f>IFERROR(VLOOKUP(DM$2&amp;$A40,'NAV''s to be updated'!$H:$O,8,0),0)</f>
        <v>0</v>
      </c>
      <c r="DN40" s="93">
        <f>IFERROR(VLOOKUP(DN$2&amp;$A40,'NAV''s to be updated'!$H:$O,8,0),0)</f>
        <v>0</v>
      </c>
      <c r="DO40" s="93">
        <f>IFERROR(VLOOKUP(DO$2&amp;$A40,'NAV''s to be updated'!$H:$O,8,0),0)</f>
        <v>0</v>
      </c>
      <c r="DP40" s="93">
        <f>IFERROR(VLOOKUP(DP$2&amp;$A40,'NAV''s to be updated'!$H:$O,8,0),0)</f>
        <v>0</v>
      </c>
      <c r="DQ40" s="94">
        <f>IFERROR(VLOOKUP(DQ$2&amp;$A40,'NAV''s to be updated'!$H:$O,8,0),0)</f>
        <v>0</v>
      </c>
      <c r="DR40" s="93">
        <f>IFERROR(VLOOKUP(DR$2&amp;$A40,'NAV''s to be updated'!$H:$O,8,0),0)</f>
        <v>0</v>
      </c>
      <c r="DS40" s="93">
        <f>IFERROR(VLOOKUP(DS$2&amp;$A40,'NAV''s to be updated'!$H:$O,8,0),0)</f>
        <v>0</v>
      </c>
      <c r="DT40" s="94">
        <f>IFERROR(VLOOKUP(DT$2&amp;$A40,'NAV''s to be updated'!$H:$O,8,0),0)</f>
        <v>0</v>
      </c>
      <c r="DU40" s="93">
        <f>IFERROR(VLOOKUP(DU$2&amp;$A40,'NAV''s to be updated'!$H:$O,8,0),0)</f>
        <v>0</v>
      </c>
      <c r="DV40" s="93">
        <f>IFERROR(VLOOKUP(DV$2&amp;$A40,'NAV''s to be updated'!$H:$O,8,0),0)</f>
        <v>0</v>
      </c>
      <c r="DW40" s="93">
        <f>IFERROR(VLOOKUP(DW$2&amp;$A40,'NAV''s to be updated'!$H:$O,8,0),0)</f>
        <v>0</v>
      </c>
      <c r="DX40" s="93">
        <f>IFERROR(VLOOKUP(DX$2&amp;$A40,'NAV''s to be updated'!$H:$O,8,0),0)</f>
        <v>0</v>
      </c>
      <c r="DY40" s="93">
        <f>IFERROR(VLOOKUP(DY$2&amp;$A40,'NAV''s to be updated'!$H:$O,8,0),0)</f>
        <v>0</v>
      </c>
      <c r="DZ40" s="93">
        <f>IFERROR(VLOOKUP(DZ$2&amp;$A40,'NAV''s to be updated'!$H:$O,8,0),0)</f>
        <v>0</v>
      </c>
      <c r="EA40" s="93">
        <f>IFERROR(VLOOKUP(EA$2&amp;$A40,'NAV''s to be updated'!$H:$O,8,0),0)</f>
        <v>0</v>
      </c>
      <c r="EB40" s="93">
        <f>IFERROR(VLOOKUP(EB$2&amp;$A40,'NAV''s to be updated'!$H:$O,8,0),0)</f>
        <v>0</v>
      </c>
      <c r="EC40" s="93">
        <f>IFERROR(VLOOKUP(EC$2&amp;$A40,'NAV''s to be updated'!$H:$O,8,0),0)</f>
        <v>0</v>
      </c>
      <c r="ED40" s="93">
        <f>IFERROR(VLOOKUP(ED$2&amp;$A40,'NAV''s to be updated'!$H:$O,8,0),0)</f>
        <v>0</v>
      </c>
      <c r="EE40" s="93">
        <f>IFERROR(VLOOKUP(EE$2&amp;$A40,'NAV''s to be updated'!$H:$O,8,0),0)</f>
        <v>0</v>
      </c>
      <c r="EF40" s="93">
        <f>IFERROR(VLOOKUP(EF$2&amp;$A40,'NAV''s to be updated'!$H:$O,8,0),0)</f>
        <v>0</v>
      </c>
      <c r="EG40" s="93">
        <f>IFERROR(VLOOKUP(EG$2&amp;$A40,'NAV''s to be updated'!$H:$O,8,0),0)</f>
        <v>0</v>
      </c>
      <c r="EH40" s="93">
        <f>IFERROR(VLOOKUP(EH$2&amp;$A40,'NAV''s to be updated'!$H:$O,8,0),0)</f>
        <v>0</v>
      </c>
      <c r="EI40" s="93">
        <f>IFERROR(VLOOKUP(EI$2&amp;$A40,'NAV''s to be updated'!$H:$O,8,0),0)</f>
        <v>0</v>
      </c>
      <c r="EJ40" s="93">
        <f>IFERROR(VLOOKUP(EJ$2&amp;$A40,'NAV''s to be updated'!$H:$O,8,0),0)</f>
        <v>0</v>
      </c>
      <c r="EK40" s="93">
        <f>IFERROR(VLOOKUP(EK$2&amp;$A40,'NAV''s to be updated'!$H:$O,8,0),0)</f>
        <v>0</v>
      </c>
      <c r="EL40" s="93">
        <f>IFERROR(VLOOKUP(EL$2&amp;$A40,'NAV''s to be updated'!$H:$O,8,0),0)</f>
        <v>0</v>
      </c>
      <c r="EM40" s="93">
        <f>IFERROR(VLOOKUP(EM$2&amp;$A40,'NAV''s to be updated'!$H:$O,8,0),0)</f>
        <v>0</v>
      </c>
      <c r="EN40" s="93">
        <f>IFERROR(VLOOKUP(EN$2&amp;$A40,'NAV''s to be updated'!$H:$O,8,0),0)</f>
        <v>0</v>
      </c>
    </row>
    <row r="41" spans="1:144">
      <c r="A41" s="91" t="s">
        <v>70</v>
      </c>
      <c r="B41" s="59" t="s">
        <v>70</v>
      </c>
      <c r="C41" s="92">
        <f>IFERROR(VLOOKUP(C$2&amp;$A41,'NAV''s to be updated'!$H:$O,8,0),0)</f>
        <v>0</v>
      </c>
      <c r="D41" s="92">
        <f>IFERROR(VLOOKUP(D$2&amp;$A41,'NAV''s to be updated'!$H:$O,8,0),0)</f>
        <v>0</v>
      </c>
      <c r="E41" s="93">
        <f>IFERROR(VLOOKUP(E$2&amp;$A41,'NAV''s to be updated'!$H:$O,8,0),0)</f>
        <v>0</v>
      </c>
      <c r="F41" s="93">
        <f>IFERROR(VLOOKUP(F$2&amp;$A41,'NAV''s to be updated'!$H:$O,8,0),0)</f>
        <v>0</v>
      </c>
      <c r="G41" s="93">
        <f>IFERROR(VLOOKUP(G$2&amp;$A41,'NAV''s to be updated'!$H:$O,8,0),0)</f>
        <v>0</v>
      </c>
      <c r="H41" s="93">
        <f>IFERROR(VLOOKUP(H$2&amp;$A41,'NAV''s to be updated'!$H:$O,8,0),0)</f>
        <v>0</v>
      </c>
      <c r="I41" s="93">
        <f>IFERROR(VLOOKUP(I$2&amp;$A41,'NAV''s to be updated'!$H:$O,8,0),0)</f>
        <v>0</v>
      </c>
      <c r="J41" s="93">
        <f>IFERROR(VLOOKUP(J$2&amp;$A41,'NAV''s to be updated'!$H:$O,8,0),0)</f>
        <v>0</v>
      </c>
      <c r="K41" s="93">
        <f>IFERROR(VLOOKUP(K$2&amp;$A41,'NAV''s to be updated'!$H:$O,8,0),0)</f>
        <v>0</v>
      </c>
      <c r="L41" s="93">
        <f>IFERROR(VLOOKUP(L$2&amp;$A41,'NAV''s to be updated'!$H:$O,8,0),0)</f>
        <v>0</v>
      </c>
      <c r="M41" s="93">
        <f>IFERROR(VLOOKUP(M$2&amp;$A41,'NAV''s to be updated'!$H:$O,8,0),0)</f>
        <v>0</v>
      </c>
      <c r="N41" s="93">
        <f>IFERROR(VLOOKUP(N$2&amp;$A41,'NAV''s to be updated'!$H:$O,8,0),0)</f>
        <v>0</v>
      </c>
      <c r="O41" s="93">
        <f>IFERROR(VLOOKUP(O$2&amp;$A41,'NAV''s to be updated'!$H:$O,8,0),0)</f>
        <v>0</v>
      </c>
      <c r="P41" s="93">
        <f>IFERROR(VLOOKUP(P$2&amp;$A41,'NAV''s to be updated'!$H:$O,8,0),0)</f>
        <v>0</v>
      </c>
      <c r="Q41" s="93">
        <f>IFERROR(VLOOKUP(Q$2&amp;$A41,'NAV''s to be updated'!$H:$O,8,0),0)</f>
        <v>0</v>
      </c>
      <c r="R41" s="93">
        <f>IFERROR(VLOOKUP(R$2&amp;$A41,'NAV''s to be updated'!$H:$O,8,0),0)</f>
        <v>0</v>
      </c>
      <c r="S41" s="93">
        <f>IFERROR(VLOOKUP(S$2&amp;$A41,'NAV''s to be updated'!$H:$O,8,0),0)</f>
        <v>0</v>
      </c>
      <c r="T41" s="93">
        <f>IFERROR(VLOOKUP(T$2&amp;$A41,'NAV''s to be updated'!$H:$O,8,0),0)</f>
        <v>0</v>
      </c>
      <c r="U41" s="93">
        <f>IFERROR(VLOOKUP(U$2&amp;$A41,'NAV''s to be updated'!$H:$O,8,0),0)</f>
        <v>0</v>
      </c>
      <c r="V41" s="93">
        <f>IFERROR(VLOOKUP(V$2&amp;$A41,'NAV''s to be updated'!$H:$O,8,0),0)</f>
        <v>0</v>
      </c>
      <c r="W41" s="93">
        <f>IFERROR(VLOOKUP(W$2&amp;$A41,'NAV''s to be updated'!$H:$O,8,0),0)</f>
        <v>0</v>
      </c>
      <c r="X41" s="93">
        <f>IFERROR(VLOOKUP(X$2&amp;$A41,'NAV''s to be updated'!$H:$O,8,0),0)</f>
        <v>0</v>
      </c>
      <c r="Y41" s="93">
        <f>IFERROR(VLOOKUP(Y$2&amp;$A41,'NAV''s to be updated'!$H:$O,8,0),0)</f>
        <v>0</v>
      </c>
      <c r="Z41" s="93">
        <f>IFERROR(VLOOKUP(Z$2&amp;$A41,'NAV''s to be updated'!$H:$O,8,0),0)</f>
        <v>0</v>
      </c>
      <c r="AA41" s="93">
        <f>IFERROR(VLOOKUP(AA$2&amp;$A41,'NAV''s to be updated'!$H:$O,8,0),0)</f>
        <v>0</v>
      </c>
      <c r="AB41" s="93">
        <f>IFERROR(VLOOKUP(AB$2&amp;$A41,'NAV''s to be updated'!$H:$O,8,0),0)</f>
        <v>0</v>
      </c>
      <c r="AC41" s="93">
        <f>IFERROR(VLOOKUP(AC$2&amp;$A41,'NAV''s to be updated'!$H:$O,8,0),0)</f>
        <v>0</v>
      </c>
      <c r="AD41" s="93">
        <f>IFERROR(VLOOKUP(AD$2&amp;$A41,'NAV''s to be updated'!$H:$O,8,0),0)</f>
        <v>0</v>
      </c>
      <c r="AE41" s="93">
        <f>IFERROR(VLOOKUP(AE$2&amp;$A41,'NAV''s to be updated'!$H:$O,8,0),0)</f>
        <v>0</v>
      </c>
      <c r="AF41" s="93">
        <f>IFERROR(VLOOKUP(AF$2&amp;$A41,'NAV''s to be updated'!$H:$O,8,0),0)</f>
        <v>0</v>
      </c>
      <c r="AG41" s="93">
        <f>IFERROR(VLOOKUP(AG$2&amp;$A41,'NAV''s to be updated'!$H:$O,8,0),0)</f>
        <v>0</v>
      </c>
      <c r="AH41" s="93">
        <f>IFERROR(VLOOKUP(AH$2&amp;$A41,'NAV''s to be updated'!$H:$O,8,0),0)</f>
        <v>0</v>
      </c>
      <c r="AI41" s="93">
        <f>IFERROR(VLOOKUP(AI$2&amp;$A41,'NAV''s to be updated'!$H:$O,8,0),0)</f>
        <v>0</v>
      </c>
      <c r="AJ41" s="93">
        <f>IFERROR(VLOOKUP(AJ$2&amp;$A41,'NAV''s to be updated'!$H:$O,8,0),0)</f>
        <v>0</v>
      </c>
      <c r="AK41" s="93">
        <f>IFERROR(VLOOKUP(AK$2&amp;$A41,'NAV''s to be updated'!$H:$O,8,0),0)</f>
        <v>0</v>
      </c>
      <c r="AL41" s="93">
        <f>IFERROR(VLOOKUP(AL$2&amp;$A41,'NAV''s to be updated'!$H:$O,8,0),0)</f>
        <v>0</v>
      </c>
      <c r="AM41" s="93">
        <f>IFERROR(VLOOKUP(AM$2&amp;$A41,'NAV''s to be updated'!$H:$O,8,0),0)</f>
        <v>0</v>
      </c>
      <c r="AN41" s="93">
        <f>IFERROR(VLOOKUP(AN$2&amp;$A41,'NAV''s to be updated'!$H:$O,8,0),0)</f>
        <v>0</v>
      </c>
      <c r="AO41" s="93">
        <f>IFERROR(VLOOKUP(AO$2&amp;$A41,'NAV''s to be updated'!$H:$O,8,0),0)</f>
        <v>0</v>
      </c>
      <c r="AP41" s="93">
        <f>IFERROR(VLOOKUP(AP$2&amp;$A41,'NAV''s to be updated'!$H:$O,8,0),0)</f>
        <v>0</v>
      </c>
      <c r="AQ41" s="93">
        <f>IFERROR(VLOOKUP(AQ$2&amp;$A41,'NAV''s to be updated'!$H:$O,8,0),0)</f>
        <v>0</v>
      </c>
      <c r="AR41" s="93">
        <f>IFERROR(VLOOKUP(AR$2&amp;$A41,'NAV''s to be updated'!$H:$O,8,0),0)</f>
        <v>0</v>
      </c>
      <c r="AS41" s="93">
        <f>IFERROR(VLOOKUP(AS$2&amp;$A41,'NAV''s to be updated'!$H:$O,8,0),0)</f>
        <v>0</v>
      </c>
      <c r="AT41" s="93">
        <f>IFERROR(VLOOKUP(AT$2&amp;$A41,'NAV''s to be updated'!$H:$O,8,0),0)</f>
        <v>0</v>
      </c>
      <c r="AU41" s="93">
        <f>IFERROR(VLOOKUP(AU$2&amp;$A41,'NAV''s to be updated'!$H:$O,8,0),0)</f>
        <v>0</v>
      </c>
      <c r="AV41" s="93">
        <f>IFERROR(VLOOKUP(AV$2&amp;$A41,'NAV''s to be updated'!$H:$O,8,0),0)</f>
        <v>0</v>
      </c>
      <c r="AW41" s="93">
        <f>IFERROR(VLOOKUP(AW$2&amp;$A41,'NAV''s to be updated'!$H:$O,8,0),0)</f>
        <v>0</v>
      </c>
      <c r="AX41" s="93">
        <f>IFERROR(VLOOKUP(AX$2&amp;$A41,'NAV''s to be updated'!$H:$O,8,0),0)</f>
        <v>0</v>
      </c>
      <c r="AY41" s="93">
        <f>IFERROR(VLOOKUP(AY$2&amp;$A41,'NAV''s to be updated'!$H:$O,8,0),0)</f>
        <v>0</v>
      </c>
      <c r="AZ41" s="93">
        <f>IFERROR(VLOOKUP(AZ$2&amp;$A41,'NAV''s to be updated'!$H:$O,8,0),0)</f>
        <v>0</v>
      </c>
      <c r="BA41" s="93">
        <f>IFERROR(VLOOKUP(BA$2&amp;$A41,'NAV''s to be updated'!$H:$O,8,0),0)</f>
        <v>0</v>
      </c>
      <c r="BB41" s="93">
        <f>IFERROR(VLOOKUP(BB$2&amp;$A41,'NAV''s to be updated'!$H:$O,8,0),0)</f>
        <v>0</v>
      </c>
      <c r="BC41" s="93">
        <f>IFERROR(VLOOKUP(BC$2&amp;$A41,'NAV''s to be updated'!$H:$O,8,0),0)</f>
        <v>0</v>
      </c>
      <c r="BD41" s="93">
        <f>IFERROR(VLOOKUP(BD$2&amp;$A41,'NAV''s to be updated'!$H:$O,8,0),0)</f>
        <v>0</v>
      </c>
      <c r="BE41" s="93">
        <f>IFERROR(VLOOKUP(BE$2&amp;$A41,'NAV''s to be updated'!$H:$O,8,0),0)</f>
        <v>0</v>
      </c>
      <c r="BF41" s="93">
        <f>IFERROR(VLOOKUP(BF$2&amp;$A41,'NAV''s to be updated'!$H:$O,8,0),0)</f>
        <v>0</v>
      </c>
      <c r="BG41" s="93">
        <f>IFERROR(VLOOKUP(BG$2&amp;$A41,'NAV''s to be updated'!$H:$O,8,0),0)</f>
        <v>0</v>
      </c>
      <c r="BH41" s="93">
        <f>IFERROR(VLOOKUP(BH$2&amp;$A41,'NAV''s to be updated'!$H:$O,8,0),0)</f>
        <v>0</v>
      </c>
      <c r="BI41" s="93">
        <f>IFERROR(VLOOKUP(BI$2&amp;$A41,'NAV''s to be updated'!$H:$O,8,0),0)</f>
        <v>0</v>
      </c>
      <c r="BJ41" s="93">
        <f>IFERROR(VLOOKUP(BJ$2&amp;$A41,'NAV''s to be updated'!$H:$O,8,0),0)</f>
        <v>0</v>
      </c>
      <c r="BK41" s="93">
        <f>IFERROR(VLOOKUP(BK$2&amp;$A41,'NAV''s to be updated'!$H:$O,8,0),0)</f>
        <v>0</v>
      </c>
      <c r="BL41" s="93">
        <f>IFERROR(VLOOKUP(BL$2&amp;$A41,'NAV''s to be updated'!$H:$O,8,0),0)</f>
        <v>0</v>
      </c>
      <c r="BM41" s="93">
        <f>IFERROR(VLOOKUP(BM$2&amp;$A41,'NAV''s to be updated'!$H:$O,8,0),0)</f>
        <v>0</v>
      </c>
      <c r="BN41" s="93">
        <f>IFERROR(VLOOKUP(BN$2&amp;$A41,'NAV''s to be updated'!$H:$O,8,0),0)</f>
        <v>0</v>
      </c>
      <c r="BO41" s="93">
        <f>IFERROR(VLOOKUP(BO$2&amp;$A41,'NAV''s to be updated'!$H:$O,8,0),0)</f>
        <v>0</v>
      </c>
      <c r="BP41" s="93">
        <f>IFERROR(VLOOKUP(BP$2&amp;$A41,'NAV''s to be updated'!$H:$O,8,0),0)</f>
        <v>0</v>
      </c>
      <c r="BQ41" s="93">
        <f>IFERROR(VLOOKUP(BQ$2&amp;$A41,'NAV''s to be updated'!$H:$O,8,0),0)</f>
        <v>0</v>
      </c>
      <c r="BR41" s="93">
        <f>IFERROR(VLOOKUP(BR$2&amp;$A41,'NAV''s to be updated'!$H:$O,8,0),0)</f>
        <v>0</v>
      </c>
      <c r="BS41" s="93" t="str">
        <f>IFERROR(VLOOKUP(BS$2&amp;$A41,'NAV''s to be updated'!$H:$O,8,0),0)</f>
        <v>10.0000</v>
      </c>
      <c r="BT41" s="93">
        <f>IFERROR(VLOOKUP(BT$2&amp;$A41,'NAV''s to be updated'!$H:$O,8,0),0)</f>
        <v>0</v>
      </c>
      <c r="BU41" s="93">
        <f>IFERROR(VLOOKUP(BU$2&amp;$A41,'NAV''s to be updated'!$H:$O,8,0),0)</f>
        <v>0</v>
      </c>
      <c r="BV41" s="93">
        <f>IFERROR(VLOOKUP(BV$2&amp;$A41,'NAV''s to be updated'!$H:$O,8,0),0)</f>
        <v>0</v>
      </c>
      <c r="BW41" s="93">
        <f>IFERROR(VLOOKUP(BW$2&amp;$A41,'NAV''s to be updated'!$H:$O,8,0),0)</f>
        <v>0</v>
      </c>
      <c r="BX41" s="93">
        <f>IFERROR(VLOOKUP(BX$2&amp;$A41,'NAV''s to be updated'!$H:$O,8,0),0)</f>
        <v>0</v>
      </c>
      <c r="BY41" s="93">
        <f>IFERROR(VLOOKUP(BY$2&amp;$A41,'NAV''s to be updated'!$H:$O,8,0),0)</f>
        <v>0</v>
      </c>
      <c r="BZ41" s="93">
        <f>IFERROR(VLOOKUP(BZ$2&amp;$A41,'NAV''s to be updated'!$H:$O,8,0),0)</f>
        <v>0</v>
      </c>
      <c r="CA41" s="93">
        <f>IFERROR(VLOOKUP(CA$2&amp;$A41,'NAV''s to be updated'!$H:$O,8,0),0)</f>
        <v>0</v>
      </c>
      <c r="CB41" s="93">
        <f>IFERROR(VLOOKUP(CB$2&amp;$A41,'NAV''s to be updated'!$H:$O,8,0),0)</f>
        <v>0</v>
      </c>
      <c r="CC41" s="93">
        <f>IFERROR(VLOOKUP(CC$2&amp;$A41,'NAV''s to be updated'!$H:$O,8,0),0)</f>
        <v>0</v>
      </c>
      <c r="CD41" s="93">
        <f>IFERROR(VLOOKUP(CD$2&amp;$A41,'NAV''s to be updated'!$H:$O,8,0),0)</f>
        <v>0</v>
      </c>
      <c r="CE41" s="93">
        <f>IFERROR(VLOOKUP(CE$2&amp;$A41,'NAV''s to be updated'!$H:$O,8,0),0)</f>
        <v>0</v>
      </c>
      <c r="CF41" s="93">
        <f>IFERROR(VLOOKUP(CF$2&amp;$A41,'NAV''s to be updated'!$H:$O,8,0),0)</f>
        <v>0</v>
      </c>
      <c r="CG41" s="93">
        <f>IFERROR(VLOOKUP(CG$2&amp;$A41,'NAV''s to be updated'!$H:$O,8,0),0)</f>
        <v>0</v>
      </c>
      <c r="CH41" s="93">
        <f>IFERROR(VLOOKUP(CH$2&amp;$A41,'NAV''s to be updated'!$H:$O,8,0),0)</f>
        <v>0</v>
      </c>
      <c r="CI41" s="93">
        <f>IFERROR(VLOOKUP(CI$2&amp;$A41,'NAV''s to be updated'!$H:$O,8,0),0)</f>
        <v>0</v>
      </c>
      <c r="CJ41" s="93">
        <f>IFERROR(VLOOKUP(CJ$2&amp;$A41,'NAV''s to be updated'!$H:$O,8,0),0)</f>
        <v>0</v>
      </c>
      <c r="CK41" s="93">
        <f>IFERROR(VLOOKUP(CK$2&amp;$A41,'NAV''s to be updated'!$H:$O,8,0),0)</f>
        <v>0</v>
      </c>
      <c r="CL41" s="93">
        <f>IFERROR(VLOOKUP(CL$2&amp;$A41,'NAV''s to be updated'!$H:$O,8,0),0)</f>
        <v>0</v>
      </c>
      <c r="CM41" s="93">
        <f>IFERROR(VLOOKUP(CM$2&amp;$A41,'NAV''s to be updated'!$H:$O,8,0),0)</f>
        <v>0</v>
      </c>
      <c r="CN41" s="93">
        <f>IFERROR(VLOOKUP(CN$2&amp;$A41,'NAV''s to be updated'!$H:$O,8,0),0)</f>
        <v>0</v>
      </c>
      <c r="CO41" s="93">
        <f>IFERROR(VLOOKUP(CO$2&amp;$A41,'NAV''s to be updated'!$H:$O,8,0),0)</f>
        <v>0</v>
      </c>
      <c r="CP41" s="94">
        <f>IFERROR(VLOOKUP(CP$2&amp;$A41,'NAV''s to be updated'!$H:$O,8,0),0)</f>
        <v>0</v>
      </c>
      <c r="CQ41" s="93">
        <f>IFERROR(VLOOKUP(CQ$2&amp;$A41,'NAV''s to be updated'!$H:$O,8,0),0)</f>
        <v>0</v>
      </c>
      <c r="CR41" s="93">
        <f>IFERROR(VLOOKUP(CR$2&amp;$A41,'NAV''s to be updated'!$H:$O,8,0),0)</f>
        <v>0</v>
      </c>
      <c r="CS41" s="93">
        <f>IFERROR(VLOOKUP(CS$2&amp;$A41,'NAV''s to be updated'!$H:$O,8,0),0)</f>
        <v>0</v>
      </c>
      <c r="CT41" s="93">
        <f>IFERROR(VLOOKUP(CT$2&amp;$A41,'NAV''s to be updated'!$H:$O,8,0),0)</f>
        <v>0</v>
      </c>
      <c r="CU41" s="94">
        <f>IFERROR(VLOOKUP(CU$2&amp;$A41,'NAV''s to be updated'!$H:$O,8,0),0)</f>
        <v>0</v>
      </c>
      <c r="CV41" s="93">
        <f>IFERROR(VLOOKUP(CV$2&amp;$A41,'NAV''s to be updated'!$H:$O,8,0),0)</f>
        <v>0</v>
      </c>
      <c r="CW41" s="93">
        <f>IFERROR(VLOOKUP(CW$2&amp;$A41,'NAV''s to be updated'!$H:$O,8,0),0)</f>
        <v>0</v>
      </c>
      <c r="CX41" s="93">
        <f>IFERROR(VLOOKUP(CX$2&amp;$A41,'NAV''s to be updated'!$H:$O,8,0),0)</f>
        <v>0</v>
      </c>
      <c r="CY41" s="93">
        <f>IFERROR(VLOOKUP(CY$2&amp;$A41,'NAV''s to be updated'!$H:$O,8,0),0)</f>
        <v>0</v>
      </c>
      <c r="CZ41" s="93">
        <f>IFERROR(VLOOKUP(CZ$2&amp;$A41,'NAV''s to be updated'!$H:$O,8,0),0)</f>
        <v>0</v>
      </c>
      <c r="DA41" s="93">
        <f>IFERROR(VLOOKUP(DA$2&amp;$A41,'NAV''s to be updated'!$H:$O,8,0),0)</f>
        <v>0</v>
      </c>
      <c r="DB41" s="94">
        <f>IFERROR(VLOOKUP(DB$2&amp;$A41,'NAV''s to be updated'!$H:$O,8,0),0)</f>
        <v>0</v>
      </c>
      <c r="DC41" s="94">
        <f>IFERROR(VLOOKUP(DC$2&amp;$A41,'NAV''s to be updated'!$H:$O,8,0),0)</f>
        <v>0</v>
      </c>
      <c r="DD41" s="94">
        <f>IFERROR(VLOOKUP(DD$2&amp;$A41,'NAV''s to be updated'!$H:$O,8,0),0)</f>
        <v>0</v>
      </c>
      <c r="DE41" s="94">
        <f>IFERROR(VLOOKUP(DE$2&amp;$A41,'NAV''s to be updated'!$H:$O,8,0),0)</f>
        <v>0</v>
      </c>
      <c r="DF41" s="94">
        <f>IFERROR(VLOOKUP(DF$2&amp;$A41,'NAV''s to be updated'!$H:$O,8,0),0)</f>
        <v>0</v>
      </c>
      <c r="DG41" s="93">
        <f>IFERROR(VLOOKUP(DG$2&amp;$A41,'NAV''s to be updated'!$H:$O,8,0),0)</f>
        <v>0</v>
      </c>
      <c r="DH41" s="93">
        <f>IFERROR(VLOOKUP(DH$2&amp;$A41,'NAV''s to be updated'!$H:$O,8,0),0)</f>
        <v>0</v>
      </c>
      <c r="DI41" s="93">
        <f>IFERROR(VLOOKUP(DI$2&amp;$A41,'NAV''s to be updated'!$H:$O,8,0),0)</f>
        <v>0</v>
      </c>
      <c r="DJ41" s="93">
        <f>IFERROR(VLOOKUP(DJ$2&amp;$A41,'NAV''s to be updated'!$H:$O,8,0),0)</f>
        <v>0</v>
      </c>
      <c r="DK41" s="93">
        <f>IFERROR(VLOOKUP(DK$2&amp;$A41,'NAV''s to be updated'!$H:$O,8,0),0)</f>
        <v>0</v>
      </c>
      <c r="DL41" s="93">
        <f>IFERROR(VLOOKUP(DL$2&amp;$A41,'NAV''s to be updated'!$H:$O,8,0),0)</f>
        <v>0</v>
      </c>
      <c r="DM41" s="93">
        <f>IFERROR(VLOOKUP(DM$2&amp;$A41,'NAV''s to be updated'!$H:$O,8,0),0)</f>
        <v>0</v>
      </c>
      <c r="DN41" s="93">
        <f>IFERROR(VLOOKUP(DN$2&amp;$A41,'NAV''s to be updated'!$H:$O,8,0),0)</f>
        <v>0</v>
      </c>
      <c r="DO41" s="93">
        <f>IFERROR(VLOOKUP(DO$2&amp;$A41,'NAV''s to be updated'!$H:$O,8,0),0)</f>
        <v>0</v>
      </c>
      <c r="DP41" s="93">
        <f>IFERROR(VLOOKUP(DP$2&amp;$A41,'NAV''s to be updated'!$H:$O,8,0),0)</f>
        <v>0</v>
      </c>
      <c r="DQ41" s="94">
        <f>IFERROR(VLOOKUP(DQ$2&amp;$A41,'NAV''s to be updated'!$H:$O,8,0),0)</f>
        <v>0</v>
      </c>
      <c r="DR41" s="93">
        <f>IFERROR(VLOOKUP(DR$2&amp;$A41,'NAV''s to be updated'!$H:$O,8,0),0)</f>
        <v>0</v>
      </c>
      <c r="DS41" s="93">
        <f>IFERROR(VLOOKUP(DS$2&amp;$A41,'NAV''s to be updated'!$H:$O,8,0),0)</f>
        <v>0</v>
      </c>
      <c r="DT41" s="94">
        <f>IFERROR(VLOOKUP(DT$2&amp;$A41,'NAV''s to be updated'!$H:$O,8,0),0)</f>
        <v>0</v>
      </c>
      <c r="DU41" s="93">
        <f>IFERROR(VLOOKUP(DU$2&amp;$A41,'NAV''s to be updated'!$H:$O,8,0),0)</f>
        <v>0</v>
      </c>
      <c r="DV41" s="93">
        <f>IFERROR(VLOOKUP(DV$2&amp;$A41,'NAV''s to be updated'!$H:$O,8,0),0)</f>
        <v>0</v>
      </c>
      <c r="DW41" s="93">
        <f>IFERROR(VLOOKUP(DW$2&amp;$A41,'NAV''s to be updated'!$H:$O,8,0),0)</f>
        <v>0</v>
      </c>
      <c r="DX41" s="93">
        <f>IFERROR(VLOOKUP(DX$2&amp;$A41,'NAV''s to be updated'!$H:$O,8,0),0)</f>
        <v>0</v>
      </c>
      <c r="DY41" s="93">
        <f>IFERROR(VLOOKUP(DY$2&amp;$A41,'NAV''s to be updated'!$H:$O,8,0),0)</f>
        <v>0</v>
      </c>
      <c r="DZ41" s="93">
        <f>IFERROR(VLOOKUP(DZ$2&amp;$A41,'NAV''s to be updated'!$H:$O,8,0),0)</f>
        <v>0</v>
      </c>
      <c r="EA41" s="93">
        <f>IFERROR(VLOOKUP(EA$2&amp;$A41,'NAV''s to be updated'!$H:$O,8,0),0)</f>
        <v>0</v>
      </c>
      <c r="EB41" s="93">
        <f>IFERROR(VLOOKUP(EB$2&amp;$A41,'NAV''s to be updated'!$H:$O,8,0),0)</f>
        <v>0</v>
      </c>
      <c r="EC41" s="93">
        <f>IFERROR(VLOOKUP(EC$2&amp;$A41,'NAV''s to be updated'!$H:$O,8,0),0)</f>
        <v>0</v>
      </c>
      <c r="ED41" s="93">
        <f>IFERROR(VLOOKUP(ED$2&amp;$A41,'NAV''s to be updated'!$H:$O,8,0),0)</f>
        <v>0</v>
      </c>
      <c r="EE41" s="93">
        <f>IFERROR(VLOOKUP(EE$2&amp;$A41,'NAV''s to be updated'!$H:$O,8,0),0)</f>
        <v>0</v>
      </c>
      <c r="EF41" s="93">
        <f>IFERROR(VLOOKUP(EF$2&amp;$A41,'NAV''s to be updated'!$H:$O,8,0),0)</f>
        <v>0</v>
      </c>
      <c r="EG41" s="93">
        <f>IFERROR(VLOOKUP(EG$2&amp;$A41,'NAV''s to be updated'!$H:$O,8,0),0)</f>
        <v>0</v>
      </c>
      <c r="EH41" s="93">
        <f>IFERROR(VLOOKUP(EH$2&amp;$A41,'NAV''s to be updated'!$H:$O,8,0),0)</f>
        <v>0</v>
      </c>
      <c r="EI41" s="93">
        <f>IFERROR(VLOOKUP(EI$2&amp;$A41,'NAV''s to be updated'!$H:$O,8,0),0)</f>
        <v>0</v>
      </c>
      <c r="EJ41" s="93">
        <f>IFERROR(VLOOKUP(EJ$2&amp;$A41,'NAV''s to be updated'!$H:$O,8,0),0)</f>
        <v>0</v>
      </c>
      <c r="EK41" s="93">
        <f>IFERROR(VLOOKUP(EK$2&amp;$A41,'NAV''s to be updated'!$H:$O,8,0),0)</f>
        <v>0</v>
      </c>
      <c r="EL41" s="93">
        <f>IFERROR(VLOOKUP(EL$2&amp;$A41,'NAV''s to be updated'!$H:$O,8,0),0)</f>
        <v>0</v>
      </c>
      <c r="EM41" s="93">
        <f>IFERROR(VLOOKUP(EM$2&amp;$A41,'NAV''s to be updated'!$H:$O,8,0),0)</f>
        <v>0</v>
      </c>
      <c r="EN41" s="93">
        <f>IFERROR(VLOOKUP(EN$2&amp;$A41,'NAV''s to be updated'!$H:$O,8,0),0)</f>
        <v>0</v>
      </c>
    </row>
    <row r="42" spans="1:144">
      <c r="A42" s="91" t="s">
        <v>71</v>
      </c>
      <c r="B42" s="59" t="s">
        <v>71</v>
      </c>
      <c r="C42" s="92">
        <f>IFERROR(VLOOKUP(C$2&amp;$A42,'NAV''s to be updated'!$H:$O,8,0),0)</f>
        <v>0</v>
      </c>
      <c r="D42" s="92">
        <f>IFERROR(VLOOKUP(D$2&amp;$A42,'NAV''s to be updated'!$H:$O,8,0),0)</f>
        <v>0</v>
      </c>
      <c r="E42" s="93">
        <f>IFERROR(VLOOKUP(E$2&amp;$A42,'NAV''s to be updated'!$H:$O,8,0),0)</f>
        <v>0</v>
      </c>
      <c r="F42" s="93">
        <f>IFERROR(VLOOKUP(F$2&amp;$A42,'NAV''s to be updated'!$H:$O,8,0),0)</f>
        <v>0</v>
      </c>
      <c r="G42" s="93">
        <f>IFERROR(VLOOKUP(G$2&amp;$A42,'NAV''s to be updated'!$H:$O,8,0),0)</f>
        <v>0</v>
      </c>
      <c r="H42" s="93">
        <f>IFERROR(VLOOKUP(H$2&amp;$A42,'NAV''s to be updated'!$H:$O,8,0),0)</f>
        <v>0</v>
      </c>
      <c r="I42" s="93">
        <f>IFERROR(VLOOKUP(I$2&amp;$A42,'NAV''s to be updated'!$H:$O,8,0),0)</f>
        <v>0</v>
      </c>
      <c r="J42" s="93">
        <f>IFERROR(VLOOKUP(J$2&amp;$A42,'NAV''s to be updated'!$H:$O,8,0),0)</f>
        <v>0</v>
      </c>
      <c r="K42" s="93">
        <f>IFERROR(VLOOKUP(K$2&amp;$A42,'NAV''s to be updated'!$H:$O,8,0),0)</f>
        <v>0</v>
      </c>
      <c r="L42" s="93">
        <f>IFERROR(VLOOKUP(L$2&amp;$A42,'NAV''s to be updated'!$H:$O,8,0),0)</f>
        <v>0</v>
      </c>
      <c r="M42" s="93">
        <f>IFERROR(VLOOKUP(M$2&amp;$A42,'NAV''s to be updated'!$H:$O,8,0),0)</f>
        <v>0</v>
      </c>
      <c r="N42" s="93">
        <f>IFERROR(VLOOKUP(N$2&amp;$A42,'NAV''s to be updated'!$H:$O,8,0),0)</f>
        <v>0</v>
      </c>
      <c r="O42" s="93">
        <f>IFERROR(VLOOKUP(O$2&amp;$A42,'NAV''s to be updated'!$H:$O,8,0),0)</f>
        <v>0</v>
      </c>
      <c r="P42" s="93">
        <f>IFERROR(VLOOKUP(P$2&amp;$A42,'NAV''s to be updated'!$H:$O,8,0),0)</f>
        <v>0</v>
      </c>
      <c r="Q42" s="93">
        <f>IFERROR(VLOOKUP(Q$2&amp;$A42,'NAV''s to be updated'!$H:$O,8,0),0)</f>
        <v>0</v>
      </c>
      <c r="R42" s="93">
        <f>IFERROR(VLOOKUP(R$2&amp;$A42,'NAV''s to be updated'!$H:$O,8,0),0)</f>
        <v>0</v>
      </c>
      <c r="S42" s="93">
        <f>IFERROR(VLOOKUP(S$2&amp;$A42,'NAV''s to be updated'!$H:$O,8,0),0)</f>
        <v>0</v>
      </c>
      <c r="T42" s="93">
        <f>IFERROR(VLOOKUP(T$2&amp;$A42,'NAV''s to be updated'!$H:$O,8,0),0)</f>
        <v>0</v>
      </c>
      <c r="U42" s="93">
        <f>IFERROR(VLOOKUP(U$2&amp;$A42,'NAV''s to be updated'!$H:$O,8,0),0)</f>
        <v>0</v>
      </c>
      <c r="V42" s="93">
        <f>IFERROR(VLOOKUP(V$2&amp;$A42,'NAV''s to be updated'!$H:$O,8,0),0)</f>
        <v>0</v>
      </c>
      <c r="W42" s="93">
        <f>IFERROR(VLOOKUP(W$2&amp;$A42,'NAV''s to be updated'!$H:$O,8,0),0)</f>
        <v>0</v>
      </c>
      <c r="X42" s="93">
        <f>IFERROR(VLOOKUP(X$2&amp;$A42,'NAV''s to be updated'!$H:$O,8,0),0)</f>
        <v>0</v>
      </c>
      <c r="Y42" s="93">
        <f>IFERROR(VLOOKUP(Y$2&amp;$A42,'NAV''s to be updated'!$H:$O,8,0),0)</f>
        <v>0</v>
      </c>
      <c r="Z42" s="93">
        <f>IFERROR(VLOOKUP(Z$2&amp;$A42,'NAV''s to be updated'!$H:$O,8,0),0)</f>
        <v>0</v>
      </c>
      <c r="AA42" s="93">
        <f>IFERROR(VLOOKUP(AA$2&amp;$A42,'NAV''s to be updated'!$H:$O,8,0),0)</f>
        <v>0</v>
      </c>
      <c r="AB42" s="93">
        <f>IFERROR(VLOOKUP(AB$2&amp;$A42,'NAV''s to be updated'!$H:$O,8,0),0)</f>
        <v>0</v>
      </c>
      <c r="AC42" s="93">
        <f>IFERROR(VLOOKUP(AC$2&amp;$A42,'NAV''s to be updated'!$H:$O,8,0),0)</f>
        <v>0</v>
      </c>
      <c r="AD42" s="93">
        <f>IFERROR(VLOOKUP(AD$2&amp;$A42,'NAV''s to be updated'!$H:$O,8,0),0)</f>
        <v>0</v>
      </c>
      <c r="AE42" s="93">
        <f>IFERROR(VLOOKUP(AE$2&amp;$A42,'NAV''s to be updated'!$H:$O,8,0),0)</f>
        <v>0</v>
      </c>
      <c r="AF42" s="93">
        <f>IFERROR(VLOOKUP(AF$2&amp;$A42,'NAV''s to be updated'!$H:$O,8,0),0)</f>
        <v>0</v>
      </c>
      <c r="AG42" s="93">
        <f>IFERROR(VLOOKUP(AG$2&amp;$A42,'NAV''s to be updated'!$H:$O,8,0),0)</f>
        <v>0</v>
      </c>
      <c r="AH42" s="93">
        <f>IFERROR(VLOOKUP(AH$2&amp;$A42,'NAV''s to be updated'!$H:$O,8,0),0)</f>
        <v>0</v>
      </c>
      <c r="AI42" s="93">
        <f>IFERROR(VLOOKUP(AI$2&amp;$A42,'NAV''s to be updated'!$H:$O,8,0),0)</f>
        <v>0</v>
      </c>
      <c r="AJ42" s="93">
        <f>IFERROR(VLOOKUP(AJ$2&amp;$A42,'NAV''s to be updated'!$H:$O,8,0),0)</f>
        <v>0</v>
      </c>
      <c r="AK42" s="93">
        <f>IFERROR(VLOOKUP(AK$2&amp;$A42,'NAV''s to be updated'!$H:$O,8,0),0)</f>
        <v>0</v>
      </c>
      <c r="AL42" s="93">
        <f>IFERROR(VLOOKUP(AL$2&amp;$A42,'NAV''s to be updated'!$H:$O,8,0),0)</f>
        <v>0</v>
      </c>
      <c r="AM42" s="93">
        <f>IFERROR(VLOOKUP(AM$2&amp;$A42,'NAV''s to be updated'!$H:$O,8,0),0)</f>
        <v>0</v>
      </c>
      <c r="AN42" s="93">
        <f>IFERROR(VLOOKUP(AN$2&amp;$A42,'NAV''s to be updated'!$H:$O,8,0),0)</f>
        <v>0</v>
      </c>
      <c r="AO42" s="93">
        <f>IFERROR(VLOOKUP(AO$2&amp;$A42,'NAV''s to be updated'!$H:$O,8,0),0)</f>
        <v>0</v>
      </c>
      <c r="AP42" s="93">
        <f>IFERROR(VLOOKUP(AP$2&amp;$A42,'NAV''s to be updated'!$H:$O,8,0),0)</f>
        <v>0</v>
      </c>
      <c r="AQ42" s="93">
        <f>IFERROR(VLOOKUP(AQ$2&amp;$A42,'NAV''s to be updated'!$H:$O,8,0),0)</f>
        <v>0</v>
      </c>
      <c r="AR42" s="93">
        <f>IFERROR(VLOOKUP(AR$2&amp;$A42,'NAV''s to be updated'!$H:$O,8,0),0)</f>
        <v>0</v>
      </c>
      <c r="AS42" s="93">
        <f>IFERROR(VLOOKUP(AS$2&amp;$A42,'NAV''s to be updated'!$H:$O,8,0),0)</f>
        <v>0</v>
      </c>
      <c r="AT42" s="93">
        <f>IFERROR(VLOOKUP(AT$2&amp;$A42,'NAV''s to be updated'!$H:$O,8,0),0)</f>
        <v>0</v>
      </c>
      <c r="AU42" s="93">
        <f>IFERROR(VLOOKUP(AU$2&amp;$A42,'NAV''s to be updated'!$H:$O,8,0),0)</f>
        <v>0</v>
      </c>
      <c r="AV42" s="93">
        <f>IFERROR(VLOOKUP(AV$2&amp;$A42,'NAV''s to be updated'!$H:$O,8,0),0)</f>
        <v>0</v>
      </c>
      <c r="AW42" s="93">
        <f>IFERROR(VLOOKUP(AW$2&amp;$A42,'NAV''s to be updated'!$H:$O,8,0),0)</f>
        <v>0</v>
      </c>
      <c r="AX42" s="93">
        <f>IFERROR(VLOOKUP(AX$2&amp;$A42,'NAV''s to be updated'!$H:$O,8,0),0)</f>
        <v>0</v>
      </c>
      <c r="AY42" s="93">
        <f>IFERROR(VLOOKUP(AY$2&amp;$A42,'NAV''s to be updated'!$H:$O,8,0),0)</f>
        <v>0</v>
      </c>
      <c r="AZ42" s="93">
        <f>IFERROR(VLOOKUP(AZ$2&amp;$A42,'NAV''s to be updated'!$H:$O,8,0),0)</f>
        <v>0</v>
      </c>
      <c r="BA42" s="93">
        <f>IFERROR(VLOOKUP(BA$2&amp;$A42,'NAV''s to be updated'!$H:$O,8,0),0)</f>
        <v>0</v>
      </c>
      <c r="BB42" s="93">
        <f>IFERROR(VLOOKUP(BB$2&amp;$A42,'NAV''s to be updated'!$H:$O,8,0),0)</f>
        <v>0</v>
      </c>
      <c r="BC42" s="93">
        <f>IFERROR(VLOOKUP(BC$2&amp;$A42,'NAV''s to be updated'!$H:$O,8,0),0)</f>
        <v>0</v>
      </c>
      <c r="BD42" s="93">
        <f>IFERROR(VLOOKUP(BD$2&amp;$A42,'NAV''s to be updated'!$H:$O,8,0),0)</f>
        <v>0</v>
      </c>
      <c r="BE42" s="93">
        <f>IFERROR(VLOOKUP(BE$2&amp;$A42,'NAV''s to be updated'!$H:$O,8,0),0)</f>
        <v>0</v>
      </c>
      <c r="BF42" s="93">
        <f>IFERROR(VLOOKUP(BF$2&amp;$A42,'NAV''s to be updated'!$H:$O,8,0),0)</f>
        <v>0</v>
      </c>
      <c r="BG42" s="93">
        <f>IFERROR(VLOOKUP(BG$2&amp;$A42,'NAV''s to be updated'!$H:$O,8,0),0)</f>
        <v>0</v>
      </c>
      <c r="BH42" s="93">
        <f>IFERROR(VLOOKUP(BH$2&amp;$A42,'NAV''s to be updated'!$H:$O,8,0),0)</f>
        <v>0</v>
      </c>
      <c r="BI42" s="93">
        <f>IFERROR(VLOOKUP(BI$2&amp;$A42,'NAV''s to be updated'!$H:$O,8,0),0)</f>
        <v>0</v>
      </c>
      <c r="BJ42" s="93">
        <f>IFERROR(VLOOKUP(BJ$2&amp;$A42,'NAV''s to be updated'!$H:$O,8,0),0)</f>
        <v>0</v>
      </c>
      <c r="BK42" s="93">
        <f>IFERROR(VLOOKUP(BK$2&amp;$A42,'NAV''s to be updated'!$H:$O,8,0),0)</f>
        <v>0</v>
      </c>
      <c r="BL42" s="93">
        <f>IFERROR(VLOOKUP(BL$2&amp;$A42,'NAV''s to be updated'!$H:$O,8,0),0)</f>
        <v>0</v>
      </c>
      <c r="BM42" s="93">
        <f>IFERROR(VLOOKUP(BM$2&amp;$A42,'NAV''s to be updated'!$H:$O,8,0),0)</f>
        <v>0</v>
      </c>
      <c r="BN42" s="93">
        <f>IFERROR(VLOOKUP(BN$2&amp;$A42,'NAV''s to be updated'!$H:$O,8,0),0)</f>
        <v>0</v>
      </c>
      <c r="BO42" s="93">
        <f>IFERROR(VLOOKUP(BO$2&amp;$A42,'NAV''s to be updated'!$H:$O,8,0),0)</f>
        <v>0</v>
      </c>
      <c r="BP42" s="93">
        <f>IFERROR(VLOOKUP(BP$2&amp;$A42,'NAV''s to be updated'!$H:$O,8,0),0)</f>
        <v>0</v>
      </c>
      <c r="BQ42" s="93">
        <f>IFERROR(VLOOKUP(BQ$2&amp;$A42,'NAV''s to be updated'!$H:$O,8,0),0)</f>
        <v>0</v>
      </c>
      <c r="BR42" s="93">
        <f>IFERROR(VLOOKUP(BR$2&amp;$A42,'NAV''s to be updated'!$H:$O,8,0),0)</f>
        <v>0</v>
      </c>
      <c r="BS42" s="93" t="str">
        <f>IFERROR(VLOOKUP(BS$2&amp;$A42,'NAV''s to be updated'!$H:$O,8,0),0)</f>
        <v>12.5221</v>
      </c>
      <c r="BT42" s="93">
        <f>IFERROR(VLOOKUP(BT$2&amp;$A42,'NAV''s to be updated'!$H:$O,8,0),0)</f>
        <v>0</v>
      </c>
      <c r="BU42" s="93">
        <f>IFERROR(VLOOKUP(BU$2&amp;$A42,'NAV''s to be updated'!$H:$O,8,0),0)</f>
        <v>0</v>
      </c>
      <c r="BV42" s="93">
        <f>IFERROR(VLOOKUP(BV$2&amp;$A42,'NAV''s to be updated'!$H:$O,8,0),0)</f>
        <v>0</v>
      </c>
      <c r="BW42" s="93">
        <f>IFERROR(VLOOKUP(BW$2&amp;$A42,'NAV''s to be updated'!$H:$O,8,0),0)</f>
        <v>0</v>
      </c>
      <c r="BX42" s="93">
        <f>IFERROR(VLOOKUP(BX$2&amp;$A42,'NAV''s to be updated'!$H:$O,8,0),0)</f>
        <v>0</v>
      </c>
      <c r="BY42" s="93">
        <f>IFERROR(VLOOKUP(BY$2&amp;$A42,'NAV''s to be updated'!$H:$O,8,0),0)</f>
        <v>0</v>
      </c>
      <c r="BZ42" s="93">
        <f>IFERROR(VLOOKUP(BZ$2&amp;$A42,'NAV''s to be updated'!$H:$O,8,0),0)</f>
        <v>0</v>
      </c>
      <c r="CA42" s="93">
        <f>IFERROR(VLOOKUP(CA$2&amp;$A42,'NAV''s to be updated'!$H:$O,8,0),0)</f>
        <v>0</v>
      </c>
      <c r="CB42" s="93">
        <f>IFERROR(VLOOKUP(CB$2&amp;$A42,'NAV''s to be updated'!$H:$O,8,0),0)</f>
        <v>0</v>
      </c>
      <c r="CC42" s="93">
        <f>IFERROR(VLOOKUP(CC$2&amp;$A42,'NAV''s to be updated'!$H:$O,8,0),0)</f>
        <v>0</v>
      </c>
      <c r="CD42" s="93">
        <f>IFERROR(VLOOKUP(CD$2&amp;$A42,'NAV''s to be updated'!$H:$O,8,0),0)</f>
        <v>0</v>
      </c>
      <c r="CE42" s="93">
        <f>IFERROR(VLOOKUP(CE$2&amp;$A42,'NAV''s to be updated'!$H:$O,8,0),0)</f>
        <v>0</v>
      </c>
      <c r="CF42" s="93">
        <f>IFERROR(VLOOKUP(CF$2&amp;$A42,'NAV''s to be updated'!$H:$O,8,0),0)</f>
        <v>0</v>
      </c>
      <c r="CG42" s="93">
        <f>IFERROR(VLOOKUP(CG$2&amp;$A42,'NAV''s to be updated'!$H:$O,8,0),0)</f>
        <v>0</v>
      </c>
      <c r="CH42" s="93">
        <f>IFERROR(VLOOKUP(CH$2&amp;$A42,'NAV''s to be updated'!$H:$O,8,0),0)</f>
        <v>0</v>
      </c>
      <c r="CI42" s="93">
        <f>IFERROR(VLOOKUP(CI$2&amp;$A42,'NAV''s to be updated'!$H:$O,8,0),0)</f>
        <v>0</v>
      </c>
      <c r="CJ42" s="93">
        <f>IFERROR(VLOOKUP(CJ$2&amp;$A42,'NAV''s to be updated'!$H:$O,8,0),0)</f>
        <v>0</v>
      </c>
      <c r="CK42" s="93">
        <f>IFERROR(VLOOKUP(CK$2&amp;$A42,'NAV''s to be updated'!$H:$O,8,0),0)</f>
        <v>0</v>
      </c>
      <c r="CL42" s="93">
        <f>IFERROR(VLOOKUP(CL$2&amp;$A42,'NAV''s to be updated'!$H:$O,8,0),0)</f>
        <v>0</v>
      </c>
      <c r="CM42" s="93">
        <f>IFERROR(VLOOKUP(CM$2&amp;$A42,'NAV''s to be updated'!$H:$O,8,0),0)</f>
        <v>0</v>
      </c>
      <c r="CN42" s="93">
        <f>IFERROR(VLOOKUP(CN$2&amp;$A42,'NAV''s to be updated'!$H:$O,8,0),0)</f>
        <v>0</v>
      </c>
      <c r="CO42" s="93">
        <f>IFERROR(VLOOKUP(CO$2&amp;$A42,'NAV''s to be updated'!$H:$O,8,0),0)</f>
        <v>0</v>
      </c>
      <c r="CP42" s="94">
        <f>IFERROR(VLOOKUP(CP$2&amp;$A42,'NAV''s to be updated'!$H:$O,8,0),0)</f>
        <v>0</v>
      </c>
      <c r="CQ42" s="93">
        <f>IFERROR(VLOOKUP(CQ$2&amp;$A42,'NAV''s to be updated'!$H:$O,8,0),0)</f>
        <v>0</v>
      </c>
      <c r="CR42" s="93">
        <f>IFERROR(VLOOKUP(CR$2&amp;$A42,'NAV''s to be updated'!$H:$O,8,0),0)</f>
        <v>0</v>
      </c>
      <c r="CS42" s="93">
        <f>IFERROR(VLOOKUP(CS$2&amp;$A42,'NAV''s to be updated'!$H:$O,8,0),0)</f>
        <v>0</v>
      </c>
      <c r="CT42" s="93">
        <f>IFERROR(VLOOKUP(CT$2&amp;$A42,'NAV''s to be updated'!$H:$O,8,0),0)</f>
        <v>0</v>
      </c>
      <c r="CU42" s="94">
        <f>IFERROR(VLOOKUP(CU$2&amp;$A42,'NAV''s to be updated'!$H:$O,8,0),0)</f>
        <v>0</v>
      </c>
      <c r="CV42" s="93">
        <f>IFERROR(VLOOKUP(CV$2&amp;$A42,'NAV''s to be updated'!$H:$O,8,0),0)</f>
        <v>0</v>
      </c>
      <c r="CW42" s="93">
        <f>IFERROR(VLOOKUP(CW$2&amp;$A42,'NAV''s to be updated'!$H:$O,8,0),0)</f>
        <v>0</v>
      </c>
      <c r="CX42" s="93">
        <f>IFERROR(VLOOKUP(CX$2&amp;$A42,'NAV''s to be updated'!$H:$O,8,0),0)</f>
        <v>0</v>
      </c>
      <c r="CY42" s="93">
        <f>IFERROR(VLOOKUP(CY$2&amp;$A42,'NAV''s to be updated'!$H:$O,8,0),0)</f>
        <v>0</v>
      </c>
      <c r="CZ42" s="93">
        <f>IFERROR(VLOOKUP(CZ$2&amp;$A42,'NAV''s to be updated'!$H:$O,8,0),0)</f>
        <v>0</v>
      </c>
      <c r="DA42" s="93">
        <f>IFERROR(VLOOKUP(DA$2&amp;$A42,'NAV''s to be updated'!$H:$O,8,0),0)</f>
        <v>0</v>
      </c>
      <c r="DB42" s="94">
        <f>IFERROR(VLOOKUP(DB$2&amp;$A42,'NAV''s to be updated'!$H:$O,8,0),0)</f>
        <v>0</v>
      </c>
      <c r="DC42" s="94">
        <f>IFERROR(VLOOKUP(DC$2&amp;$A42,'NAV''s to be updated'!$H:$O,8,0),0)</f>
        <v>0</v>
      </c>
      <c r="DD42" s="94">
        <f>IFERROR(VLOOKUP(DD$2&amp;$A42,'NAV''s to be updated'!$H:$O,8,0),0)</f>
        <v>0</v>
      </c>
      <c r="DE42" s="94">
        <f>IFERROR(VLOOKUP(DE$2&amp;$A42,'NAV''s to be updated'!$H:$O,8,0),0)</f>
        <v>0</v>
      </c>
      <c r="DF42" s="94">
        <f>IFERROR(VLOOKUP(DF$2&amp;$A42,'NAV''s to be updated'!$H:$O,8,0),0)</f>
        <v>0</v>
      </c>
      <c r="DG42" s="93">
        <f>IFERROR(VLOOKUP(DG$2&amp;$A42,'NAV''s to be updated'!$H:$O,8,0),0)</f>
        <v>0</v>
      </c>
      <c r="DH42" s="93">
        <f>IFERROR(VLOOKUP(DH$2&amp;$A42,'NAV''s to be updated'!$H:$O,8,0),0)</f>
        <v>0</v>
      </c>
      <c r="DI42" s="93">
        <f>IFERROR(VLOOKUP(DI$2&amp;$A42,'NAV''s to be updated'!$H:$O,8,0),0)</f>
        <v>0</v>
      </c>
      <c r="DJ42" s="93">
        <f>IFERROR(VLOOKUP(DJ$2&amp;$A42,'NAV''s to be updated'!$H:$O,8,0),0)</f>
        <v>0</v>
      </c>
      <c r="DK42" s="93">
        <f>IFERROR(VLOOKUP(DK$2&amp;$A42,'NAV''s to be updated'!$H:$O,8,0),0)</f>
        <v>0</v>
      </c>
      <c r="DL42" s="93">
        <f>IFERROR(VLOOKUP(DL$2&amp;$A42,'NAV''s to be updated'!$H:$O,8,0),0)</f>
        <v>0</v>
      </c>
      <c r="DM42" s="93">
        <f>IFERROR(VLOOKUP(DM$2&amp;$A42,'NAV''s to be updated'!$H:$O,8,0),0)</f>
        <v>0</v>
      </c>
      <c r="DN42" s="93">
        <f>IFERROR(VLOOKUP(DN$2&amp;$A42,'NAV''s to be updated'!$H:$O,8,0),0)</f>
        <v>0</v>
      </c>
      <c r="DO42" s="93">
        <f>IFERROR(VLOOKUP(DO$2&amp;$A42,'NAV''s to be updated'!$H:$O,8,0),0)</f>
        <v>0</v>
      </c>
      <c r="DP42" s="93">
        <f>IFERROR(VLOOKUP(DP$2&amp;$A42,'NAV''s to be updated'!$H:$O,8,0),0)</f>
        <v>0</v>
      </c>
      <c r="DQ42" s="94">
        <f>IFERROR(VLOOKUP(DQ$2&amp;$A42,'NAV''s to be updated'!$H:$O,8,0),0)</f>
        <v>0</v>
      </c>
      <c r="DR42" s="93">
        <f>IFERROR(VLOOKUP(DR$2&amp;$A42,'NAV''s to be updated'!$H:$O,8,0),0)</f>
        <v>0</v>
      </c>
      <c r="DS42" s="93">
        <f>IFERROR(VLOOKUP(DS$2&amp;$A42,'NAV''s to be updated'!$H:$O,8,0),0)</f>
        <v>0</v>
      </c>
      <c r="DT42" s="94">
        <f>IFERROR(VLOOKUP(DT$2&amp;$A42,'NAV''s to be updated'!$H:$O,8,0),0)</f>
        <v>0</v>
      </c>
      <c r="DU42" s="93">
        <f>IFERROR(VLOOKUP(DU$2&amp;$A42,'NAV''s to be updated'!$H:$O,8,0),0)</f>
        <v>0</v>
      </c>
      <c r="DV42" s="93">
        <f>IFERROR(VLOOKUP(DV$2&amp;$A42,'NAV''s to be updated'!$H:$O,8,0),0)</f>
        <v>0</v>
      </c>
      <c r="DW42" s="93">
        <f>IFERROR(VLOOKUP(DW$2&amp;$A42,'NAV''s to be updated'!$H:$O,8,0),0)</f>
        <v>0</v>
      </c>
      <c r="DX42" s="93">
        <f>IFERROR(VLOOKUP(DX$2&amp;$A42,'NAV''s to be updated'!$H:$O,8,0),0)</f>
        <v>0</v>
      </c>
      <c r="DY42" s="93">
        <f>IFERROR(VLOOKUP(DY$2&amp;$A42,'NAV''s to be updated'!$H:$O,8,0),0)</f>
        <v>0</v>
      </c>
      <c r="DZ42" s="93">
        <f>IFERROR(VLOOKUP(DZ$2&amp;$A42,'NAV''s to be updated'!$H:$O,8,0),0)</f>
        <v>0</v>
      </c>
      <c r="EA42" s="93">
        <f>IFERROR(VLOOKUP(EA$2&amp;$A42,'NAV''s to be updated'!$H:$O,8,0),0)</f>
        <v>0</v>
      </c>
      <c r="EB42" s="93">
        <f>IFERROR(VLOOKUP(EB$2&amp;$A42,'NAV''s to be updated'!$H:$O,8,0),0)</f>
        <v>0</v>
      </c>
      <c r="EC42" s="93">
        <f>IFERROR(VLOOKUP(EC$2&amp;$A42,'NAV''s to be updated'!$H:$O,8,0),0)</f>
        <v>0</v>
      </c>
      <c r="ED42" s="93">
        <f>IFERROR(VLOOKUP(ED$2&amp;$A42,'NAV''s to be updated'!$H:$O,8,0),0)</f>
        <v>0</v>
      </c>
      <c r="EE42" s="93">
        <f>IFERROR(VLOOKUP(EE$2&amp;$A42,'NAV''s to be updated'!$H:$O,8,0),0)</f>
        <v>0</v>
      </c>
      <c r="EF42" s="93">
        <f>IFERROR(VLOOKUP(EF$2&amp;$A42,'NAV''s to be updated'!$H:$O,8,0),0)</f>
        <v>0</v>
      </c>
      <c r="EG42" s="93">
        <f>IFERROR(VLOOKUP(EG$2&amp;$A42,'NAV''s to be updated'!$H:$O,8,0),0)</f>
        <v>0</v>
      </c>
      <c r="EH42" s="93">
        <f>IFERROR(VLOOKUP(EH$2&amp;$A42,'NAV''s to be updated'!$H:$O,8,0),0)</f>
        <v>0</v>
      </c>
      <c r="EI42" s="93">
        <f>IFERROR(VLOOKUP(EI$2&amp;$A42,'NAV''s to be updated'!$H:$O,8,0),0)</f>
        <v>0</v>
      </c>
      <c r="EJ42" s="93">
        <f>IFERROR(VLOOKUP(EJ$2&amp;$A42,'NAV''s to be updated'!$H:$O,8,0),0)</f>
        <v>0</v>
      </c>
      <c r="EK42" s="93">
        <f>IFERROR(VLOOKUP(EK$2&amp;$A42,'NAV''s to be updated'!$H:$O,8,0),0)</f>
        <v>0</v>
      </c>
      <c r="EL42" s="93">
        <f>IFERROR(VLOOKUP(EL$2&amp;$A42,'NAV''s to be updated'!$H:$O,8,0),0)</f>
        <v>0</v>
      </c>
      <c r="EM42" s="93">
        <f>IFERROR(VLOOKUP(EM$2&amp;$A42,'NAV''s to be updated'!$H:$O,8,0),0)</f>
        <v>0</v>
      </c>
      <c r="EN42" s="93">
        <f>IFERROR(VLOOKUP(EN$2&amp;$A42,'NAV''s to be updated'!$H:$O,8,0),0)</f>
        <v>0</v>
      </c>
    </row>
    <row r="43" spans="1:144">
      <c r="A43" s="91" t="s">
        <v>72</v>
      </c>
      <c r="B43" s="59" t="s">
        <v>72</v>
      </c>
      <c r="C43" s="92">
        <f>IFERROR(VLOOKUP(C$2&amp;$A43,'NAV''s to be updated'!$H:$O,8,0),0)</f>
        <v>0</v>
      </c>
      <c r="D43" s="92">
        <f>IFERROR(VLOOKUP(D$2&amp;$A43,'NAV''s to be updated'!$H:$O,8,0),0)</f>
        <v>0</v>
      </c>
      <c r="E43" s="93">
        <f>IFERROR(VLOOKUP(E$2&amp;$A43,'NAV''s to be updated'!$H:$O,8,0),0)</f>
        <v>0</v>
      </c>
      <c r="F43" s="93">
        <f>IFERROR(VLOOKUP(F$2&amp;$A43,'NAV''s to be updated'!$H:$O,8,0),0)</f>
        <v>0</v>
      </c>
      <c r="G43" s="93">
        <f>IFERROR(VLOOKUP(G$2&amp;$A43,'NAV''s to be updated'!$H:$O,8,0),0)</f>
        <v>0</v>
      </c>
      <c r="H43" s="93">
        <f>IFERROR(VLOOKUP(H$2&amp;$A43,'NAV''s to be updated'!$H:$O,8,0),0)</f>
        <v>0</v>
      </c>
      <c r="I43" s="93">
        <f>IFERROR(VLOOKUP(I$2&amp;$A43,'NAV''s to be updated'!$H:$O,8,0),0)</f>
        <v>0</v>
      </c>
      <c r="J43" s="93">
        <f>IFERROR(VLOOKUP(J$2&amp;$A43,'NAV''s to be updated'!$H:$O,8,0),0)</f>
        <v>0</v>
      </c>
      <c r="K43" s="93">
        <f>IFERROR(VLOOKUP(K$2&amp;$A43,'NAV''s to be updated'!$H:$O,8,0),0)</f>
        <v>0</v>
      </c>
      <c r="L43" s="93">
        <f>IFERROR(VLOOKUP(L$2&amp;$A43,'NAV''s to be updated'!$H:$O,8,0),0)</f>
        <v>0</v>
      </c>
      <c r="M43" s="93">
        <f>IFERROR(VLOOKUP(M$2&amp;$A43,'NAV''s to be updated'!$H:$O,8,0),0)</f>
        <v>0</v>
      </c>
      <c r="N43" s="93">
        <f>IFERROR(VLOOKUP(N$2&amp;$A43,'NAV''s to be updated'!$H:$O,8,0),0)</f>
        <v>0</v>
      </c>
      <c r="O43" s="93">
        <f>IFERROR(VLOOKUP(O$2&amp;$A43,'NAV''s to be updated'!$H:$O,8,0),0)</f>
        <v>0</v>
      </c>
      <c r="P43" s="93">
        <f>IFERROR(VLOOKUP(P$2&amp;$A43,'NAV''s to be updated'!$H:$O,8,0),0)</f>
        <v>0</v>
      </c>
      <c r="Q43" s="93">
        <f>IFERROR(VLOOKUP(Q$2&amp;$A43,'NAV''s to be updated'!$H:$O,8,0),0)</f>
        <v>0</v>
      </c>
      <c r="R43" s="93">
        <f>IFERROR(VLOOKUP(R$2&amp;$A43,'NAV''s to be updated'!$H:$O,8,0),0)</f>
        <v>0</v>
      </c>
      <c r="S43" s="93">
        <f>IFERROR(VLOOKUP(S$2&amp;$A43,'NAV''s to be updated'!$H:$O,8,0),0)</f>
        <v>0</v>
      </c>
      <c r="T43" s="93">
        <f>IFERROR(VLOOKUP(T$2&amp;$A43,'NAV''s to be updated'!$H:$O,8,0),0)</f>
        <v>0</v>
      </c>
      <c r="U43" s="93">
        <f>IFERROR(VLOOKUP(U$2&amp;$A43,'NAV''s to be updated'!$H:$O,8,0),0)</f>
        <v>0</v>
      </c>
      <c r="V43" s="93">
        <f>IFERROR(VLOOKUP(V$2&amp;$A43,'NAV''s to be updated'!$H:$O,8,0),0)</f>
        <v>0</v>
      </c>
      <c r="W43" s="93">
        <f>IFERROR(VLOOKUP(W$2&amp;$A43,'NAV''s to be updated'!$H:$O,8,0),0)</f>
        <v>0</v>
      </c>
      <c r="X43" s="93">
        <f>IFERROR(VLOOKUP(X$2&amp;$A43,'NAV''s to be updated'!$H:$O,8,0),0)</f>
        <v>0</v>
      </c>
      <c r="Y43" s="93">
        <f>IFERROR(VLOOKUP(Y$2&amp;$A43,'NAV''s to be updated'!$H:$O,8,0),0)</f>
        <v>0</v>
      </c>
      <c r="Z43" s="93">
        <f>IFERROR(VLOOKUP(Z$2&amp;$A43,'NAV''s to be updated'!$H:$O,8,0),0)</f>
        <v>0</v>
      </c>
      <c r="AA43" s="93">
        <f>IFERROR(VLOOKUP(AA$2&amp;$A43,'NAV''s to be updated'!$H:$O,8,0),0)</f>
        <v>0</v>
      </c>
      <c r="AB43" s="93">
        <f>IFERROR(VLOOKUP(AB$2&amp;$A43,'NAV''s to be updated'!$H:$O,8,0),0)</f>
        <v>0</v>
      </c>
      <c r="AC43" s="93">
        <f>IFERROR(VLOOKUP(AC$2&amp;$A43,'NAV''s to be updated'!$H:$O,8,0),0)</f>
        <v>0</v>
      </c>
      <c r="AD43" s="93">
        <f>IFERROR(VLOOKUP(AD$2&amp;$A43,'NAV''s to be updated'!$H:$O,8,0),0)</f>
        <v>0</v>
      </c>
      <c r="AE43" s="93">
        <f>IFERROR(VLOOKUP(AE$2&amp;$A43,'NAV''s to be updated'!$H:$O,8,0),0)</f>
        <v>0</v>
      </c>
      <c r="AF43" s="93">
        <f>IFERROR(VLOOKUP(AF$2&amp;$A43,'NAV''s to be updated'!$H:$O,8,0),0)</f>
        <v>0</v>
      </c>
      <c r="AG43" s="93">
        <f>IFERROR(VLOOKUP(AG$2&amp;$A43,'NAV''s to be updated'!$H:$O,8,0),0)</f>
        <v>0</v>
      </c>
      <c r="AH43" s="93">
        <f>IFERROR(VLOOKUP(AH$2&amp;$A43,'NAV''s to be updated'!$H:$O,8,0),0)</f>
        <v>0</v>
      </c>
      <c r="AI43" s="93">
        <f>IFERROR(VLOOKUP(AI$2&amp;$A43,'NAV''s to be updated'!$H:$O,8,0),0)</f>
        <v>0</v>
      </c>
      <c r="AJ43" s="93">
        <f>IFERROR(VLOOKUP(AJ$2&amp;$A43,'NAV''s to be updated'!$H:$O,8,0),0)</f>
        <v>0</v>
      </c>
      <c r="AK43" s="93">
        <f>IFERROR(VLOOKUP(AK$2&amp;$A43,'NAV''s to be updated'!$H:$O,8,0),0)</f>
        <v>0</v>
      </c>
      <c r="AL43" s="93">
        <f>IFERROR(VLOOKUP(AL$2&amp;$A43,'NAV''s to be updated'!$H:$O,8,0),0)</f>
        <v>0</v>
      </c>
      <c r="AM43" s="93">
        <f>IFERROR(VLOOKUP(AM$2&amp;$A43,'NAV''s to be updated'!$H:$O,8,0),0)</f>
        <v>0</v>
      </c>
      <c r="AN43" s="93">
        <f>IFERROR(VLOOKUP(AN$2&amp;$A43,'NAV''s to be updated'!$H:$O,8,0),0)</f>
        <v>0</v>
      </c>
      <c r="AO43" s="93">
        <f>IFERROR(VLOOKUP(AO$2&amp;$A43,'NAV''s to be updated'!$H:$O,8,0),0)</f>
        <v>0</v>
      </c>
      <c r="AP43" s="93">
        <f>IFERROR(VLOOKUP(AP$2&amp;$A43,'NAV''s to be updated'!$H:$O,8,0),0)</f>
        <v>0</v>
      </c>
      <c r="AQ43" s="93">
        <f>IFERROR(VLOOKUP(AQ$2&amp;$A43,'NAV''s to be updated'!$H:$O,8,0),0)</f>
        <v>0</v>
      </c>
      <c r="AR43" s="93">
        <f>IFERROR(VLOOKUP(AR$2&amp;$A43,'NAV''s to be updated'!$H:$O,8,0),0)</f>
        <v>0</v>
      </c>
      <c r="AS43" s="93">
        <f>IFERROR(VLOOKUP(AS$2&amp;$A43,'NAV''s to be updated'!$H:$O,8,0),0)</f>
        <v>0</v>
      </c>
      <c r="AT43" s="93">
        <f>IFERROR(VLOOKUP(AT$2&amp;$A43,'NAV''s to be updated'!$H:$O,8,0),0)</f>
        <v>0</v>
      </c>
      <c r="AU43" s="93">
        <f>IFERROR(VLOOKUP(AU$2&amp;$A43,'NAV''s to be updated'!$H:$O,8,0),0)</f>
        <v>0</v>
      </c>
      <c r="AV43" s="93">
        <f>IFERROR(VLOOKUP(AV$2&amp;$A43,'NAV''s to be updated'!$H:$O,8,0),0)</f>
        <v>0</v>
      </c>
      <c r="AW43" s="93">
        <f>IFERROR(VLOOKUP(AW$2&amp;$A43,'NAV''s to be updated'!$H:$O,8,0),0)</f>
        <v>0</v>
      </c>
      <c r="AX43" s="93">
        <f>IFERROR(VLOOKUP(AX$2&amp;$A43,'NAV''s to be updated'!$H:$O,8,0),0)</f>
        <v>0</v>
      </c>
      <c r="AY43" s="93">
        <f>IFERROR(VLOOKUP(AY$2&amp;$A43,'NAV''s to be updated'!$H:$O,8,0),0)</f>
        <v>0</v>
      </c>
      <c r="AZ43" s="93">
        <f>IFERROR(VLOOKUP(AZ$2&amp;$A43,'NAV''s to be updated'!$H:$O,8,0),0)</f>
        <v>0</v>
      </c>
      <c r="BA43" s="93">
        <f>IFERROR(VLOOKUP(BA$2&amp;$A43,'NAV''s to be updated'!$H:$O,8,0),0)</f>
        <v>0</v>
      </c>
      <c r="BB43" s="93">
        <f>IFERROR(VLOOKUP(BB$2&amp;$A43,'NAV''s to be updated'!$H:$O,8,0),0)</f>
        <v>0</v>
      </c>
      <c r="BC43" s="93">
        <f>IFERROR(VLOOKUP(BC$2&amp;$A43,'NAV''s to be updated'!$H:$O,8,0),0)</f>
        <v>0</v>
      </c>
      <c r="BD43" s="93">
        <f>IFERROR(VLOOKUP(BD$2&amp;$A43,'NAV''s to be updated'!$H:$O,8,0),0)</f>
        <v>0</v>
      </c>
      <c r="BE43" s="93">
        <f>IFERROR(VLOOKUP(BE$2&amp;$A43,'NAV''s to be updated'!$H:$O,8,0),0)</f>
        <v>0</v>
      </c>
      <c r="BF43" s="93">
        <f>IFERROR(VLOOKUP(BF$2&amp;$A43,'NAV''s to be updated'!$H:$O,8,0),0)</f>
        <v>0</v>
      </c>
      <c r="BG43" s="93">
        <f>IFERROR(VLOOKUP(BG$2&amp;$A43,'NAV''s to be updated'!$H:$O,8,0),0)</f>
        <v>0</v>
      </c>
      <c r="BH43" s="93">
        <f>IFERROR(VLOOKUP(BH$2&amp;$A43,'NAV''s to be updated'!$H:$O,8,0),0)</f>
        <v>0</v>
      </c>
      <c r="BI43" s="93">
        <f>IFERROR(VLOOKUP(BI$2&amp;$A43,'NAV''s to be updated'!$H:$O,8,0),0)</f>
        <v>0</v>
      </c>
      <c r="BJ43" s="93">
        <f>IFERROR(VLOOKUP(BJ$2&amp;$A43,'NAV''s to be updated'!$H:$O,8,0),0)</f>
        <v>0</v>
      </c>
      <c r="BK43" s="93">
        <f>IFERROR(VLOOKUP(BK$2&amp;$A43,'NAV''s to be updated'!$H:$O,8,0),0)</f>
        <v>0</v>
      </c>
      <c r="BL43" s="93">
        <f>IFERROR(VLOOKUP(BL$2&amp;$A43,'NAV''s to be updated'!$H:$O,8,0),0)</f>
        <v>0</v>
      </c>
      <c r="BM43" s="93">
        <f>IFERROR(VLOOKUP(BM$2&amp;$A43,'NAV''s to be updated'!$H:$O,8,0),0)</f>
        <v>0</v>
      </c>
      <c r="BN43" s="93">
        <f>IFERROR(VLOOKUP(BN$2&amp;$A43,'NAV''s to be updated'!$H:$O,8,0),0)</f>
        <v>0</v>
      </c>
      <c r="BO43" s="93">
        <f>IFERROR(VLOOKUP(BO$2&amp;$A43,'NAV''s to be updated'!$H:$O,8,0),0)</f>
        <v>0</v>
      </c>
      <c r="BP43" s="93">
        <f>IFERROR(VLOOKUP(BP$2&amp;$A43,'NAV''s to be updated'!$H:$O,8,0),0)</f>
        <v>0</v>
      </c>
      <c r="BQ43" s="93">
        <f>IFERROR(VLOOKUP(BQ$2&amp;$A43,'NAV''s to be updated'!$H:$O,8,0),0)</f>
        <v>0</v>
      </c>
      <c r="BR43" s="93">
        <f>IFERROR(VLOOKUP(BR$2&amp;$A43,'NAV''s to be updated'!$H:$O,8,0),0)</f>
        <v>0</v>
      </c>
      <c r="BS43" s="93" t="str">
        <f>IFERROR(VLOOKUP(BS$2&amp;$A43,'NAV''s to be updated'!$H:$O,8,0),0)</f>
        <v>10.0000</v>
      </c>
      <c r="BT43" s="93">
        <f>IFERROR(VLOOKUP(BT$2&amp;$A43,'NAV''s to be updated'!$H:$O,8,0),0)</f>
        <v>0</v>
      </c>
      <c r="BU43" s="93">
        <f>IFERROR(VLOOKUP(BU$2&amp;$A43,'NAV''s to be updated'!$H:$O,8,0),0)</f>
        <v>0</v>
      </c>
      <c r="BV43" s="93">
        <f>IFERROR(VLOOKUP(BV$2&amp;$A43,'NAV''s to be updated'!$H:$O,8,0),0)</f>
        <v>0</v>
      </c>
      <c r="BW43" s="93">
        <f>IFERROR(VLOOKUP(BW$2&amp;$A43,'NAV''s to be updated'!$H:$O,8,0),0)</f>
        <v>0</v>
      </c>
      <c r="BX43" s="93">
        <f>IFERROR(VLOOKUP(BX$2&amp;$A43,'NAV''s to be updated'!$H:$O,8,0),0)</f>
        <v>0</v>
      </c>
      <c r="BY43" s="93">
        <f>IFERROR(VLOOKUP(BY$2&amp;$A43,'NAV''s to be updated'!$H:$O,8,0),0)</f>
        <v>0</v>
      </c>
      <c r="BZ43" s="93">
        <f>IFERROR(VLOOKUP(BZ$2&amp;$A43,'NAV''s to be updated'!$H:$O,8,0),0)</f>
        <v>0</v>
      </c>
      <c r="CA43" s="93">
        <f>IFERROR(VLOOKUP(CA$2&amp;$A43,'NAV''s to be updated'!$H:$O,8,0),0)</f>
        <v>0</v>
      </c>
      <c r="CB43" s="93">
        <f>IFERROR(VLOOKUP(CB$2&amp;$A43,'NAV''s to be updated'!$H:$O,8,0),0)</f>
        <v>0</v>
      </c>
      <c r="CC43" s="93">
        <f>IFERROR(VLOOKUP(CC$2&amp;$A43,'NAV''s to be updated'!$H:$O,8,0),0)</f>
        <v>0</v>
      </c>
      <c r="CD43" s="93">
        <f>IFERROR(VLOOKUP(CD$2&amp;$A43,'NAV''s to be updated'!$H:$O,8,0),0)</f>
        <v>0</v>
      </c>
      <c r="CE43" s="93">
        <f>IFERROR(VLOOKUP(CE$2&amp;$A43,'NAV''s to be updated'!$H:$O,8,0),0)</f>
        <v>0</v>
      </c>
      <c r="CF43" s="93">
        <f>IFERROR(VLOOKUP(CF$2&amp;$A43,'NAV''s to be updated'!$H:$O,8,0),0)</f>
        <v>0</v>
      </c>
      <c r="CG43" s="93">
        <f>IFERROR(VLOOKUP(CG$2&amp;$A43,'NAV''s to be updated'!$H:$O,8,0),0)</f>
        <v>0</v>
      </c>
      <c r="CH43" s="93">
        <f>IFERROR(VLOOKUP(CH$2&amp;$A43,'NAV''s to be updated'!$H:$O,8,0),0)</f>
        <v>0</v>
      </c>
      <c r="CI43" s="93">
        <f>IFERROR(VLOOKUP(CI$2&amp;$A43,'NAV''s to be updated'!$H:$O,8,0),0)</f>
        <v>0</v>
      </c>
      <c r="CJ43" s="93">
        <f>IFERROR(VLOOKUP(CJ$2&amp;$A43,'NAV''s to be updated'!$H:$O,8,0),0)</f>
        <v>0</v>
      </c>
      <c r="CK43" s="93">
        <f>IFERROR(VLOOKUP(CK$2&amp;$A43,'NAV''s to be updated'!$H:$O,8,0),0)</f>
        <v>0</v>
      </c>
      <c r="CL43" s="93">
        <f>IFERROR(VLOOKUP(CL$2&amp;$A43,'NAV''s to be updated'!$H:$O,8,0),0)</f>
        <v>0</v>
      </c>
      <c r="CM43" s="93">
        <f>IFERROR(VLOOKUP(CM$2&amp;$A43,'NAV''s to be updated'!$H:$O,8,0),0)</f>
        <v>0</v>
      </c>
      <c r="CN43" s="93">
        <f>IFERROR(VLOOKUP(CN$2&amp;$A43,'NAV''s to be updated'!$H:$O,8,0),0)</f>
        <v>0</v>
      </c>
      <c r="CO43" s="93">
        <f>IFERROR(VLOOKUP(CO$2&amp;$A43,'NAV''s to be updated'!$H:$O,8,0),0)</f>
        <v>0</v>
      </c>
      <c r="CP43" s="94">
        <f>IFERROR(VLOOKUP(CP$2&amp;$A43,'NAV''s to be updated'!$H:$O,8,0),0)</f>
        <v>0</v>
      </c>
      <c r="CQ43" s="93">
        <f>IFERROR(VLOOKUP(CQ$2&amp;$A43,'NAV''s to be updated'!$H:$O,8,0),0)</f>
        <v>0</v>
      </c>
      <c r="CR43" s="93">
        <f>IFERROR(VLOOKUP(CR$2&amp;$A43,'NAV''s to be updated'!$H:$O,8,0),0)</f>
        <v>0</v>
      </c>
      <c r="CS43" s="93">
        <f>IFERROR(VLOOKUP(CS$2&amp;$A43,'NAV''s to be updated'!$H:$O,8,0),0)</f>
        <v>0</v>
      </c>
      <c r="CT43" s="93">
        <f>IFERROR(VLOOKUP(CT$2&amp;$A43,'NAV''s to be updated'!$H:$O,8,0),0)</f>
        <v>0</v>
      </c>
      <c r="CU43" s="94">
        <f>IFERROR(VLOOKUP(CU$2&amp;$A43,'NAV''s to be updated'!$H:$O,8,0),0)</f>
        <v>0</v>
      </c>
      <c r="CV43" s="93">
        <f>IFERROR(VLOOKUP(CV$2&amp;$A43,'NAV''s to be updated'!$H:$O,8,0),0)</f>
        <v>0</v>
      </c>
      <c r="CW43" s="93">
        <f>IFERROR(VLOOKUP(CW$2&amp;$A43,'NAV''s to be updated'!$H:$O,8,0),0)</f>
        <v>0</v>
      </c>
      <c r="CX43" s="93">
        <f>IFERROR(VLOOKUP(CX$2&amp;$A43,'NAV''s to be updated'!$H:$O,8,0),0)</f>
        <v>0</v>
      </c>
      <c r="CY43" s="93">
        <f>IFERROR(VLOOKUP(CY$2&amp;$A43,'NAV''s to be updated'!$H:$O,8,0),0)</f>
        <v>0</v>
      </c>
      <c r="CZ43" s="93">
        <f>IFERROR(VLOOKUP(CZ$2&amp;$A43,'NAV''s to be updated'!$H:$O,8,0),0)</f>
        <v>0</v>
      </c>
      <c r="DA43" s="93">
        <f>IFERROR(VLOOKUP(DA$2&amp;$A43,'NAV''s to be updated'!$H:$O,8,0),0)</f>
        <v>0</v>
      </c>
      <c r="DB43" s="94">
        <f>IFERROR(VLOOKUP(DB$2&amp;$A43,'NAV''s to be updated'!$H:$O,8,0),0)</f>
        <v>0</v>
      </c>
      <c r="DC43" s="94">
        <f>IFERROR(VLOOKUP(DC$2&amp;$A43,'NAV''s to be updated'!$H:$O,8,0),0)</f>
        <v>0</v>
      </c>
      <c r="DD43" s="94">
        <f>IFERROR(VLOOKUP(DD$2&amp;$A43,'NAV''s to be updated'!$H:$O,8,0),0)</f>
        <v>0</v>
      </c>
      <c r="DE43" s="94">
        <f>IFERROR(VLOOKUP(DE$2&amp;$A43,'NAV''s to be updated'!$H:$O,8,0),0)</f>
        <v>0</v>
      </c>
      <c r="DF43" s="94">
        <f>IFERROR(VLOOKUP(DF$2&amp;$A43,'NAV''s to be updated'!$H:$O,8,0),0)</f>
        <v>0</v>
      </c>
      <c r="DG43" s="93">
        <f>IFERROR(VLOOKUP(DG$2&amp;$A43,'NAV''s to be updated'!$H:$O,8,0),0)</f>
        <v>0</v>
      </c>
      <c r="DH43" s="93">
        <f>IFERROR(VLOOKUP(DH$2&amp;$A43,'NAV''s to be updated'!$H:$O,8,0),0)</f>
        <v>0</v>
      </c>
      <c r="DI43" s="93">
        <f>IFERROR(VLOOKUP(DI$2&amp;$A43,'NAV''s to be updated'!$H:$O,8,0),0)</f>
        <v>0</v>
      </c>
      <c r="DJ43" s="93">
        <f>IFERROR(VLOOKUP(DJ$2&amp;$A43,'NAV''s to be updated'!$H:$O,8,0),0)</f>
        <v>0</v>
      </c>
      <c r="DK43" s="93">
        <f>IFERROR(VLOOKUP(DK$2&amp;$A43,'NAV''s to be updated'!$H:$O,8,0),0)</f>
        <v>0</v>
      </c>
      <c r="DL43" s="93">
        <f>IFERROR(VLOOKUP(DL$2&amp;$A43,'NAV''s to be updated'!$H:$O,8,0),0)</f>
        <v>0</v>
      </c>
      <c r="DM43" s="93">
        <f>IFERROR(VLOOKUP(DM$2&amp;$A43,'NAV''s to be updated'!$H:$O,8,0),0)</f>
        <v>0</v>
      </c>
      <c r="DN43" s="93">
        <f>IFERROR(VLOOKUP(DN$2&amp;$A43,'NAV''s to be updated'!$H:$O,8,0),0)</f>
        <v>0</v>
      </c>
      <c r="DO43" s="93">
        <f>IFERROR(VLOOKUP(DO$2&amp;$A43,'NAV''s to be updated'!$H:$O,8,0),0)</f>
        <v>0</v>
      </c>
      <c r="DP43" s="93">
        <f>IFERROR(VLOOKUP(DP$2&amp;$A43,'NAV''s to be updated'!$H:$O,8,0),0)</f>
        <v>0</v>
      </c>
      <c r="DQ43" s="94">
        <f>IFERROR(VLOOKUP(DQ$2&amp;$A43,'NAV''s to be updated'!$H:$O,8,0),0)</f>
        <v>0</v>
      </c>
      <c r="DR43" s="93">
        <f>IFERROR(VLOOKUP(DR$2&amp;$A43,'NAV''s to be updated'!$H:$O,8,0),0)</f>
        <v>0</v>
      </c>
      <c r="DS43" s="93">
        <f>IFERROR(VLOOKUP(DS$2&amp;$A43,'NAV''s to be updated'!$H:$O,8,0),0)</f>
        <v>0</v>
      </c>
      <c r="DT43" s="94">
        <f>IFERROR(VLOOKUP(DT$2&amp;$A43,'NAV''s to be updated'!$H:$O,8,0),0)</f>
        <v>0</v>
      </c>
      <c r="DU43" s="93">
        <f>IFERROR(VLOOKUP(DU$2&amp;$A43,'NAV''s to be updated'!$H:$O,8,0),0)</f>
        <v>0</v>
      </c>
      <c r="DV43" s="93">
        <f>IFERROR(VLOOKUP(DV$2&amp;$A43,'NAV''s to be updated'!$H:$O,8,0),0)</f>
        <v>0</v>
      </c>
      <c r="DW43" s="93">
        <f>IFERROR(VLOOKUP(DW$2&amp;$A43,'NAV''s to be updated'!$H:$O,8,0),0)</f>
        <v>0</v>
      </c>
      <c r="DX43" s="93">
        <f>IFERROR(VLOOKUP(DX$2&amp;$A43,'NAV''s to be updated'!$H:$O,8,0),0)</f>
        <v>0</v>
      </c>
      <c r="DY43" s="93">
        <f>IFERROR(VLOOKUP(DY$2&amp;$A43,'NAV''s to be updated'!$H:$O,8,0),0)</f>
        <v>0</v>
      </c>
      <c r="DZ43" s="93">
        <f>IFERROR(VLOOKUP(DZ$2&amp;$A43,'NAV''s to be updated'!$H:$O,8,0),0)</f>
        <v>0</v>
      </c>
      <c r="EA43" s="93">
        <f>IFERROR(VLOOKUP(EA$2&amp;$A43,'NAV''s to be updated'!$H:$O,8,0),0)</f>
        <v>0</v>
      </c>
      <c r="EB43" s="93">
        <f>IFERROR(VLOOKUP(EB$2&amp;$A43,'NAV''s to be updated'!$H:$O,8,0),0)</f>
        <v>0</v>
      </c>
      <c r="EC43" s="93">
        <f>IFERROR(VLOOKUP(EC$2&amp;$A43,'NAV''s to be updated'!$H:$O,8,0),0)</f>
        <v>0</v>
      </c>
      <c r="ED43" s="93">
        <f>IFERROR(VLOOKUP(ED$2&amp;$A43,'NAV''s to be updated'!$H:$O,8,0),0)</f>
        <v>0</v>
      </c>
      <c r="EE43" s="93">
        <f>IFERROR(VLOOKUP(EE$2&amp;$A43,'NAV''s to be updated'!$H:$O,8,0),0)</f>
        <v>0</v>
      </c>
      <c r="EF43" s="93">
        <f>IFERROR(VLOOKUP(EF$2&amp;$A43,'NAV''s to be updated'!$H:$O,8,0),0)</f>
        <v>0</v>
      </c>
      <c r="EG43" s="93">
        <f>IFERROR(VLOOKUP(EG$2&amp;$A43,'NAV''s to be updated'!$H:$O,8,0),0)</f>
        <v>0</v>
      </c>
      <c r="EH43" s="93">
        <f>IFERROR(VLOOKUP(EH$2&amp;$A43,'NAV''s to be updated'!$H:$O,8,0),0)</f>
        <v>0</v>
      </c>
      <c r="EI43" s="93">
        <f>IFERROR(VLOOKUP(EI$2&amp;$A43,'NAV''s to be updated'!$H:$O,8,0),0)</f>
        <v>0</v>
      </c>
      <c r="EJ43" s="93">
        <f>IFERROR(VLOOKUP(EJ$2&amp;$A43,'NAV''s to be updated'!$H:$O,8,0),0)</f>
        <v>0</v>
      </c>
      <c r="EK43" s="93">
        <f>IFERROR(VLOOKUP(EK$2&amp;$A43,'NAV''s to be updated'!$H:$O,8,0),0)</f>
        <v>0</v>
      </c>
      <c r="EL43" s="93">
        <f>IFERROR(VLOOKUP(EL$2&amp;$A43,'NAV''s to be updated'!$H:$O,8,0),0)</f>
        <v>0</v>
      </c>
      <c r="EM43" s="93">
        <f>IFERROR(VLOOKUP(EM$2&amp;$A43,'NAV''s to be updated'!$H:$O,8,0),0)</f>
        <v>0</v>
      </c>
      <c r="EN43" s="93">
        <f>IFERROR(VLOOKUP(EN$2&amp;$A43,'NAV''s to be updated'!$H:$O,8,0),0)</f>
        <v>0</v>
      </c>
    </row>
    <row r="44" spans="1:144">
      <c r="A44" s="91"/>
      <c r="B44" s="114" t="s">
        <v>2431</v>
      </c>
      <c r="C44" s="96"/>
      <c r="D44" s="96"/>
      <c r="E44" s="97"/>
      <c r="F44" s="97"/>
      <c r="G44" s="97"/>
      <c r="H44" s="97"/>
      <c r="I44" s="97"/>
      <c r="J44" s="97"/>
      <c r="K44" s="97"/>
      <c r="L44" s="97"/>
      <c r="M44" s="97"/>
      <c r="N44" s="97"/>
      <c r="O44" s="97"/>
      <c r="P44" s="97"/>
      <c r="Q44" s="97"/>
      <c r="R44" s="97"/>
      <c r="S44" s="98"/>
      <c r="T44" s="98"/>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61"/>
      <c r="BB44" s="61"/>
      <c r="BC44" s="61"/>
      <c r="BD44" s="61"/>
      <c r="BE44" s="61"/>
      <c r="BF44" s="61"/>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c r="EB44" s="97"/>
      <c r="EC44" s="97"/>
      <c r="ED44" s="97"/>
      <c r="EE44" s="97"/>
      <c r="EF44" s="97"/>
      <c r="EG44" s="97"/>
      <c r="EH44" s="97"/>
      <c r="EI44" s="97"/>
      <c r="EJ44" s="97"/>
      <c r="EK44" s="97"/>
      <c r="EL44" s="97"/>
      <c r="EM44" s="97"/>
      <c r="EN44" s="97"/>
    </row>
    <row r="45" spans="1:144">
      <c r="A45" s="91" t="s">
        <v>199</v>
      </c>
      <c r="B45" s="99" t="s">
        <v>2044</v>
      </c>
      <c r="C45" s="92" t="str">
        <f>IFERROR(VLOOKUP(C$2&amp;$A45,'NAV''s to be updated'!$H:$P,9,0),0)</f>
        <v>-</v>
      </c>
      <c r="D45" s="92" t="str">
        <f>IFERROR(VLOOKUP(D$2&amp;$A45,'NAV''s to be updated'!$H:$P,9,0),0)</f>
        <v>-</v>
      </c>
      <c r="E45" s="92" t="str">
        <f>IFERROR(VLOOKUP(E$2&amp;$A45,'NAV''s to be updated'!$H:$P,9,0),0)</f>
        <v>-</v>
      </c>
      <c r="F45" s="92" t="str">
        <f>IFERROR(VLOOKUP(F$2&amp;$A45,'NAV''s to be updated'!$H:$P,9,0),0)</f>
        <v>-</v>
      </c>
      <c r="G45" s="92" t="str">
        <f>IFERROR(VLOOKUP(G$2&amp;$A45,'NAV''s to be updated'!$H:$P,9,0),0)</f>
        <v>-</v>
      </c>
      <c r="H45" s="92" t="str">
        <f>IFERROR(VLOOKUP(H$2&amp;$A45,'NAV''s to be updated'!$H:$P,9,0),0)</f>
        <v>-</v>
      </c>
      <c r="I45" s="92" t="str">
        <f>IFERROR(VLOOKUP(I$2&amp;$A45,'NAV''s to be updated'!$H:$P,9,0),0)</f>
        <v>-</v>
      </c>
      <c r="J45" s="92" t="str">
        <f>IFERROR(VLOOKUP(J$2&amp;$A45,'NAV''s to be updated'!$H:$P,9,0),0)</f>
        <v>-</v>
      </c>
      <c r="K45" s="92" t="str">
        <f>IFERROR(VLOOKUP(K$2&amp;$A45,'NAV''s to be updated'!$H:$P,9,0),0)</f>
        <v>-</v>
      </c>
      <c r="L45" s="92" t="str">
        <f>IFERROR(VLOOKUP(L$2&amp;$A45,'NAV''s to be updated'!$H:$P,9,0),0)</f>
        <v>-</v>
      </c>
      <c r="M45" s="92" t="str">
        <f>IFERROR(VLOOKUP(M$2&amp;$A45,'NAV''s to be updated'!$H:$P,9,0),0)</f>
        <v>-</v>
      </c>
      <c r="N45" s="92" t="str">
        <f>IFERROR(VLOOKUP(N$2&amp;$A45,'NAV''s to be updated'!$H:$P,9,0),0)</f>
        <v>-</v>
      </c>
      <c r="O45" s="92" t="str">
        <f>IFERROR(VLOOKUP(O$2&amp;$A45,'NAV''s to be updated'!$H:$P,9,0),0)</f>
        <v>-</v>
      </c>
      <c r="P45" s="92" t="str">
        <f>IFERROR(VLOOKUP(P$2&amp;$A45,'NAV''s to be updated'!$H:$P,9,0),0)</f>
        <v>-</v>
      </c>
      <c r="Q45" s="92" t="str">
        <f>IFERROR(VLOOKUP(Q$2&amp;$A45,'NAV''s to be updated'!$H:$P,9,0),0)</f>
        <v>-</v>
      </c>
      <c r="R45" s="92" t="str">
        <f>IFERROR(VLOOKUP(R$2&amp;$A45,'NAV''s to be updated'!$H:$P,9,0),0)</f>
        <v>-</v>
      </c>
      <c r="S45" s="92" t="str">
        <f>IFERROR(VLOOKUP(S$2&amp;$A45,'NAV''s to be updated'!$H:$P,9,0),0)</f>
        <v>-</v>
      </c>
      <c r="T45" s="92" t="str">
        <f>IFERROR(VLOOKUP(T$2&amp;$A45,'NAV''s to be updated'!$H:$P,9,0),0)</f>
        <v>-</v>
      </c>
      <c r="U45" s="92" t="str">
        <f>IFERROR(VLOOKUP(U$2&amp;$A45,'NAV''s to be updated'!$H:$P,9,0),0)</f>
        <v>-</v>
      </c>
      <c r="V45" s="92" t="str">
        <f>IFERROR(VLOOKUP(V$2&amp;$A45,'NAV''s to be updated'!$H:$P,9,0),0)</f>
        <v>-</v>
      </c>
      <c r="W45" s="92" t="str">
        <f>IFERROR(VLOOKUP(W$2&amp;$A45,'NAV''s to be updated'!$H:$P,9,0),0)</f>
        <v>-</v>
      </c>
      <c r="X45" s="92" t="str">
        <f>IFERROR(VLOOKUP(X$2&amp;$A45,'NAV''s to be updated'!$H:$P,9,0),0)</f>
        <v>-</v>
      </c>
      <c r="Y45" s="92" t="str">
        <f>IFERROR(VLOOKUP(Y$2&amp;$A45,'NAV''s to be updated'!$H:$P,9,0),0)</f>
        <v>-</v>
      </c>
      <c r="Z45" s="92" t="str">
        <f>IFERROR(VLOOKUP(Z$2&amp;$A45,'NAV''s to be updated'!$H:$P,9,0),0)</f>
        <v>-</v>
      </c>
      <c r="AA45" s="92" t="str">
        <f>IFERROR(VLOOKUP(AA$2&amp;$A45,'NAV''s to be updated'!$H:$P,9,0),0)</f>
        <v>-</v>
      </c>
      <c r="AB45" s="92" t="str">
        <f>IFERROR(VLOOKUP(AB$2&amp;$A45,'NAV''s to be updated'!$H:$P,9,0),0)</f>
        <v>-</v>
      </c>
      <c r="AC45" s="92" t="str">
        <f>IFERROR(VLOOKUP(AC$2&amp;$A45,'NAV''s to be updated'!$H:$P,9,0),0)</f>
        <v>-</v>
      </c>
      <c r="AD45" s="92" t="str">
        <f>IFERROR(VLOOKUP(AD$2&amp;$A45,'NAV''s to be updated'!$H:$P,9,0),0)</f>
        <v>-</v>
      </c>
      <c r="AE45" s="92" t="str">
        <f>IFERROR(VLOOKUP(AE$2&amp;$A45,'NAV''s to be updated'!$H:$P,9,0),0)</f>
        <v>-</v>
      </c>
      <c r="AF45" s="92" t="str">
        <f>IFERROR(VLOOKUP(AF$2&amp;$A45,'NAV''s to be updated'!$H:$P,9,0),0)</f>
        <v>-</v>
      </c>
      <c r="AG45" s="92" t="str">
        <f>IFERROR(VLOOKUP(AG$2&amp;$A45,'NAV''s to be updated'!$H:$P,9,0),0)</f>
        <v>-</v>
      </c>
      <c r="AH45" s="92" t="str">
        <f>IFERROR(VLOOKUP(AH$2&amp;$A45,'NAV''s to be updated'!$H:$P,9,0),0)</f>
        <v>-</v>
      </c>
      <c r="AI45" s="92" t="str">
        <f>IFERROR(VLOOKUP(AI$2&amp;$A45,'NAV''s to be updated'!$H:$P,9,0),0)</f>
        <v>-</v>
      </c>
      <c r="AJ45" s="92" t="str">
        <f>IFERROR(VLOOKUP(AJ$2&amp;$A45,'NAV''s to be updated'!$H:$P,9,0),0)</f>
        <v>-</v>
      </c>
      <c r="AK45" s="92" t="str">
        <f>IFERROR(VLOOKUP(AK$2&amp;$A45,'NAV''s to be updated'!$H:$P,9,0),0)</f>
        <v>-</v>
      </c>
      <c r="AL45" s="92" t="str">
        <f>IFERROR(VLOOKUP(AL$2&amp;$A45,'NAV''s to be updated'!$H:$P,9,0),0)</f>
        <v>-</v>
      </c>
      <c r="AM45" s="92" t="str">
        <f>IFERROR(VLOOKUP(AM$2&amp;$A45,'NAV''s to be updated'!$H:$P,9,0),0)</f>
        <v>-</v>
      </c>
      <c r="AN45" s="92" t="str">
        <f>IFERROR(VLOOKUP(AN$2&amp;$A45,'NAV''s to be updated'!$H:$P,9,0),0)</f>
        <v>-</v>
      </c>
      <c r="AO45" s="92" t="str">
        <f>IFERROR(VLOOKUP(AO$2&amp;$A45,'NAV''s to be updated'!$H:$P,9,0),0)</f>
        <v>-</v>
      </c>
      <c r="AP45" s="92" t="str">
        <f>IFERROR(VLOOKUP(AP$2&amp;$A45,'NAV''s to be updated'!$H:$P,9,0),0)</f>
        <v>-</v>
      </c>
      <c r="AQ45" s="92" t="str">
        <f>IFERROR(VLOOKUP(AQ$2&amp;$A45,'NAV''s to be updated'!$H:$P,9,0),0)</f>
        <v>-</v>
      </c>
      <c r="AR45" s="92" t="str">
        <f>IFERROR(VLOOKUP(AR$2&amp;$A45,'NAV''s to be updated'!$H:$P,9,0),0)</f>
        <v>-</v>
      </c>
      <c r="AS45" s="92" t="str">
        <f>IFERROR(VLOOKUP(AS$2&amp;$A45,'NAV''s to be updated'!$H:$P,9,0),0)</f>
        <v>-</v>
      </c>
      <c r="AT45" s="92" t="str">
        <f>IFERROR(VLOOKUP(AT$2&amp;$A45,'NAV''s to be updated'!$H:$P,9,0),0)</f>
        <v>-</v>
      </c>
      <c r="AU45" s="92" t="str">
        <f>IFERROR(VLOOKUP(AU$2&amp;$A45,'NAV''s to be updated'!$H:$P,9,0),0)</f>
        <v>-</v>
      </c>
      <c r="AV45" s="92" t="str">
        <f>IFERROR(VLOOKUP(AV$2&amp;$A45,'NAV''s to be updated'!$H:$P,9,0),0)</f>
        <v>-</v>
      </c>
      <c r="AW45" s="92" t="str">
        <f>IFERROR(VLOOKUP(AW$2&amp;$A45,'NAV''s to be updated'!$H:$P,9,0),0)</f>
        <v>-</v>
      </c>
      <c r="AX45" s="92" t="str">
        <f>IFERROR(VLOOKUP(AX$2&amp;$A45,'NAV''s to be updated'!$H:$P,9,0),0)</f>
        <v>-</v>
      </c>
      <c r="AY45" s="92" t="str">
        <f>IFERROR(VLOOKUP(AY$2&amp;$A45,'NAV''s to be updated'!$H:$P,9,0),0)</f>
        <v>-</v>
      </c>
      <c r="AZ45" s="92" t="str">
        <f>IFERROR(VLOOKUP(AZ$2&amp;$A45,'NAV''s to be updated'!$H:$P,9,0),0)</f>
        <v>-</v>
      </c>
      <c r="BA45" s="92" t="str">
        <f>IFERROR(VLOOKUP(BA$2&amp;$A45,'NAV''s to be updated'!$H:$P,9,0),0)</f>
        <v>-</v>
      </c>
      <c r="BB45" s="92" t="str">
        <f>IFERROR(VLOOKUP(BB$2&amp;$A45,'NAV''s to be updated'!$H:$P,9,0),0)</f>
        <v>-</v>
      </c>
      <c r="BC45" s="92" t="str">
        <f>IFERROR(VLOOKUP(BC$2&amp;$A45,'NAV''s to be updated'!$H:$P,9,0),0)</f>
        <v>-</v>
      </c>
      <c r="BD45" s="92" t="str">
        <f>IFERROR(VLOOKUP(BD$2&amp;$A45,'NAV''s to be updated'!$H:$P,9,0),0)</f>
        <v>-</v>
      </c>
      <c r="BE45" s="92" t="str">
        <f>IFERROR(VLOOKUP(BE$2&amp;$A45,'NAV''s to be updated'!$H:$P,9,0),0)</f>
        <v>-</v>
      </c>
      <c r="BF45" s="92" t="str">
        <f>IFERROR(VLOOKUP(BF$2&amp;$A45,'NAV''s to be updated'!$H:$P,9,0),0)</f>
        <v>-</v>
      </c>
      <c r="BG45" s="92" t="str">
        <f>IFERROR(VLOOKUP(BG$2&amp;$A45,'NAV''s to be updated'!$H:$P,9,0),0)</f>
        <v>-</v>
      </c>
      <c r="BH45" s="92" t="str">
        <f>IFERROR(VLOOKUP(BH$2&amp;$A45,'NAV''s to be updated'!$H:$P,9,0),0)</f>
        <v>-</v>
      </c>
      <c r="BI45" s="92" t="str">
        <f>IFERROR(VLOOKUP(BI$2&amp;$A45,'NAV''s to be updated'!$H:$P,9,0),0)</f>
        <v>-</v>
      </c>
      <c r="BJ45" s="92" t="str">
        <f>IFERROR(VLOOKUP(BJ$2&amp;$A45,'NAV''s to be updated'!$H:$P,9,0),0)</f>
        <v>-</v>
      </c>
      <c r="BK45" s="92" t="str">
        <f>IFERROR(VLOOKUP(BK$2&amp;$A45,'NAV''s to be updated'!$H:$P,9,0),0)</f>
        <v>-</v>
      </c>
      <c r="BL45" s="92" t="str">
        <f>IFERROR(VLOOKUP(BL$2&amp;$A45,'NAV''s to be updated'!$H:$P,9,0),0)</f>
        <v>-</v>
      </c>
      <c r="BM45" s="92">
        <f>IFERROR(VLOOKUP(BM$2&amp;$A45,'NAV''s to be updated'!$H:$P,9,0),0)</f>
        <v>0</v>
      </c>
      <c r="BN45" s="92" t="str">
        <f>IFERROR(VLOOKUP(BN$2&amp;$A45,'NAV''s to be updated'!$H:$P,9,0),0)</f>
        <v>-</v>
      </c>
      <c r="BO45" s="92" t="str">
        <f>IFERROR(VLOOKUP(BO$2&amp;$A45,'NAV''s to be updated'!$H:$P,9,0),0)</f>
        <v>-</v>
      </c>
      <c r="BP45" s="92" t="str">
        <f>IFERROR(VLOOKUP(BP$2&amp;$A45,'NAV''s to be updated'!$H:$P,9,0),0)</f>
        <v>-</v>
      </c>
      <c r="BQ45" s="92" t="str">
        <f>IFERROR(VLOOKUP(BQ$2&amp;$A45,'NAV''s to be updated'!$H:$P,9,0),0)</f>
        <v>-</v>
      </c>
      <c r="BR45" s="92" t="str">
        <f>IFERROR(VLOOKUP(BR$2&amp;$A45,'NAV''s to be updated'!$H:$P,9,0),0)</f>
        <v>-</v>
      </c>
      <c r="BS45" s="92">
        <f>IFERROR(VLOOKUP(BS$2&amp;$A45,'NAV''s to be updated'!$H:$P,9,0),0)</f>
        <v>0</v>
      </c>
      <c r="BT45" s="92" t="str">
        <f>IFERROR(VLOOKUP(BT$2&amp;$A45,'NAV''s to be updated'!$H:$P,9,0),0)</f>
        <v>-</v>
      </c>
      <c r="BU45" s="92" t="str">
        <f>IFERROR(VLOOKUP(BU$2&amp;$A45,'NAV''s to be updated'!$H:$P,9,0),0)</f>
        <v>-</v>
      </c>
      <c r="BV45" s="92" t="str">
        <f>IFERROR(VLOOKUP(BV$2&amp;$A45,'NAV''s to be updated'!$H:$P,9,0),0)</f>
        <v>-</v>
      </c>
      <c r="BW45" s="92" t="str">
        <f>IFERROR(VLOOKUP(BW$2&amp;$A45,'NAV''s to be updated'!$H:$P,9,0),0)</f>
        <v>-</v>
      </c>
      <c r="BX45" s="92" t="str">
        <f>IFERROR(VLOOKUP(BX$2&amp;$A45,'NAV''s to be updated'!$H:$P,9,0),0)</f>
        <v>-</v>
      </c>
      <c r="BY45" s="92" t="str">
        <f>IFERROR(VLOOKUP(BY$2&amp;$A45,'NAV''s to be updated'!$H:$P,9,0),0)</f>
        <v>-</v>
      </c>
      <c r="BZ45" s="92" t="str">
        <f>IFERROR(VLOOKUP(BZ$2&amp;$A45,'NAV''s to be updated'!$H:$P,9,0),0)</f>
        <v>-</v>
      </c>
      <c r="CA45" s="92" t="str">
        <f>IFERROR(VLOOKUP(CA$2&amp;$A45,'NAV''s to be updated'!$H:$P,9,0),0)</f>
        <v>-</v>
      </c>
      <c r="CB45" s="92" t="str">
        <f>IFERROR(VLOOKUP(CB$2&amp;$A45,'NAV''s to be updated'!$H:$P,9,0),0)</f>
        <v>-</v>
      </c>
      <c r="CC45" s="92" t="str">
        <f>IFERROR(VLOOKUP(CC$2&amp;$A45,'NAV''s to be updated'!$H:$P,9,0),0)</f>
        <v>-</v>
      </c>
      <c r="CD45" s="92" t="str">
        <f>IFERROR(VLOOKUP(CD$2&amp;$A45,'NAV''s to be updated'!$H:$P,9,0),0)</f>
        <v>-</v>
      </c>
      <c r="CE45" s="92" t="str">
        <f>IFERROR(VLOOKUP(CE$2&amp;$A45,'NAV''s to be updated'!$H:$P,9,0),0)</f>
        <v>-</v>
      </c>
      <c r="CF45" s="92" t="str">
        <f>IFERROR(VLOOKUP(CF$2&amp;$A45,'NAV''s to be updated'!$H:$P,9,0),0)</f>
        <v>-</v>
      </c>
      <c r="CG45" s="92" t="str">
        <f>IFERROR(VLOOKUP(CG$2&amp;$A45,'NAV''s to be updated'!$H:$P,9,0),0)</f>
        <v>-</v>
      </c>
      <c r="CH45" s="92" t="str">
        <f>IFERROR(VLOOKUP(CH$2&amp;$A45,'NAV''s to be updated'!$H:$P,9,0),0)</f>
        <v>-</v>
      </c>
      <c r="CI45" s="92" t="str">
        <f>IFERROR(VLOOKUP(CI$2&amp;$A45,'NAV''s to be updated'!$H:$P,9,0),0)</f>
        <v>-</v>
      </c>
      <c r="CJ45" s="92" t="str">
        <f>IFERROR(VLOOKUP(CJ$2&amp;$A45,'NAV''s to be updated'!$H:$P,9,0),0)</f>
        <v>-</v>
      </c>
      <c r="CK45" s="92" t="str">
        <f>IFERROR(VLOOKUP(CK$2&amp;$A45,'NAV''s to be updated'!$H:$P,9,0),0)</f>
        <v>-</v>
      </c>
      <c r="CL45" s="92" t="str">
        <f>IFERROR(VLOOKUP(CL$2&amp;$A45,'NAV''s to be updated'!$H:$P,9,0),0)</f>
        <v>-</v>
      </c>
      <c r="CM45" s="92" t="str">
        <f>IFERROR(VLOOKUP(CM$2&amp;$A45,'NAV''s to be updated'!$H:$P,9,0),0)</f>
        <v>-</v>
      </c>
      <c r="CN45" s="92" t="str">
        <f>IFERROR(VLOOKUP(CN$2&amp;$A45,'NAV''s to be updated'!$H:$P,9,0),0)</f>
        <v>-</v>
      </c>
      <c r="CO45" s="92" t="str">
        <f>IFERROR(VLOOKUP(CO$2&amp;$A45,'NAV''s to be updated'!$H:$P,9,0),0)</f>
        <v>-</v>
      </c>
      <c r="CP45" s="92" t="str">
        <f>IFERROR(VLOOKUP(CP$2&amp;$A45,'NAV''s to be updated'!$H:$P,9,0),0)</f>
        <v>-</v>
      </c>
      <c r="CQ45" s="92" t="str">
        <f>IFERROR(VLOOKUP(CQ$2&amp;$A45,'NAV''s to be updated'!$H:$P,9,0),0)</f>
        <v>-</v>
      </c>
      <c r="CR45" s="92" t="str">
        <f>IFERROR(VLOOKUP(CR$2&amp;$A45,'NAV''s to be updated'!$H:$P,9,0),0)</f>
        <v>-</v>
      </c>
      <c r="CS45" s="92" t="str">
        <f>IFERROR(VLOOKUP(CS$2&amp;$A45,'NAV''s to be updated'!$H:$P,9,0),0)</f>
        <v>-</v>
      </c>
      <c r="CT45" s="92" t="str">
        <f>IFERROR(VLOOKUP(CT$2&amp;$A45,'NAV''s to be updated'!$H:$P,9,0),0)</f>
        <v>-</v>
      </c>
      <c r="CU45" s="92" t="str">
        <f>IFERROR(VLOOKUP(CU$2&amp;$A45,'NAV''s to be updated'!$H:$P,9,0),0)</f>
        <v>-</v>
      </c>
      <c r="CV45" s="92" t="str">
        <f>IFERROR(VLOOKUP(CV$2&amp;$A45,'NAV''s to be updated'!$H:$P,9,0),0)</f>
        <v>-</v>
      </c>
      <c r="CW45" s="92" t="str">
        <f>IFERROR(VLOOKUP(CW$2&amp;$A45,'NAV''s to be updated'!$H:$P,9,0),0)</f>
        <v>-</v>
      </c>
      <c r="CX45" s="92" t="str">
        <f>IFERROR(VLOOKUP(CX$2&amp;$A45,'NAV''s to be updated'!$H:$P,9,0),0)</f>
        <v>-</v>
      </c>
      <c r="CY45" s="92" t="str">
        <f>IFERROR(VLOOKUP(CY$2&amp;$A45,'NAV''s to be updated'!$H:$P,9,0),0)</f>
        <v>-</v>
      </c>
      <c r="CZ45" s="92" t="str">
        <f>IFERROR(VLOOKUP(CZ$2&amp;$A45,'NAV''s to be updated'!$H:$P,9,0),0)</f>
        <v>-</v>
      </c>
      <c r="DA45" s="92" t="str">
        <f>IFERROR(VLOOKUP(DA$2&amp;$A45,'NAV''s to be updated'!$H:$P,9,0),0)</f>
        <v>-</v>
      </c>
      <c r="DB45" s="92" t="str">
        <f>IFERROR(VLOOKUP(DB$2&amp;$A45,'NAV''s to be updated'!$H:$P,9,0),0)</f>
        <v>-</v>
      </c>
      <c r="DC45" s="92" t="str">
        <f>IFERROR(VLOOKUP(DC$2&amp;$A45,'NAV''s to be updated'!$H:$P,9,0),0)</f>
        <v>-</v>
      </c>
      <c r="DD45" s="92" t="str">
        <f>IFERROR(VLOOKUP(DD$2&amp;$A45,'NAV''s to be updated'!$H:$P,9,0),0)</f>
        <v>-</v>
      </c>
      <c r="DE45" s="92" t="str">
        <f>IFERROR(VLOOKUP(DE$2&amp;$A45,'NAV''s to be updated'!$H:$P,9,0),0)</f>
        <v>-</v>
      </c>
      <c r="DF45" s="92" t="str">
        <f>IFERROR(VLOOKUP(DF$2&amp;$A45,'NAV''s to be updated'!$H:$P,9,0),0)</f>
        <v>-</v>
      </c>
      <c r="DG45" s="92" t="str">
        <f>IFERROR(VLOOKUP(DG$2&amp;$A45,'NAV''s to be updated'!$H:$P,9,0),0)</f>
        <v>-</v>
      </c>
      <c r="DH45" s="92" t="str">
        <f>IFERROR(VLOOKUP(DH$2&amp;$A45,'NAV''s to be updated'!$H:$P,9,0),0)</f>
        <v>-</v>
      </c>
      <c r="DI45" s="92" t="str">
        <f>IFERROR(VLOOKUP(DI$2&amp;$A45,'NAV''s to be updated'!$H:$P,9,0),0)</f>
        <v>-</v>
      </c>
      <c r="DJ45" s="92" t="str">
        <f>IFERROR(VLOOKUP(DJ$2&amp;$A45,'NAV''s to be updated'!$H:$P,9,0),0)</f>
        <v>-</v>
      </c>
      <c r="DK45" s="92" t="str">
        <f>IFERROR(VLOOKUP(DK$2&amp;$A45,'NAV''s to be updated'!$H:$P,9,0),0)</f>
        <v>-</v>
      </c>
      <c r="DL45" s="92" t="str">
        <f>IFERROR(VLOOKUP(DL$2&amp;$A45,'NAV''s to be updated'!$H:$P,9,0),0)</f>
        <v>-</v>
      </c>
      <c r="DM45" s="92" t="str">
        <f>IFERROR(VLOOKUP(DM$2&amp;$A45,'NAV''s to be updated'!$H:$P,9,0),0)</f>
        <v>-</v>
      </c>
      <c r="DN45" s="92" t="str">
        <f>IFERROR(VLOOKUP(DN$2&amp;$A45,'NAV''s to be updated'!$H:$P,9,0),0)</f>
        <v>-</v>
      </c>
      <c r="DO45" s="92" t="str">
        <f>IFERROR(VLOOKUP(DO$2&amp;$A45,'NAV''s to be updated'!$H:$P,9,0),0)</f>
        <v>-</v>
      </c>
      <c r="DP45" s="92" t="str">
        <f>IFERROR(VLOOKUP(DP$2&amp;$A45,'NAV''s to be updated'!$H:$P,9,0),0)</f>
        <v>-</v>
      </c>
      <c r="DQ45" s="92" t="str">
        <f>IFERROR(VLOOKUP(DQ$2&amp;$A45,'NAV''s to be updated'!$H:$P,9,0),0)</f>
        <v>-</v>
      </c>
      <c r="DR45" s="92" t="str">
        <f>IFERROR(VLOOKUP(DR$2&amp;$A45,'NAV''s to be updated'!$H:$P,9,0),0)</f>
        <v>-</v>
      </c>
      <c r="DS45" s="92" t="str">
        <f>IFERROR(VLOOKUP(DS$2&amp;$A45,'NAV''s to be updated'!$H:$P,9,0),0)</f>
        <v>-</v>
      </c>
      <c r="DT45" s="92" t="str">
        <f>IFERROR(VLOOKUP(DT$2&amp;$A45,'NAV''s to be updated'!$H:$P,9,0),0)</f>
        <v>-</v>
      </c>
      <c r="DU45" s="92" t="str">
        <f>IFERROR(VLOOKUP(DU$2&amp;$A45,'NAV''s to be updated'!$H:$P,9,0),0)</f>
        <v>-</v>
      </c>
      <c r="DV45" s="92" t="str">
        <f>IFERROR(VLOOKUP(DV$2&amp;$A45,'NAV''s to be updated'!$H:$P,9,0),0)</f>
        <v>-</v>
      </c>
      <c r="DW45" s="92" t="str">
        <f>IFERROR(VLOOKUP(DW$2&amp;$A45,'NAV''s to be updated'!$H:$P,9,0),0)</f>
        <v>-</v>
      </c>
      <c r="DX45" s="92" t="str">
        <f>IFERROR(VLOOKUP(DX$2&amp;$A45,'NAV''s to be updated'!$H:$P,9,0),0)</f>
        <v>-</v>
      </c>
      <c r="DY45" s="92" t="str">
        <f>IFERROR(VLOOKUP(DY$2&amp;$A45,'NAV''s to be updated'!$H:$P,9,0),0)</f>
        <v>-</v>
      </c>
      <c r="DZ45" s="92" t="str">
        <f>IFERROR(VLOOKUP(DZ$2&amp;$A45,'NAV''s to be updated'!$H:$P,9,0),0)</f>
        <v>-</v>
      </c>
      <c r="EA45" s="92" t="str">
        <f>IFERROR(VLOOKUP(EA$2&amp;$A45,'NAV''s to be updated'!$H:$P,9,0),0)</f>
        <v>-</v>
      </c>
      <c r="EB45" s="92" t="str">
        <f>IFERROR(VLOOKUP(EB$2&amp;$A45,'NAV''s to be updated'!$H:$P,9,0),0)</f>
        <v>-</v>
      </c>
      <c r="EC45" s="92" t="str">
        <f>IFERROR(VLOOKUP(EC$2&amp;$A45,'NAV''s to be updated'!$H:$P,9,0),0)</f>
        <v>-</v>
      </c>
      <c r="ED45" s="92" t="str">
        <f>IFERROR(VLOOKUP(ED$2&amp;$A45,'NAV''s to be updated'!$H:$P,9,0),0)</f>
        <v>-</v>
      </c>
      <c r="EE45" s="92" t="str">
        <f>IFERROR(VLOOKUP(EE$2&amp;$A45,'NAV''s to be updated'!$H:$P,9,0),0)</f>
        <v>-</v>
      </c>
      <c r="EF45" s="92" t="str">
        <f>IFERROR(VLOOKUP(EF$2&amp;$A45,'NAV''s to be updated'!$H:$P,9,0),0)</f>
        <v>-</v>
      </c>
      <c r="EG45" s="92" t="str">
        <f>IFERROR(VLOOKUP(EG$2&amp;$A45,'NAV''s to be updated'!$H:$P,9,0),0)</f>
        <v>-</v>
      </c>
      <c r="EH45" s="92" t="str">
        <f>IFERROR(VLOOKUP(EH$2&amp;$A45,'NAV''s to be updated'!$H:$P,9,0),0)</f>
        <v>-</v>
      </c>
      <c r="EI45" s="92" t="str">
        <f>IFERROR(VLOOKUP(EI$2&amp;$A45,'NAV''s to be updated'!$H:$P,9,0),0)</f>
        <v>-</v>
      </c>
      <c r="EJ45" s="92" t="str">
        <f>IFERROR(VLOOKUP(EJ$2&amp;$A45,'NAV''s to be updated'!$H:$P,9,0),0)</f>
        <v>-</v>
      </c>
      <c r="EK45" s="92" t="str">
        <f>IFERROR(VLOOKUP(EK$2&amp;$A45,'NAV''s to be updated'!$H:$P,9,0),0)</f>
        <v>-</v>
      </c>
      <c r="EL45" s="92" t="str">
        <f>IFERROR(VLOOKUP(EL$2&amp;$A45,'NAV''s to be updated'!$H:$P,9,0),0)</f>
        <v>-</v>
      </c>
      <c r="EM45" s="92" t="str">
        <f>IFERROR(VLOOKUP(EM$2&amp;$A45,'NAV''s to be updated'!$H:$P,9,0),0)</f>
        <v>-</v>
      </c>
      <c r="EN45" s="92" t="str">
        <f>IFERROR(VLOOKUP(EN$2&amp;$A45,'NAV''s to be updated'!$H:$P,9,0),0)</f>
        <v>-</v>
      </c>
    </row>
    <row r="46" spans="1:144">
      <c r="A46" s="91" t="s">
        <v>197</v>
      </c>
      <c r="B46" s="99" t="s">
        <v>2039</v>
      </c>
      <c r="C46" s="92">
        <f>IFERROR(VLOOKUP(C$2&amp;$A46,'NAV''s to be updated'!$H:$P,9,0),0)</f>
        <v>1.4</v>
      </c>
      <c r="D46" s="92">
        <f>IFERROR(VLOOKUP(D$2&amp;$A46,'NAV''s to be updated'!$H:$P,9,0),0)</f>
        <v>1.4</v>
      </c>
      <c r="E46" s="92">
        <f>IFERROR(VLOOKUP(E$2&amp;$A46,'NAV''s to be updated'!$H:$P,9,0),0)</f>
        <v>0.87719999999999998</v>
      </c>
      <c r="F46" s="92">
        <f>IFERROR(VLOOKUP(F$2&amp;$A46,'NAV''s to be updated'!$H:$P,9,0),0)</f>
        <v>0.92769999999999997</v>
      </c>
      <c r="G46" s="92" t="str">
        <f>IFERROR(VLOOKUP(G$2&amp;$A46,'NAV''s to be updated'!$H:$P,9,0),0)</f>
        <v>-</v>
      </c>
      <c r="H46" s="92" t="str">
        <f>IFERROR(VLOOKUP(H$2&amp;$A46,'NAV''s to be updated'!$H:$P,9,0),0)</f>
        <v>-</v>
      </c>
      <c r="I46" s="92">
        <f>IFERROR(VLOOKUP(I$2&amp;$A46,'NAV''s to be updated'!$H:$P,9,0),0)</f>
        <v>2.4496000000000002</v>
      </c>
      <c r="J46" s="92">
        <f>IFERROR(VLOOKUP(J$2&amp;$A46,'NAV''s to be updated'!$H:$P,9,0),0)</f>
        <v>2.5649000000000002</v>
      </c>
      <c r="K46" s="92">
        <f>IFERROR(VLOOKUP(K$2&amp;$A46,'NAV''s to be updated'!$H:$P,9,0),0)</f>
        <v>0.29089999999999999</v>
      </c>
      <c r="L46" s="92">
        <f>IFERROR(VLOOKUP(L$2&amp;$A46,'NAV''s to be updated'!$H:$P,9,0),0)</f>
        <v>0.36249999999999999</v>
      </c>
      <c r="M46" s="92" t="str">
        <f>IFERROR(VLOOKUP(M$2&amp;$A46,'NAV''s to be updated'!$H:$P,9,0),0)</f>
        <v>-</v>
      </c>
      <c r="N46" s="92" t="str">
        <f>IFERROR(VLOOKUP(N$2&amp;$A46,'NAV''s to be updated'!$H:$P,9,0),0)</f>
        <v>-</v>
      </c>
      <c r="O46" s="92">
        <f>IFERROR(VLOOKUP(O$2&amp;$A46,'NAV''s to be updated'!$H:$P,9,0),0)</f>
        <v>0</v>
      </c>
      <c r="P46" s="92">
        <f>IFERROR(VLOOKUP(P$2&amp;$A46,'NAV''s to be updated'!$H:$P,9,0),0)</f>
        <v>0</v>
      </c>
      <c r="Q46" s="92" t="str">
        <f>IFERROR(VLOOKUP(Q$2&amp;$A46,'NAV''s to be updated'!$H:$P,9,0),0)</f>
        <v>-</v>
      </c>
      <c r="R46" s="92" t="str">
        <f>IFERROR(VLOOKUP(R$2&amp;$A46,'NAV''s to be updated'!$H:$P,9,0),0)</f>
        <v>-</v>
      </c>
      <c r="S46" s="92">
        <f>IFERROR(VLOOKUP(S$2&amp;$A46,'NAV''s to be updated'!$H:$P,9,0),0)</f>
        <v>0</v>
      </c>
      <c r="T46" s="92">
        <f>IFERROR(VLOOKUP(T$2&amp;$A46,'NAV''s to be updated'!$H:$P,9,0),0)</f>
        <v>0</v>
      </c>
      <c r="U46" s="92">
        <f>IFERROR(VLOOKUP(U$2&amp;$A46,'NAV''s to be updated'!$H:$P,9,0),0)</f>
        <v>51.372900000000001</v>
      </c>
      <c r="V46" s="92">
        <f>IFERROR(VLOOKUP(V$2&amp;$A46,'NAV''s to be updated'!$H:$P,9,0),0)</f>
        <v>57.529000000000003</v>
      </c>
      <c r="W46" s="92" t="str">
        <f>IFERROR(VLOOKUP(W$2&amp;$A46,'NAV''s to be updated'!$H:$P,9,0),0)</f>
        <v>-</v>
      </c>
      <c r="X46" s="92" t="str">
        <f>IFERROR(VLOOKUP(X$2&amp;$A46,'NAV''s to be updated'!$H:$P,9,0),0)</f>
        <v>-</v>
      </c>
      <c r="Y46" s="92">
        <f>IFERROR(VLOOKUP(Y$2&amp;$A46,'NAV''s to be updated'!$H:$P,9,0),0)</f>
        <v>0.88800000000000001</v>
      </c>
      <c r="Z46" s="92">
        <f>IFERROR(VLOOKUP(Z$2&amp;$A46,'NAV''s to be updated'!$H:$P,9,0),0)</f>
        <v>0.96050000000000002</v>
      </c>
      <c r="AA46" s="92" t="str">
        <f>IFERROR(VLOOKUP(AA$2&amp;$A46,'NAV''s to be updated'!$H:$P,9,0),0)</f>
        <v>-</v>
      </c>
      <c r="AB46" s="92" t="str">
        <f>IFERROR(VLOOKUP(AB$2&amp;$A46,'NAV''s to be updated'!$H:$P,9,0),0)</f>
        <v>-</v>
      </c>
      <c r="AC46" s="92">
        <f>IFERROR(VLOOKUP(AC$2&amp;$A46,'NAV''s to be updated'!$H:$P,9,0),0)</f>
        <v>103.50879999999999</v>
      </c>
      <c r="AD46" s="92" t="str">
        <f>IFERROR(VLOOKUP(AD$2&amp;$A46,'NAV''s to be updated'!$H:$P,9,0),0)</f>
        <v>-</v>
      </c>
      <c r="AE46" s="92">
        <f>IFERROR(VLOOKUP(AE$2&amp;$A46,'NAV''s to be updated'!$H:$P,9,0),0)</f>
        <v>1.19</v>
      </c>
      <c r="AF46" s="92">
        <f>IFERROR(VLOOKUP(AF$2&amp;$A46,'NAV''s to be updated'!$H:$P,9,0),0)</f>
        <v>1.19</v>
      </c>
      <c r="AG46" s="92" t="str">
        <f>IFERROR(VLOOKUP(AG$2&amp;$A46,'NAV''s to be updated'!$H:$P,9,0),0)</f>
        <v>-</v>
      </c>
      <c r="AH46" s="92" t="str">
        <f>IFERROR(VLOOKUP(AH$2&amp;$A46,'NAV''s to be updated'!$H:$P,9,0),0)</f>
        <v>-</v>
      </c>
      <c r="AI46" s="92">
        <f>IFERROR(VLOOKUP(AI$2&amp;$A46,'NAV''s to be updated'!$H:$P,9,0),0)</f>
        <v>0.80499999999999994</v>
      </c>
      <c r="AJ46" s="92">
        <f>IFERROR(VLOOKUP(AJ$2&amp;$A46,'NAV''s to be updated'!$H:$P,9,0),0)</f>
        <v>0.83539999999999992</v>
      </c>
      <c r="AK46" s="92" t="str">
        <f>IFERROR(VLOOKUP(AK$2&amp;$A46,'NAV''s to be updated'!$H:$P,9,0),0)</f>
        <v>-</v>
      </c>
      <c r="AL46" s="92" t="str">
        <f>IFERROR(VLOOKUP(AL$2&amp;$A46,'NAV''s to be updated'!$H:$P,9,0),0)</f>
        <v>-</v>
      </c>
      <c r="AM46" s="92" t="str">
        <f>IFERROR(VLOOKUP(AM$2&amp;$A46,'NAV''s to be updated'!$H:$P,9,0),0)</f>
        <v>-</v>
      </c>
      <c r="AN46" s="92" t="str">
        <f>IFERROR(VLOOKUP(AN$2&amp;$A46,'NAV''s to be updated'!$H:$P,9,0),0)</f>
        <v>-</v>
      </c>
      <c r="AO46" s="92" t="str">
        <f>IFERROR(VLOOKUP(AO$2&amp;$A46,'NAV''s to be updated'!$H:$P,9,0),0)</f>
        <v>-</v>
      </c>
      <c r="AP46" s="92" t="str">
        <f>IFERROR(VLOOKUP(AP$2&amp;$A46,'NAV''s to be updated'!$H:$P,9,0),0)</f>
        <v>-</v>
      </c>
      <c r="AQ46" s="92" t="str">
        <f>IFERROR(VLOOKUP(AQ$2&amp;$A46,'NAV''s to be updated'!$H:$P,9,0),0)</f>
        <v>-</v>
      </c>
      <c r="AR46" s="92" t="str">
        <f>IFERROR(VLOOKUP(AR$2&amp;$A46,'NAV''s to be updated'!$H:$P,9,0),0)</f>
        <v>-</v>
      </c>
      <c r="AS46" s="92" t="str">
        <f>IFERROR(VLOOKUP(AS$2&amp;$A46,'NAV''s to be updated'!$H:$P,9,0),0)</f>
        <v>-</v>
      </c>
      <c r="AT46" s="92" t="str">
        <f>IFERROR(VLOOKUP(AT$2&amp;$A46,'NAV''s to be updated'!$H:$P,9,0),0)</f>
        <v>-</v>
      </c>
      <c r="AU46" s="92" t="str">
        <f>IFERROR(VLOOKUP(AU$2&amp;$A46,'NAV''s to be updated'!$H:$P,9,0),0)</f>
        <v>-</v>
      </c>
      <c r="AV46" s="92" t="str">
        <f>IFERROR(VLOOKUP(AV$2&amp;$A46,'NAV''s to be updated'!$H:$P,9,0),0)</f>
        <v>-</v>
      </c>
      <c r="AW46" s="92">
        <f>IFERROR(VLOOKUP(AW$2&amp;$A46,'NAV''s to be updated'!$H:$P,9,0),0)</f>
        <v>0.78349999999999997</v>
      </c>
      <c r="AX46" s="92">
        <f>IFERROR(VLOOKUP(AX$2&amp;$A46,'NAV''s to be updated'!$H:$P,9,0),0)</f>
        <v>0.81499999999999995</v>
      </c>
      <c r="AY46" s="92">
        <f>IFERROR(VLOOKUP(AY$2&amp;$A46,'NAV''s to be updated'!$H:$P,9,0),0)</f>
        <v>0</v>
      </c>
      <c r="AZ46" s="92">
        <f>IFERROR(VLOOKUP(AZ$2&amp;$A46,'NAV''s to be updated'!$H:$P,9,0),0)</f>
        <v>0</v>
      </c>
      <c r="BA46" s="92" t="str">
        <f>IFERROR(VLOOKUP(BA$2&amp;$A46,'NAV''s to be updated'!$H:$P,9,0),0)</f>
        <v>-</v>
      </c>
      <c r="BB46" s="92" t="str">
        <f>IFERROR(VLOOKUP(BB$2&amp;$A46,'NAV''s to be updated'!$H:$P,9,0),0)</f>
        <v>-</v>
      </c>
      <c r="BC46" s="92">
        <f>IFERROR(VLOOKUP(BC$2&amp;$A46,'NAV''s to be updated'!$H:$P,9,0),0)</f>
        <v>0.9476</v>
      </c>
      <c r="BD46" s="92">
        <f>IFERROR(VLOOKUP(BD$2&amp;$A46,'NAV''s to be updated'!$H:$P,9,0),0)</f>
        <v>0.97719999999999996</v>
      </c>
      <c r="BE46" s="92">
        <f>IFERROR(VLOOKUP(BE$2&amp;$A46,'NAV''s to be updated'!$H:$P,9,0),0)</f>
        <v>0</v>
      </c>
      <c r="BF46" s="92">
        <f>IFERROR(VLOOKUP(BF$2&amp;$A46,'NAV''s to be updated'!$H:$P,9,0),0)</f>
        <v>0</v>
      </c>
      <c r="BG46" s="92" t="str">
        <f>IFERROR(VLOOKUP(BG$2&amp;$A46,'NAV''s to be updated'!$H:$P,9,0),0)</f>
        <v>-</v>
      </c>
      <c r="BH46" s="92" t="str">
        <f>IFERROR(VLOOKUP(BH$2&amp;$A46,'NAV''s to be updated'!$H:$P,9,0),0)</f>
        <v>-</v>
      </c>
      <c r="BI46" s="92" t="str">
        <f>IFERROR(VLOOKUP(BI$2&amp;$A46,'NAV''s to be updated'!$H:$P,9,0),0)</f>
        <v>-</v>
      </c>
      <c r="BJ46" s="92" t="str">
        <f>IFERROR(VLOOKUP(BJ$2&amp;$A46,'NAV''s to be updated'!$H:$P,9,0),0)</f>
        <v>-</v>
      </c>
      <c r="BK46" s="92" t="str">
        <f>IFERROR(VLOOKUP(BK$2&amp;$A46,'NAV''s to be updated'!$H:$P,9,0),0)</f>
        <v>-</v>
      </c>
      <c r="BL46" s="92" t="str">
        <f>IFERROR(VLOOKUP(BL$2&amp;$A46,'NAV''s to be updated'!$H:$P,9,0),0)</f>
        <v>-</v>
      </c>
      <c r="BM46" s="92">
        <f>IFERROR(VLOOKUP(BM$2&amp;$A46,'NAV''s to be updated'!$H:$P,9,0),0)</f>
        <v>0</v>
      </c>
      <c r="BN46" s="92">
        <f>IFERROR(VLOOKUP(BN$2&amp;$A46,'NAV''s to be updated'!$H:$P,9,0),0)</f>
        <v>0.82310000000000005</v>
      </c>
      <c r="BO46" s="92">
        <f>IFERROR(VLOOKUP(BO$2&amp;$A46,'NAV''s to be updated'!$H:$P,9,0),0)</f>
        <v>0.85470000000000002</v>
      </c>
      <c r="BP46" s="92" t="str">
        <f>IFERROR(VLOOKUP(BP$2&amp;$A46,'NAV''s to be updated'!$H:$P,9,0),0)</f>
        <v>-</v>
      </c>
      <c r="BQ46" s="92" t="str">
        <f>IFERROR(VLOOKUP(BQ$2&amp;$A46,'NAV''s to be updated'!$H:$P,9,0),0)</f>
        <v>-</v>
      </c>
      <c r="BR46" s="92">
        <f>IFERROR(VLOOKUP(BR$2&amp;$A46,'NAV''s to be updated'!$H:$P,9,0),0)</f>
        <v>0</v>
      </c>
      <c r="BS46" s="92">
        <f>IFERROR(VLOOKUP(BS$2&amp;$A46,'NAV''s to be updated'!$H:$P,9,0),0)</f>
        <v>0</v>
      </c>
      <c r="BT46" s="92">
        <f>IFERROR(VLOOKUP(BT$2&amp;$A46,'NAV''s to be updated'!$H:$P,9,0),0)</f>
        <v>0</v>
      </c>
      <c r="BU46" s="92" t="str">
        <f>IFERROR(VLOOKUP(BU$2&amp;$A46,'NAV''s to be updated'!$H:$P,9,0),0)</f>
        <v>-</v>
      </c>
      <c r="BV46" s="92" t="str">
        <f>IFERROR(VLOOKUP(BV$2&amp;$A46,'NAV''s to be updated'!$H:$P,9,0),0)</f>
        <v>-</v>
      </c>
      <c r="BW46" s="92" t="str">
        <f>IFERROR(VLOOKUP(BW$2&amp;$A46,'NAV''s to be updated'!$H:$P,9,0),0)</f>
        <v>-</v>
      </c>
      <c r="BX46" s="92" t="str">
        <f>IFERROR(VLOOKUP(BX$2&amp;$A46,'NAV''s to be updated'!$H:$P,9,0),0)</f>
        <v>-</v>
      </c>
      <c r="BY46" s="92" t="str">
        <f>IFERROR(VLOOKUP(BY$2&amp;$A46,'NAV''s to be updated'!$H:$P,9,0),0)</f>
        <v>-</v>
      </c>
      <c r="BZ46" s="92" t="str">
        <f>IFERROR(VLOOKUP(BZ$2&amp;$A46,'NAV''s to be updated'!$H:$P,9,0),0)</f>
        <v>-</v>
      </c>
      <c r="CA46" s="92" t="str">
        <f>IFERROR(VLOOKUP(CA$2&amp;$A46,'NAV''s to be updated'!$H:$P,9,0),0)</f>
        <v>-</v>
      </c>
      <c r="CB46" s="92" t="str">
        <f>IFERROR(VLOOKUP(CB$2&amp;$A46,'NAV''s to be updated'!$H:$P,9,0),0)</f>
        <v>-</v>
      </c>
      <c r="CC46" s="92" t="str">
        <f>IFERROR(VLOOKUP(CC$2&amp;$A46,'NAV''s to be updated'!$H:$P,9,0),0)</f>
        <v>-</v>
      </c>
      <c r="CD46" s="92" t="str">
        <f>IFERROR(VLOOKUP(CD$2&amp;$A46,'NAV''s to be updated'!$H:$P,9,0),0)</f>
        <v>-</v>
      </c>
      <c r="CE46" s="92" t="str">
        <f>IFERROR(VLOOKUP(CE$2&amp;$A46,'NAV''s to be updated'!$H:$P,9,0),0)</f>
        <v>-</v>
      </c>
      <c r="CF46" s="92" t="str">
        <f>IFERROR(VLOOKUP(CF$2&amp;$A46,'NAV''s to be updated'!$H:$P,9,0),0)</f>
        <v>-</v>
      </c>
      <c r="CG46" s="92">
        <f>IFERROR(VLOOKUP(CG$2&amp;$A46,'NAV''s to be updated'!$H:$P,9,0),0)</f>
        <v>0</v>
      </c>
      <c r="CH46" s="92">
        <f>IFERROR(VLOOKUP(CH$2&amp;$A46,'NAV''s to be updated'!$H:$P,9,0),0)</f>
        <v>0</v>
      </c>
      <c r="CI46" s="92">
        <f>IFERROR(VLOOKUP(CI$2&amp;$A46,'NAV''s to be updated'!$H:$P,9,0),0)</f>
        <v>0</v>
      </c>
      <c r="CJ46" s="92" t="str">
        <f>IFERROR(VLOOKUP(CJ$2&amp;$A46,'NAV''s to be updated'!$H:$P,9,0),0)</f>
        <v>-</v>
      </c>
      <c r="CK46" s="92" t="str">
        <f>IFERROR(VLOOKUP(CK$2&amp;$A46,'NAV''s to be updated'!$H:$P,9,0),0)</f>
        <v>-</v>
      </c>
      <c r="CL46" s="92" t="str">
        <f>IFERROR(VLOOKUP(CL$2&amp;$A46,'NAV''s to be updated'!$H:$P,9,0),0)</f>
        <v>-</v>
      </c>
      <c r="CM46" s="92" t="str">
        <f>IFERROR(VLOOKUP(CM$2&amp;$A46,'NAV''s to be updated'!$H:$P,9,0),0)</f>
        <v>-</v>
      </c>
      <c r="CN46" s="92" t="str">
        <f>IFERROR(VLOOKUP(CN$2&amp;$A46,'NAV''s to be updated'!$H:$P,9,0),0)</f>
        <v>-</v>
      </c>
      <c r="CO46" s="92" t="str">
        <f>IFERROR(VLOOKUP(CO$2&amp;$A46,'NAV''s to be updated'!$H:$P,9,0),0)</f>
        <v>-</v>
      </c>
      <c r="CP46" s="92">
        <f>IFERROR(VLOOKUP(CP$2&amp;$A46,'NAV''s to be updated'!$H:$P,9,0),0)</f>
        <v>0</v>
      </c>
      <c r="CQ46" s="92" t="str">
        <f>IFERROR(VLOOKUP(CQ$2&amp;$A46,'NAV''s to be updated'!$H:$P,9,0),0)</f>
        <v>-</v>
      </c>
      <c r="CR46" s="92" t="str">
        <f>IFERROR(VLOOKUP(CR$2&amp;$A46,'NAV''s to be updated'!$H:$P,9,0),0)</f>
        <v>-</v>
      </c>
      <c r="CS46" s="92" t="str">
        <f>IFERROR(VLOOKUP(CS$2&amp;$A46,'NAV''s to be updated'!$H:$P,9,0),0)</f>
        <v>-</v>
      </c>
      <c r="CT46" s="92" t="str">
        <f>IFERROR(VLOOKUP(CT$2&amp;$A46,'NAV''s to be updated'!$H:$P,9,0),0)</f>
        <v>-</v>
      </c>
      <c r="CU46" s="92">
        <f>IFERROR(VLOOKUP(CU$2&amp;$A46,'NAV''s to be updated'!$H:$P,9,0),0)</f>
        <v>0</v>
      </c>
      <c r="CV46" s="92" t="str">
        <f>IFERROR(VLOOKUP(CV$2&amp;$A46,'NAV''s to be updated'!$H:$P,9,0),0)</f>
        <v>-</v>
      </c>
      <c r="CW46" s="92" t="str">
        <f>IFERROR(VLOOKUP(CW$2&amp;$A46,'NAV''s to be updated'!$H:$P,9,0),0)</f>
        <v>-</v>
      </c>
      <c r="CX46" s="92" t="str">
        <f>IFERROR(VLOOKUP(CX$2&amp;$A46,'NAV''s to be updated'!$H:$P,9,0),0)</f>
        <v>-</v>
      </c>
      <c r="CY46" s="92" t="str">
        <f>IFERROR(VLOOKUP(CY$2&amp;$A46,'NAV''s to be updated'!$H:$P,9,0),0)</f>
        <v>-</v>
      </c>
      <c r="CZ46" s="92" t="str">
        <f>IFERROR(VLOOKUP(CZ$2&amp;$A46,'NAV''s to be updated'!$H:$P,9,0),0)</f>
        <v>-</v>
      </c>
      <c r="DA46" s="92" t="str">
        <f>IFERROR(VLOOKUP(DA$2&amp;$A46,'NAV''s to be updated'!$H:$P,9,0),0)</f>
        <v>-</v>
      </c>
      <c r="DB46" s="92">
        <f>IFERROR(VLOOKUP(DB$2&amp;$A46,'NAV''s to be updated'!$H:$P,9,0),0)</f>
        <v>0</v>
      </c>
      <c r="DC46" s="92">
        <f>IFERROR(VLOOKUP(DC$2&amp;$A46,'NAV''s to be updated'!$H:$P,9,0),0)</f>
        <v>0</v>
      </c>
      <c r="DD46" s="92">
        <f>IFERROR(VLOOKUP(DD$2&amp;$A46,'NAV''s to be updated'!$H:$P,9,0),0)</f>
        <v>0</v>
      </c>
      <c r="DE46" s="92">
        <f>IFERROR(VLOOKUP(DE$2&amp;$A46,'NAV''s to be updated'!$H:$P,9,0),0)</f>
        <v>0</v>
      </c>
      <c r="DF46" s="92">
        <f>IFERROR(VLOOKUP(DF$2&amp;$A46,'NAV''s to be updated'!$H:$P,9,0),0)</f>
        <v>0</v>
      </c>
      <c r="DG46" s="92" t="str">
        <f>IFERROR(VLOOKUP(DG$2&amp;$A46,'NAV''s to be updated'!$H:$P,9,0),0)</f>
        <v>-</v>
      </c>
      <c r="DH46" s="92" t="str">
        <f>IFERROR(VLOOKUP(DH$2&amp;$A46,'NAV''s to be updated'!$H:$P,9,0),0)</f>
        <v>-</v>
      </c>
      <c r="DI46" s="92" t="str">
        <f>IFERROR(VLOOKUP(DI$2&amp;$A46,'NAV''s to be updated'!$H:$P,9,0),0)</f>
        <v>-</v>
      </c>
      <c r="DJ46" s="92" t="str">
        <f>IFERROR(VLOOKUP(DJ$2&amp;$A46,'NAV''s to be updated'!$H:$P,9,0),0)</f>
        <v>-</v>
      </c>
      <c r="DK46" s="92" t="str">
        <f>IFERROR(VLOOKUP(DK$2&amp;$A46,'NAV''s to be updated'!$H:$P,9,0),0)</f>
        <v>-</v>
      </c>
      <c r="DL46" s="92" t="str">
        <f>IFERROR(VLOOKUP(DL$2&amp;$A46,'NAV''s to be updated'!$H:$P,9,0),0)</f>
        <v>-</v>
      </c>
      <c r="DM46" s="92" t="str">
        <f>IFERROR(VLOOKUP(DM$2&amp;$A46,'NAV''s to be updated'!$H:$P,9,0),0)</f>
        <v>-</v>
      </c>
      <c r="DN46" s="92" t="str">
        <f>IFERROR(VLOOKUP(DN$2&amp;$A46,'NAV''s to be updated'!$H:$P,9,0),0)</f>
        <v>-</v>
      </c>
      <c r="DO46" s="92" t="str">
        <f>IFERROR(VLOOKUP(DO$2&amp;$A46,'NAV''s to be updated'!$H:$P,9,0),0)</f>
        <v>-</v>
      </c>
      <c r="DP46" s="92" t="str">
        <f>IFERROR(VLOOKUP(DP$2&amp;$A46,'NAV''s to be updated'!$H:$P,9,0),0)</f>
        <v>-</v>
      </c>
      <c r="DQ46" s="92">
        <f>IFERROR(VLOOKUP(DQ$2&amp;$A46,'NAV''s to be updated'!$H:$P,9,0),0)</f>
        <v>0</v>
      </c>
      <c r="DR46" s="92" t="str">
        <f>IFERROR(VLOOKUP(DR$2&amp;$A46,'NAV''s to be updated'!$H:$P,9,0),0)</f>
        <v>-</v>
      </c>
      <c r="DS46" s="92" t="str">
        <f>IFERROR(VLOOKUP(DS$2&amp;$A46,'NAV''s to be updated'!$H:$P,9,0),0)</f>
        <v>-</v>
      </c>
      <c r="DT46" s="92">
        <f>IFERROR(VLOOKUP(DT$2&amp;$A46,'NAV''s to be updated'!$H:$P,9,0),0)</f>
        <v>0</v>
      </c>
      <c r="DU46" s="92">
        <f>IFERROR(VLOOKUP(DU$2&amp;$A46,'NAV''s to be updated'!$H:$P,9,0),0)</f>
        <v>0</v>
      </c>
      <c r="DV46" s="92">
        <f>IFERROR(VLOOKUP(DV$2&amp;$A46,'NAV''s to be updated'!$H:$P,9,0),0)</f>
        <v>0</v>
      </c>
      <c r="DW46" s="92">
        <f>IFERROR(VLOOKUP(DW$2&amp;$A46,'NAV''s to be updated'!$H:$P,9,0),0)</f>
        <v>0</v>
      </c>
      <c r="DX46" s="92">
        <f>IFERROR(VLOOKUP(DX$2&amp;$A46,'NAV''s to be updated'!$H:$P,9,0),0)</f>
        <v>0</v>
      </c>
      <c r="DY46" s="92">
        <f>IFERROR(VLOOKUP(DY$2&amp;$A46,'NAV''s to be updated'!$H:$P,9,0),0)</f>
        <v>0</v>
      </c>
      <c r="DZ46" s="92" t="str">
        <f>IFERROR(VLOOKUP(DZ$2&amp;$A46,'NAV''s to be updated'!$H:$P,9,0),0)</f>
        <v>-</v>
      </c>
      <c r="EA46" s="92" t="str">
        <f>IFERROR(VLOOKUP(EA$2&amp;$A46,'NAV''s to be updated'!$H:$P,9,0),0)</f>
        <v>-</v>
      </c>
      <c r="EB46" s="92" t="str">
        <f>IFERROR(VLOOKUP(EB$2&amp;$A46,'NAV''s to be updated'!$H:$P,9,0),0)</f>
        <v>-</v>
      </c>
      <c r="EC46" s="92" t="str">
        <f>IFERROR(VLOOKUP(EC$2&amp;$A46,'NAV''s to be updated'!$H:$P,9,0),0)</f>
        <v>-</v>
      </c>
      <c r="ED46" s="92">
        <f>IFERROR(VLOOKUP(ED$2&amp;$A46,'NAV''s to be updated'!$H:$P,9,0),0)</f>
        <v>0</v>
      </c>
      <c r="EE46" s="92" t="str">
        <f>IFERROR(VLOOKUP(EE$2&amp;$A46,'NAV''s to be updated'!$H:$P,9,0),0)</f>
        <v>-</v>
      </c>
      <c r="EF46" s="92" t="str">
        <f>IFERROR(VLOOKUP(EF$2&amp;$A46,'NAV''s to be updated'!$H:$P,9,0),0)</f>
        <v>-</v>
      </c>
      <c r="EG46" s="92" t="str">
        <f>IFERROR(VLOOKUP(EG$2&amp;$A46,'NAV''s to be updated'!$H:$P,9,0),0)</f>
        <v>-</v>
      </c>
      <c r="EH46" s="92" t="str">
        <f>IFERROR(VLOOKUP(EH$2&amp;$A46,'NAV''s to be updated'!$H:$P,9,0),0)</f>
        <v>-</v>
      </c>
      <c r="EI46" s="92" t="str">
        <f>IFERROR(VLOOKUP(EI$2&amp;$A46,'NAV''s to be updated'!$H:$P,9,0),0)</f>
        <v>-</v>
      </c>
      <c r="EJ46" s="92" t="str">
        <f>IFERROR(VLOOKUP(EJ$2&amp;$A46,'NAV''s to be updated'!$H:$P,9,0),0)</f>
        <v>-</v>
      </c>
      <c r="EK46" s="92" t="str">
        <f>IFERROR(VLOOKUP(EK$2&amp;$A46,'NAV''s to be updated'!$H:$P,9,0),0)</f>
        <v>-</v>
      </c>
      <c r="EL46" s="92" t="str">
        <f>IFERROR(VLOOKUP(EL$2&amp;$A46,'NAV''s to be updated'!$H:$P,9,0),0)</f>
        <v>-</v>
      </c>
      <c r="EM46" s="92" t="str">
        <f>IFERROR(VLOOKUP(EM$2&amp;$A46,'NAV''s to be updated'!$H:$P,9,0),0)</f>
        <v>-</v>
      </c>
      <c r="EN46" s="92" t="str">
        <f>IFERROR(VLOOKUP(EN$2&amp;$A46,'NAV''s to be updated'!$H:$P,9,0),0)</f>
        <v>-</v>
      </c>
    </row>
    <row r="47" spans="1:144">
      <c r="A47" s="91" t="s">
        <v>35</v>
      </c>
      <c r="B47" s="99" t="s">
        <v>2040</v>
      </c>
      <c r="C47" s="92">
        <f>IFERROR(VLOOKUP(C$2&amp;$A47,'NAV''s to be updated'!$H:$P,9,0),0)</f>
        <v>0</v>
      </c>
      <c r="D47" s="92">
        <f>IFERROR(VLOOKUP(D$2&amp;$A47,'NAV''s to be updated'!$H:$P,9,0),0)</f>
        <v>0</v>
      </c>
      <c r="E47" s="92">
        <f>IFERROR(VLOOKUP(E$2&amp;$A47,'NAV''s to be updated'!$H:$P,9,0),0)</f>
        <v>0</v>
      </c>
      <c r="F47" s="92">
        <f>IFERROR(VLOOKUP(F$2&amp;$A47,'NAV''s to be updated'!$H:$P,9,0),0)</f>
        <v>0</v>
      </c>
      <c r="G47" s="92">
        <f>IFERROR(VLOOKUP(G$2&amp;$A47,'NAV''s to be updated'!$H:$P,9,0),0)</f>
        <v>0</v>
      </c>
      <c r="H47" s="92">
        <f>IFERROR(VLOOKUP(H$2&amp;$A47,'NAV''s to be updated'!$H:$P,9,0),0)</f>
        <v>0</v>
      </c>
      <c r="I47" s="92">
        <f>IFERROR(VLOOKUP(I$2&amp;$A47,'NAV''s to be updated'!$H:$P,9,0),0)</f>
        <v>1.7423999999999999</v>
      </c>
      <c r="J47" s="92">
        <f>IFERROR(VLOOKUP(J$2&amp;$A47,'NAV''s to be updated'!$H:$P,9,0),0)</f>
        <v>1.8199000000000001</v>
      </c>
      <c r="K47" s="92">
        <f>IFERROR(VLOOKUP(K$2&amp;$A47,'NAV''s to be updated'!$H:$P,9,0),0)</f>
        <v>0</v>
      </c>
      <c r="L47" s="92">
        <f>IFERROR(VLOOKUP(L$2&amp;$A47,'NAV''s to be updated'!$H:$P,9,0),0)</f>
        <v>0</v>
      </c>
      <c r="M47" s="92">
        <f>IFERROR(VLOOKUP(M$2&amp;$A47,'NAV''s to be updated'!$H:$P,9,0),0)</f>
        <v>0</v>
      </c>
      <c r="N47" s="92">
        <f>IFERROR(VLOOKUP(N$2&amp;$A47,'NAV''s to be updated'!$H:$P,9,0),0)</f>
        <v>0</v>
      </c>
      <c r="O47" s="92">
        <f>IFERROR(VLOOKUP(O$2&amp;$A47,'NAV''s to be updated'!$H:$P,9,0),0)</f>
        <v>0</v>
      </c>
      <c r="P47" s="92">
        <f>IFERROR(VLOOKUP(P$2&amp;$A47,'NAV''s to be updated'!$H:$P,9,0),0)</f>
        <v>0</v>
      </c>
      <c r="Q47" s="92">
        <f>IFERROR(VLOOKUP(Q$2&amp;$A47,'NAV''s to be updated'!$H:$P,9,0),0)</f>
        <v>0</v>
      </c>
      <c r="R47" s="92">
        <f>IFERROR(VLOOKUP(R$2&amp;$A47,'NAV''s to be updated'!$H:$P,9,0),0)</f>
        <v>0</v>
      </c>
      <c r="S47" s="92">
        <f>IFERROR(VLOOKUP(S$2&amp;$A47,'NAV''s to be updated'!$H:$P,9,0),0)</f>
        <v>0.71679300000000001</v>
      </c>
      <c r="T47" s="92">
        <f>IFERROR(VLOOKUP(T$2&amp;$A47,'NAV''s to be updated'!$H:$P,9,0),0)</f>
        <v>0.71679300000000001</v>
      </c>
      <c r="U47" s="92">
        <f>IFERROR(VLOOKUP(U$2&amp;$A47,'NAV''s to be updated'!$H:$P,9,0),0)</f>
        <v>0</v>
      </c>
      <c r="V47" s="92">
        <f>IFERROR(VLOOKUP(V$2&amp;$A47,'NAV''s to be updated'!$H:$P,9,0),0)</f>
        <v>0</v>
      </c>
      <c r="W47" s="92">
        <f>IFERROR(VLOOKUP(W$2&amp;$A47,'NAV''s to be updated'!$H:$P,9,0),0)</f>
        <v>0</v>
      </c>
      <c r="X47" s="92">
        <f>IFERROR(VLOOKUP(X$2&amp;$A47,'NAV''s to be updated'!$H:$P,9,0),0)</f>
        <v>0</v>
      </c>
      <c r="Y47" s="92">
        <f>IFERROR(VLOOKUP(Y$2&amp;$A47,'NAV''s to be updated'!$H:$P,9,0),0)</f>
        <v>0</v>
      </c>
      <c r="Z47" s="92">
        <f>IFERROR(VLOOKUP(Z$2&amp;$A47,'NAV''s to be updated'!$H:$P,9,0),0)</f>
        <v>0</v>
      </c>
      <c r="AA47" s="92">
        <f>IFERROR(VLOOKUP(AA$2&amp;$A47,'NAV''s to be updated'!$H:$P,9,0),0)</f>
        <v>0</v>
      </c>
      <c r="AB47" s="92">
        <f>IFERROR(VLOOKUP(AB$2&amp;$A47,'NAV''s to be updated'!$H:$P,9,0),0)</f>
        <v>0</v>
      </c>
      <c r="AC47" s="92">
        <f>IFERROR(VLOOKUP(AC$2&amp;$A47,'NAV''s to be updated'!$H:$P,9,0),0)</f>
        <v>0</v>
      </c>
      <c r="AD47" s="92">
        <f>IFERROR(VLOOKUP(AD$2&amp;$A47,'NAV''s to be updated'!$H:$P,9,0),0)</f>
        <v>0</v>
      </c>
      <c r="AE47" s="92">
        <f>IFERROR(VLOOKUP(AE$2&amp;$A47,'NAV''s to be updated'!$H:$P,9,0),0)</f>
        <v>0</v>
      </c>
      <c r="AF47" s="92">
        <f>IFERROR(VLOOKUP(AF$2&amp;$A47,'NAV''s to be updated'!$H:$P,9,0),0)</f>
        <v>0</v>
      </c>
      <c r="AG47" s="92">
        <f>IFERROR(VLOOKUP(AG$2&amp;$A47,'NAV''s to be updated'!$H:$P,9,0),0)</f>
        <v>0</v>
      </c>
      <c r="AH47" s="92">
        <f>IFERROR(VLOOKUP(AH$2&amp;$A47,'NAV''s to be updated'!$H:$P,9,0),0)</f>
        <v>0</v>
      </c>
      <c r="AI47" s="92">
        <f>IFERROR(VLOOKUP(AI$2&amp;$A47,'NAV''s to be updated'!$H:$P,9,0),0)</f>
        <v>0</v>
      </c>
      <c r="AJ47" s="92">
        <f>IFERROR(VLOOKUP(AJ$2&amp;$A47,'NAV''s to be updated'!$H:$P,9,0),0)</f>
        <v>0</v>
      </c>
      <c r="AK47" s="92">
        <f>IFERROR(VLOOKUP(AK$2&amp;$A47,'NAV''s to be updated'!$H:$P,9,0),0)</f>
        <v>0</v>
      </c>
      <c r="AL47" s="92">
        <f>IFERROR(VLOOKUP(AL$2&amp;$A47,'NAV''s to be updated'!$H:$P,9,0),0)</f>
        <v>0</v>
      </c>
      <c r="AM47" s="92">
        <f>IFERROR(VLOOKUP(AM$2&amp;$A47,'NAV''s to be updated'!$H:$P,9,0),0)</f>
        <v>0</v>
      </c>
      <c r="AN47" s="92">
        <f>IFERROR(VLOOKUP(AN$2&amp;$A47,'NAV''s to be updated'!$H:$P,9,0),0)</f>
        <v>0</v>
      </c>
      <c r="AO47" s="92">
        <f>IFERROR(VLOOKUP(AO$2&amp;$A47,'NAV''s to be updated'!$H:$P,9,0),0)</f>
        <v>0</v>
      </c>
      <c r="AP47" s="92">
        <f>IFERROR(VLOOKUP(AP$2&amp;$A47,'NAV''s to be updated'!$H:$P,9,0),0)</f>
        <v>0</v>
      </c>
      <c r="AQ47" s="92">
        <f>IFERROR(VLOOKUP(AQ$2&amp;$A47,'NAV''s to be updated'!$H:$P,9,0),0)</f>
        <v>0</v>
      </c>
      <c r="AR47" s="92">
        <f>IFERROR(VLOOKUP(AR$2&amp;$A47,'NAV''s to be updated'!$H:$P,9,0),0)</f>
        <v>0</v>
      </c>
      <c r="AS47" s="92">
        <f>IFERROR(VLOOKUP(AS$2&amp;$A47,'NAV''s to be updated'!$H:$P,9,0),0)</f>
        <v>0</v>
      </c>
      <c r="AT47" s="92">
        <f>IFERROR(VLOOKUP(AT$2&amp;$A47,'NAV''s to be updated'!$H:$P,9,0),0)</f>
        <v>0</v>
      </c>
      <c r="AU47" s="92">
        <f>IFERROR(VLOOKUP(AU$2&amp;$A47,'NAV''s to be updated'!$H:$P,9,0),0)</f>
        <v>0</v>
      </c>
      <c r="AV47" s="92">
        <f>IFERROR(VLOOKUP(AV$2&amp;$A47,'NAV''s to be updated'!$H:$P,9,0),0)</f>
        <v>0</v>
      </c>
      <c r="AW47" s="92">
        <f>IFERROR(VLOOKUP(AW$2&amp;$A47,'NAV''s to be updated'!$H:$P,9,0),0)</f>
        <v>0.40560000000000002</v>
      </c>
      <c r="AX47" s="92">
        <f>IFERROR(VLOOKUP(AX$2&amp;$A47,'NAV''s to be updated'!$H:$P,9,0),0)</f>
        <v>0.42719999999999997</v>
      </c>
      <c r="AY47" s="92">
        <f>IFERROR(VLOOKUP(AY$2&amp;$A47,'NAV''s to be updated'!$H:$P,9,0),0)</f>
        <v>0</v>
      </c>
      <c r="AZ47" s="92">
        <f>IFERROR(VLOOKUP(AZ$2&amp;$A47,'NAV''s to be updated'!$H:$P,9,0),0)</f>
        <v>0</v>
      </c>
      <c r="BA47" s="92">
        <f>IFERROR(VLOOKUP(BA$2&amp;$A47,'NAV''s to be updated'!$H:$P,9,0),0)</f>
        <v>0</v>
      </c>
      <c r="BB47" s="92">
        <f>IFERROR(VLOOKUP(BB$2&amp;$A47,'NAV''s to be updated'!$H:$P,9,0),0)</f>
        <v>0</v>
      </c>
      <c r="BC47" s="92">
        <f>IFERROR(VLOOKUP(BC$2&amp;$A47,'NAV''s to be updated'!$H:$P,9,0),0)</f>
        <v>0.49569999999999997</v>
      </c>
      <c r="BD47" s="92">
        <f>IFERROR(VLOOKUP(BD$2&amp;$A47,'NAV''s to be updated'!$H:$P,9,0),0)</f>
        <v>0.50829999999999997</v>
      </c>
      <c r="BE47" s="92">
        <f>IFERROR(VLOOKUP(BE$2&amp;$A47,'NAV''s to be updated'!$H:$P,9,0),0)</f>
        <v>0.52039999999999997</v>
      </c>
      <c r="BF47" s="92">
        <f>IFERROR(VLOOKUP(BF$2&amp;$A47,'NAV''s to be updated'!$H:$P,9,0),0)</f>
        <v>0.54500000000000004</v>
      </c>
      <c r="BG47" s="92">
        <f>IFERROR(VLOOKUP(BG$2&amp;$A47,'NAV''s to be updated'!$H:$P,9,0),0)</f>
        <v>0.63</v>
      </c>
      <c r="BH47" s="92">
        <f>IFERROR(VLOOKUP(BH$2&amp;$A47,'NAV''s to be updated'!$H:$P,9,0),0)</f>
        <v>0.63</v>
      </c>
      <c r="BI47" s="92">
        <f>IFERROR(VLOOKUP(BI$2&amp;$A47,'NAV''s to be updated'!$H:$P,9,0),0)</f>
        <v>0</v>
      </c>
      <c r="BJ47" s="92">
        <f>IFERROR(VLOOKUP(BJ$2&amp;$A47,'NAV''s to be updated'!$H:$P,9,0),0)</f>
        <v>0</v>
      </c>
      <c r="BK47" s="92">
        <f>IFERROR(VLOOKUP(BK$2&amp;$A47,'NAV''s to be updated'!$H:$P,9,0),0)</f>
        <v>0</v>
      </c>
      <c r="BL47" s="92">
        <f>IFERROR(VLOOKUP(BL$2&amp;$A47,'NAV''s to be updated'!$H:$P,9,0),0)</f>
        <v>0</v>
      </c>
      <c r="BM47" s="92">
        <f>IFERROR(VLOOKUP(BM$2&amp;$A47,'NAV''s to be updated'!$H:$P,9,0),0)</f>
        <v>0</v>
      </c>
      <c r="BN47" s="92">
        <f>IFERROR(VLOOKUP(BN$2&amp;$A47,'NAV''s to be updated'!$H:$P,9,0),0)</f>
        <v>0.55249999999999999</v>
      </c>
      <c r="BO47" s="92">
        <f>IFERROR(VLOOKUP(BO$2&amp;$A47,'NAV''s to be updated'!$H:$P,9,0),0)</f>
        <v>0.60620000000000007</v>
      </c>
      <c r="BP47" s="92">
        <f>IFERROR(VLOOKUP(BP$2&amp;$A47,'NAV''s to be updated'!$H:$P,9,0),0)</f>
        <v>0</v>
      </c>
      <c r="BQ47" s="92">
        <f>IFERROR(VLOOKUP(BQ$2&amp;$A47,'NAV''s to be updated'!$H:$P,9,0),0)</f>
        <v>0</v>
      </c>
      <c r="BR47" s="92">
        <f>IFERROR(VLOOKUP(BR$2&amp;$A47,'NAV''s to be updated'!$H:$P,9,0),0)</f>
        <v>0</v>
      </c>
      <c r="BS47" s="92">
        <f>IFERROR(VLOOKUP(BS$2&amp;$A47,'NAV''s to be updated'!$H:$P,9,0),0)</f>
        <v>0</v>
      </c>
      <c r="BT47" s="92">
        <f>IFERROR(VLOOKUP(BT$2&amp;$A47,'NAV''s to be updated'!$H:$P,9,0),0)</f>
        <v>0</v>
      </c>
      <c r="BU47" s="92">
        <f>IFERROR(VLOOKUP(BU$2&amp;$A47,'NAV''s to be updated'!$H:$P,9,0),0)</f>
        <v>0</v>
      </c>
      <c r="BV47" s="92">
        <f>IFERROR(VLOOKUP(BV$2&amp;$A47,'NAV''s to be updated'!$H:$P,9,0),0)</f>
        <v>0</v>
      </c>
      <c r="BW47" s="92">
        <f>IFERROR(VLOOKUP(BW$2&amp;$A47,'NAV''s to be updated'!$H:$P,9,0),0)</f>
        <v>0</v>
      </c>
      <c r="BX47" s="92">
        <f>IFERROR(VLOOKUP(BX$2&amp;$A47,'NAV''s to be updated'!$H:$P,9,0),0)</f>
        <v>0</v>
      </c>
      <c r="BY47" s="92">
        <f>IFERROR(VLOOKUP(BY$2&amp;$A47,'NAV''s to be updated'!$H:$P,9,0),0)</f>
        <v>0</v>
      </c>
      <c r="BZ47" s="92">
        <f>IFERROR(VLOOKUP(BZ$2&amp;$A47,'NAV''s to be updated'!$H:$P,9,0),0)</f>
        <v>0</v>
      </c>
      <c r="CA47" s="92">
        <f>IFERROR(VLOOKUP(CA$2&amp;$A47,'NAV''s to be updated'!$H:$P,9,0),0)</f>
        <v>0</v>
      </c>
      <c r="CB47" s="92">
        <f>IFERROR(VLOOKUP(CB$2&amp;$A47,'NAV''s to be updated'!$H:$P,9,0),0)</f>
        <v>0</v>
      </c>
      <c r="CC47" s="92">
        <f>IFERROR(VLOOKUP(CC$2&amp;$A47,'NAV''s to be updated'!$H:$P,9,0),0)</f>
        <v>0</v>
      </c>
      <c r="CD47" s="92">
        <f>IFERROR(VLOOKUP(CD$2&amp;$A47,'NAV''s to be updated'!$H:$P,9,0),0)</f>
        <v>0</v>
      </c>
      <c r="CE47" s="92">
        <f>IFERROR(VLOOKUP(CE$2&amp;$A47,'NAV''s to be updated'!$H:$P,9,0),0)</f>
        <v>0</v>
      </c>
      <c r="CF47" s="92">
        <f>IFERROR(VLOOKUP(CF$2&amp;$A47,'NAV''s to be updated'!$H:$P,9,0),0)</f>
        <v>0</v>
      </c>
      <c r="CG47" s="92">
        <f>IFERROR(VLOOKUP(CG$2&amp;$A47,'NAV''s to be updated'!$H:$P,9,0),0)</f>
        <v>0</v>
      </c>
      <c r="CH47" s="92">
        <f>IFERROR(VLOOKUP(CH$2&amp;$A47,'NAV''s to be updated'!$H:$P,9,0),0)</f>
        <v>0</v>
      </c>
      <c r="CI47" s="92">
        <f>IFERROR(VLOOKUP(CI$2&amp;$A47,'NAV''s to be updated'!$H:$P,9,0),0)</f>
        <v>0</v>
      </c>
      <c r="CJ47" s="92">
        <f>IFERROR(VLOOKUP(CJ$2&amp;$A47,'NAV''s to be updated'!$H:$P,9,0),0)</f>
        <v>0</v>
      </c>
      <c r="CK47" s="92">
        <f>IFERROR(VLOOKUP(CK$2&amp;$A47,'NAV''s to be updated'!$H:$P,9,0),0)</f>
        <v>0</v>
      </c>
      <c r="CL47" s="92">
        <f>IFERROR(VLOOKUP(CL$2&amp;$A47,'NAV''s to be updated'!$H:$P,9,0),0)</f>
        <v>0</v>
      </c>
      <c r="CM47" s="92">
        <f>IFERROR(VLOOKUP(CM$2&amp;$A47,'NAV''s to be updated'!$H:$P,9,0),0)</f>
        <v>0</v>
      </c>
      <c r="CN47" s="92">
        <f>IFERROR(VLOOKUP(CN$2&amp;$A47,'NAV''s to be updated'!$H:$P,9,0),0)</f>
        <v>0</v>
      </c>
      <c r="CO47" s="92">
        <f>IFERROR(VLOOKUP(CO$2&amp;$A47,'NAV''s to be updated'!$H:$P,9,0),0)</f>
        <v>0</v>
      </c>
      <c r="CP47" s="92">
        <f>IFERROR(VLOOKUP(CP$2&amp;$A47,'NAV''s to be updated'!$H:$P,9,0),0)</f>
        <v>0</v>
      </c>
      <c r="CQ47" s="92">
        <f>IFERROR(VLOOKUP(CQ$2&amp;$A47,'NAV''s to be updated'!$H:$P,9,0),0)</f>
        <v>0</v>
      </c>
      <c r="CR47" s="92">
        <f>IFERROR(VLOOKUP(CR$2&amp;$A47,'NAV''s to be updated'!$H:$P,9,0),0)</f>
        <v>0</v>
      </c>
      <c r="CS47" s="92">
        <f>IFERROR(VLOOKUP(CS$2&amp;$A47,'NAV''s to be updated'!$H:$P,9,0),0)</f>
        <v>0</v>
      </c>
      <c r="CT47" s="92">
        <f>IFERROR(VLOOKUP(CT$2&amp;$A47,'NAV''s to be updated'!$H:$P,9,0),0)</f>
        <v>0</v>
      </c>
      <c r="CU47" s="92">
        <f>IFERROR(VLOOKUP(CU$2&amp;$A47,'NAV''s to be updated'!$H:$P,9,0),0)</f>
        <v>0</v>
      </c>
      <c r="CV47" s="92">
        <f>IFERROR(VLOOKUP(CV$2&amp;$A47,'NAV''s to be updated'!$H:$P,9,0),0)</f>
        <v>0</v>
      </c>
      <c r="CW47" s="92">
        <f>IFERROR(VLOOKUP(CW$2&amp;$A47,'NAV''s to be updated'!$H:$P,9,0),0)</f>
        <v>0</v>
      </c>
      <c r="CX47" s="92">
        <f>IFERROR(VLOOKUP(CX$2&amp;$A47,'NAV''s to be updated'!$H:$P,9,0),0)</f>
        <v>0</v>
      </c>
      <c r="CY47" s="92">
        <f>IFERROR(VLOOKUP(CY$2&amp;$A47,'NAV''s to be updated'!$H:$P,9,0),0)</f>
        <v>0</v>
      </c>
      <c r="CZ47" s="92">
        <f>IFERROR(VLOOKUP(CZ$2&amp;$A47,'NAV''s to be updated'!$H:$P,9,0),0)</f>
        <v>0</v>
      </c>
      <c r="DA47" s="92">
        <f>IFERROR(VLOOKUP(DA$2&amp;$A47,'NAV''s to be updated'!$H:$P,9,0),0)</f>
        <v>0</v>
      </c>
      <c r="DB47" s="92">
        <f>IFERROR(VLOOKUP(DB$2&amp;$A47,'NAV''s to be updated'!$H:$P,9,0),0)</f>
        <v>0</v>
      </c>
      <c r="DC47" s="92">
        <f>IFERROR(VLOOKUP(DC$2&amp;$A47,'NAV''s to be updated'!$H:$P,9,0),0)</f>
        <v>0</v>
      </c>
      <c r="DD47" s="92">
        <f>IFERROR(VLOOKUP(DD$2&amp;$A47,'NAV''s to be updated'!$H:$P,9,0),0)</f>
        <v>0</v>
      </c>
      <c r="DE47" s="92">
        <f>IFERROR(VLOOKUP(DE$2&amp;$A47,'NAV''s to be updated'!$H:$P,9,0),0)</f>
        <v>0</v>
      </c>
      <c r="DF47" s="92">
        <f>IFERROR(VLOOKUP(DF$2&amp;$A47,'NAV''s to be updated'!$H:$P,9,0),0)</f>
        <v>0</v>
      </c>
      <c r="DG47" s="92">
        <f>IFERROR(VLOOKUP(DG$2&amp;$A47,'NAV''s to be updated'!$H:$P,9,0),0)</f>
        <v>0</v>
      </c>
      <c r="DH47" s="92">
        <f>IFERROR(VLOOKUP(DH$2&amp;$A47,'NAV''s to be updated'!$H:$P,9,0),0)</f>
        <v>0</v>
      </c>
      <c r="DI47" s="92">
        <f>IFERROR(VLOOKUP(DI$2&amp;$A47,'NAV''s to be updated'!$H:$P,9,0),0)</f>
        <v>0</v>
      </c>
      <c r="DJ47" s="92">
        <f>IFERROR(VLOOKUP(DJ$2&amp;$A47,'NAV''s to be updated'!$H:$P,9,0),0)</f>
        <v>0</v>
      </c>
      <c r="DK47" s="92">
        <f>IFERROR(VLOOKUP(DK$2&amp;$A47,'NAV''s to be updated'!$H:$P,9,0),0)</f>
        <v>0</v>
      </c>
      <c r="DL47" s="92">
        <f>IFERROR(VLOOKUP(DL$2&amp;$A47,'NAV''s to be updated'!$H:$P,9,0),0)</f>
        <v>0</v>
      </c>
      <c r="DM47" s="92">
        <f>IFERROR(VLOOKUP(DM$2&amp;$A47,'NAV''s to be updated'!$H:$P,9,0),0)</f>
        <v>0</v>
      </c>
      <c r="DN47" s="92">
        <f>IFERROR(VLOOKUP(DN$2&amp;$A47,'NAV''s to be updated'!$H:$P,9,0),0)</f>
        <v>0</v>
      </c>
      <c r="DO47" s="92">
        <f>IFERROR(VLOOKUP(DO$2&amp;$A47,'NAV''s to be updated'!$H:$P,9,0),0)</f>
        <v>0</v>
      </c>
      <c r="DP47" s="92">
        <f>IFERROR(VLOOKUP(DP$2&amp;$A47,'NAV''s to be updated'!$H:$P,9,0),0)</f>
        <v>0</v>
      </c>
      <c r="DQ47" s="92">
        <f>IFERROR(VLOOKUP(DQ$2&amp;$A47,'NAV''s to be updated'!$H:$P,9,0),0)</f>
        <v>0</v>
      </c>
      <c r="DR47" s="92">
        <f>IFERROR(VLOOKUP(DR$2&amp;$A47,'NAV''s to be updated'!$H:$P,9,0),0)</f>
        <v>0</v>
      </c>
      <c r="DS47" s="92">
        <f>IFERROR(VLOOKUP(DS$2&amp;$A47,'NAV''s to be updated'!$H:$P,9,0),0)</f>
        <v>0</v>
      </c>
      <c r="DT47" s="92">
        <f>IFERROR(VLOOKUP(DT$2&amp;$A47,'NAV''s to be updated'!$H:$P,9,0),0)</f>
        <v>0</v>
      </c>
      <c r="DU47" s="92">
        <f>IFERROR(VLOOKUP(DU$2&amp;$A47,'NAV''s to be updated'!$H:$P,9,0),0)</f>
        <v>0</v>
      </c>
      <c r="DV47" s="92">
        <f>IFERROR(VLOOKUP(DV$2&amp;$A47,'NAV''s to be updated'!$H:$P,9,0),0)</f>
        <v>0</v>
      </c>
      <c r="DW47" s="92">
        <f>IFERROR(VLOOKUP(DW$2&amp;$A47,'NAV''s to be updated'!$H:$P,9,0),0)</f>
        <v>0</v>
      </c>
      <c r="DX47" s="92">
        <f>IFERROR(VLOOKUP(DX$2&amp;$A47,'NAV''s to be updated'!$H:$P,9,0),0)</f>
        <v>0</v>
      </c>
      <c r="DY47" s="92">
        <f>IFERROR(VLOOKUP(DY$2&amp;$A47,'NAV''s to be updated'!$H:$P,9,0),0)</f>
        <v>0</v>
      </c>
      <c r="DZ47" s="92">
        <f>IFERROR(VLOOKUP(DZ$2&amp;$A47,'NAV''s to be updated'!$H:$P,9,0),0)</f>
        <v>0</v>
      </c>
      <c r="EA47" s="92">
        <f>IFERROR(VLOOKUP(EA$2&amp;$A47,'NAV''s to be updated'!$H:$P,9,0),0)</f>
        <v>0</v>
      </c>
      <c r="EB47" s="92">
        <f>IFERROR(VLOOKUP(EB$2&amp;$A47,'NAV''s to be updated'!$H:$P,9,0),0)</f>
        <v>0</v>
      </c>
      <c r="EC47" s="92">
        <f>IFERROR(VLOOKUP(EC$2&amp;$A47,'NAV''s to be updated'!$H:$P,9,0),0)</f>
        <v>0</v>
      </c>
      <c r="ED47" s="92">
        <f>IFERROR(VLOOKUP(ED$2&amp;$A47,'NAV''s to be updated'!$H:$P,9,0),0)</f>
        <v>0</v>
      </c>
      <c r="EE47" s="92">
        <f>IFERROR(VLOOKUP(EE$2&amp;$A47,'NAV''s to be updated'!$H:$P,9,0),0)</f>
        <v>0</v>
      </c>
      <c r="EF47" s="92">
        <f>IFERROR(VLOOKUP(EF$2&amp;$A47,'NAV''s to be updated'!$H:$P,9,0),0)</f>
        <v>0</v>
      </c>
      <c r="EG47" s="92">
        <f>IFERROR(VLOOKUP(EG$2&amp;$A47,'NAV''s to be updated'!$H:$P,9,0),0)</f>
        <v>0</v>
      </c>
      <c r="EH47" s="92">
        <f>IFERROR(VLOOKUP(EH$2&amp;$A47,'NAV''s to be updated'!$H:$P,9,0),0)</f>
        <v>0</v>
      </c>
      <c r="EI47" s="92">
        <f>IFERROR(VLOOKUP(EI$2&amp;$A47,'NAV''s to be updated'!$H:$P,9,0),0)</f>
        <v>0</v>
      </c>
      <c r="EJ47" s="92">
        <f>IFERROR(VLOOKUP(EJ$2&amp;$A47,'NAV''s to be updated'!$H:$P,9,0),0)</f>
        <v>0</v>
      </c>
      <c r="EK47" s="92">
        <f>IFERROR(VLOOKUP(EK$2&amp;$A47,'NAV''s to be updated'!$H:$P,9,0),0)</f>
        <v>0</v>
      </c>
      <c r="EL47" s="92">
        <f>IFERROR(VLOOKUP(EL$2&amp;$A47,'NAV''s to be updated'!$H:$P,9,0),0)</f>
        <v>0</v>
      </c>
      <c r="EM47" s="92">
        <f>IFERROR(VLOOKUP(EM$2&amp;$A47,'NAV''s to be updated'!$H:$P,9,0),0)</f>
        <v>0</v>
      </c>
      <c r="EN47" s="92">
        <f>IFERROR(VLOOKUP(EN$2&amp;$A47,'NAV''s to be updated'!$H:$P,9,0),0)</f>
        <v>0</v>
      </c>
    </row>
    <row r="48" spans="1:144">
      <c r="A48" s="91" t="s">
        <v>33</v>
      </c>
      <c r="B48" s="99" t="s">
        <v>2041</v>
      </c>
      <c r="C48" s="92">
        <f>IFERROR(VLOOKUP(C$2&amp;$A48,'NAV''s to be updated'!$H:$P,9,0),0)</f>
        <v>0</v>
      </c>
      <c r="D48" s="92">
        <f>IFERROR(VLOOKUP(D$2&amp;$A48,'NAV''s to be updated'!$H:$P,9,0),0)</f>
        <v>0</v>
      </c>
      <c r="E48" s="92">
        <f>IFERROR(VLOOKUP(E$2&amp;$A48,'NAV''s to be updated'!$H:$P,9,0),0)</f>
        <v>0</v>
      </c>
      <c r="F48" s="92">
        <f>IFERROR(VLOOKUP(F$2&amp;$A48,'NAV''s to be updated'!$H:$P,9,0),0)</f>
        <v>0</v>
      </c>
      <c r="G48" s="92">
        <f>IFERROR(VLOOKUP(G$2&amp;$A48,'NAV''s to be updated'!$H:$P,9,0),0)</f>
        <v>0</v>
      </c>
      <c r="H48" s="92">
        <f>IFERROR(VLOOKUP(H$2&amp;$A48,'NAV''s to be updated'!$H:$P,9,0),0)</f>
        <v>0</v>
      </c>
      <c r="I48" s="92">
        <f>IFERROR(VLOOKUP(I$2&amp;$A48,'NAV''s to be updated'!$H:$P,9,0),0)</f>
        <v>0.36921000000000004</v>
      </c>
      <c r="J48" s="92">
        <f>IFERROR(VLOOKUP(J$2&amp;$A48,'NAV''s to be updated'!$H:$P,9,0),0)</f>
        <v>0.41122800000000004</v>
      </c>
      <c r="K48" s="92">
        <f>IFERROR(VLOOKUP(K$2&amp;$A48,'NAV''s to be updated'!$H:$P,9,0),0)</f>
        <v>0</v>
      </c>
      <c r="L48" s="92">
        <f>IFERROR(VLOOKUP(L$2&amp;$A48,'NAV''s to be updated'!$H:$P,9,0),0)</f>
        <v>0</v>
      </c>
      <c r="M48" s="92">
        <f>IFERROR(VLOOKUP(M$2&amp;$A48,'NAV''s to be updated'!$H:$P,9,0),0)</f>
        <v>0</v>
      </c>
      <c r="N48" s="92">
        <f>IFERROR(VLOOKUP(N$2&amp;$A48,'NAV''s to be updated'!$H:$P,9,0),0)</f>
        <v>0</v>
      </c>
      <c r="O48" s="92">
        <f>IFERROR(VLOOKUP(O$2&amp;$A48,'NAV''s to be updated'!$H:$P,9,0),0)</f>
        <v>31.08877600000001</v>
      </c>
      <c r="P48" s="92">
        <f>IFERROR(VLOOKUP(P$2&amp;$A48,'NAV''s to be updated'!$H:$P,9,0),0)</f>
        <v>31.522979000000014</v>
      </c>
      <c r="Q48" s="92">
        <f>IFERROR(VLOOKUP(Q$2&amp;$A48,'NAV''s to be updated'!$H:$P,9,0),0)</f>
        <v>0</v>
      </c>
      <c r="R48" s="92">
        <f>IFERROR(VLOOKUP(R$2&amp;$A48,'NAV''s to be updated'!$H:$P,9,0),0)</f>
        <v>0</v>
      </c>
      <c r="S48" s="92">
        <f>IFERROR(VLOOKUP(S$2&amp;$A48,'NAV''s to be updated'!$H:$P,9,0),0)</f>
        <v>0</v>
      </c>
      <c r="T48" s="92">
        <f>IFERROR(VLOOKUP(T$2&amp;$A48,'NAV''s to be updated'!$H:$P,9,0),0)</f>
        <v>0</v>
      </c>
      <c r="U48" s="92">
        <f>IFERROR(VLOOKUP(U$2&amp;$A48,'NAV''s to be updated'!$H:$P,9,0),0)</f>
        <v>32.616976999999999</v>
      </c>
      <c r="V48" s="92">
        <f>IFERROR(VLOOKUP(V$2&amp;$A48,'NAV''s to be updated'!$H:$P,9,0),0)</f>
        <v>36.353265000000015</v>
      </c>
      <c r="W48" s="92">
        <f>IFERROR(VLOOKUP(W$2&amp;$A48,'NAV''s to be updated'!$H:$P,9,0),0)</f>
        <v>0</v>
      </c>
      <c r="X48" s="92">
        <f>IFERROR(VLOOKUP(X$2&amp;$A48,'NAV''s to be updated'!$H:$P,9,0),0)</f>
        <v>0</v>
      </c>
      <c r="Y48" s="92">
        <f>IFERROR(VLOOKUP(Y$2&amp;$A48,'NAV''s to be updated'!$H:$P,9,0),0)</f>
        <v>0</v>
      </c>
      <c r="Z48" s="92">
        <f>IFERROR(VLOOKUP(Z$2&amp;$A48,'NAV''s to be updated'!$H:$P,9,0),0)</f>
        <v>0</v>
      </c>
      <c r="AA48" s="92">
        <f>IFERROR(VLOOKUP(AA$2&amp;$A48,'NAV''s to be updated'!$H:$P,9,0),0)</f>
        <v>0</v>
      </c>
      <c r="AB48" s="92">
        <f>IFERROR(VLOOKUP(AB$2&amp;$A48,'NAV''s to be updated'!$H:$P,9,0),0)</f>
        <v>0</v>
      </c>
      <c r="AC48" s="92">
        <f>IFERROR(VLOOKUP(AC$2&amp;$A48,'NAV''s to be updated'!$H:$P,9,0),0)</f>
        <v>29.953053999999998</v>
      </c>
      <c r="AD48" s="92">
        <f>IFERROR(VLOOKUP(AD$2&amp;$A48,'NAV''s to be updated'!$H:$P,9,0),0)</f>
        <v>0</v>
      </c>
      <c r="AE48" s="92">
        <f>IFERROR(VLOOKUP(AE$2&amp;$A48,'NAV''s to be updated'!$H:$P,9,0),0)</f>
        <v>0</v>
      </c>
      <c r="AF48" s="92">
        <f>IFERROR(VLOOKUP(AF$2&amp;$A48,'NAV''s to be updated'!$H:$P,9,0),0)</f>
        <v>0</v>
      </c>
      <c r="AG48" s="92">
        <f>IFERROR(VLOOKUP(AG$2&amp;$A48,'NAV''s to be updated'!$H:$P,9,0),0)</f>
        <v>0</v>
      </c>
      <c r="AH48" s="92">
        <f>IFERROR(VLOOKUP(AH$2&amp;$A48,'NAV''s to be updated'!$H:$P,9,0),0)</f>
        <v>0</v>
      </c>
      <c r="AI48" s="92">
        <f>IFERROR(VLOOKUP(AI$2&amp;$A48,'NAV''s to be updated'!$H:$P,9,0),0)</f>
        <v>0.35473799999999989</v>
      </c>
      <c r="AJ48" s="92">
        <f>IFERROR(VLOOKUP(AJ$2&amp;$A48,'NAV''s to be updated'!$H:$P,9,0),0)</f>
        <v>0.36847300000000011</v>
      </c>
      <c r="AK48" s="92">
        <f>IFERROR(VLOOKUP(AK$2&amp;$A48,'NAV''s to be updated'!$H:$P,9,0),0)</f>
        <v>0</v>
      </c>
      <c r="AL48" s="92">
        <f>IFERROR(VLOOKUP(AL$2&amp;$A48,'NAV''s to be updated'!$H:$P,9,0),0)</f>
        <v>0</v>
      </c>
      <c r="AM48" s="92">
        <f>IFERROR(VLOOKUP(AM$2&amp;$A48,'NAV''s to be updated'!$H:$P,9,0),0)</f>
        <v>0</v>
      </c>
      <c r="AN48" s="92">
        <f>IFERROR(VLOOKUP(AN$2&amp;$A48,'NAV''s to be updated'!$H:$P,9,0),0)</f>
        <v>0</v>
      </c>
      <c r="AO48" s="92">
        <f>IFERROR(VLOOKUP(AO$2&amp;$A48,'NAV''s to be updated'!$H:$P,9,0),0)</f>
        <v>0</v>
      </c>
      <c r="AP48" s="92">
        <f>IFERROR(VLOOKUP(AP$2&amp;$A48,'NAV''s to be updated'!$H:$P,9,0),0)</f>
        <v>0</v>
      </c>
      <c r="AQ48" s="92">
        <f>IFERROR(VLOOKUP(AQ$2&amp;$A48,'NAV''s to be updated'!$H:$P,9,0),0)</f>
        <v>0</v>
      </c>
      <c r="AR48" s="92">
        <f>IFERROR(VLOOKUP(AR$2&amp;$A48,'NAV''s to be updated'!$H:$P,9,0),0)</f>
        <v>0</v>
      </c>
      <c r="AS48" s="92">
        <f>IFERROR(VLOOKUP(AS$2&amp;$A48,'NAV''s to be updated'!$H:$P,9,0),0)</f>
        <v>0</v>
      </c>
      <c r="AT48" s="92">
        <f>IFERROR(VLOOKUP(AT$2&amp;$A48,'NAV''s to be updated'!$H:$P,9,0),0)</f>
        <v>0</v>
      </c>
      <c r="AU48" s="92">
        <f>IFERROR(VLOOKUP(AU$2&amp;$A48,'NAV''s to be updated'!$H:$P,9,0),0)</f>
        <v>0</v>
      </c>
      <c r="AV48" s="92">
        <f>IFERROR(VLOOKUP(AV$2&amp;$A48,'NAV''s to be updated'!$H:$P,9,0),0)</f>
        <v>0</v>
      </c>
      <c r="AW48" s="92">
        <f>IFERROR(VLOOKUP(AW$2&amp;$A48,'NAV''s to be updated'!$H:$P,9,0),0)</f>
        <v>0.292796</v>
      </c>
      <c r="AX48" s="92">
        <f>IFERROR(VLOOKUP(AX$2&amp;$A48,'NAV''s to be updated'!$H:$P,9,0),0)</f>
        <v>0.305863</v>
      </c>
      <c r="AY48" s="92">
        <f>IFERROR(VLOOKUP(AY$2&amp;$A48,'NAV''s to be updated'!$H:$P,9,0),0)</f>
        <v>0</v>
      </c>
      <c r="AZ48" s="92">
        <f>IFERROR(VLOOKUP(AZ$2&amp;$A48,'NAV''s to be updated'!$H:$P,9,0),0)</f>
        <v>0</v>
      </c>
      <c r="BA48" s="92">
        <f>IFERROR(VLOOKUP(BA$2&amp;$A48,'NAV''s to be updated'!$H:$P,9,0),0)</f>
        <v>0</v>
      </c>
      <c r="BB48" s="92">
        <f>IFERROR(VLOOKUP(BB$2&amp;$A48,'NAV''s to be updated'!$H:$P,9,0),0)</f>
        <v>0</v>
      </c>
      <c r="BC48" s="92">
        <f>IFERROR(VLOOKUP(BC$2&amp;$A48,'NAV''s to be updated'!$H:$P,9,0),0)</f>
        <v>0</v>
      </c>
      <c r="BD48" s="92">
        <f>IFERROR(VLOOKUP(BD$2&amp;$A48,'NAV''s to be updated'!$H:$P,9,0),0)</f>
        <v>0</v>
      </c>
      <c r="BE48" s="92">
        <f>IFERROR(VLOOKUP(BE$2&amp;$A48,'NAV''s to be updated'!$H:$P,9,0),0)</f>
        <v>0.36841899999999989</v>
      </c>
      <c r="BF48" s="92">
        <f>IFERROR(VLOOKUP(BF$2&amp;$A48,'NAV''s to be updated'!$H:$P,9,0),0)</f>
        <v>0.38257999999999998</v>
      </c>
      <c r="BG48" s="92">
        <f>IFERROR(VLOOKUP(BG$2&amp;$A48,'NAV''s to be updated'!$H:$P,9,0),0)</f>
        <v>0</v>
      </c>
      <c r="BH48" s="92">
        <f>IFERROR(VLOOKUP(BH$2&amp;$A48,'NAV''s to be updated'!$H:$P,9,0),0)</f>
        <v>0</v>
      </c>
      <c r="BI48" s="92">
        <f>IFERROR(VLOOKUP(BI$2&amp;$A48,'NAV''s to be updated'!$H:$P,9,0),0)</f>
        <v>0</v>
      </c>
      <c r="BJ48" s="92">
        <f>IFERROR(VLOOKUP(BJ$2&amp;$A48,'NAV''s to be updated'!$H:$P,9,0),0)</f>
        <v>0</v>
      </c>
      <c r="BK48" s="92">
        <f>IFERROR(VLOOKUP(BK$2&amp;$A48,'NAV''s to be updated'!$H:$P,9,0),0)</f>
        <v>0</v>
      </c>
      <c r="BL48" s="92">
        <f>IFERROR(VLOOKUP(BL$2&amp;$A48,'NAV''s to be updated'!$H:$P,9,0),0)</f>
        <v>0</v>
      </c>
      <c r="BM48" s="92">
        <f>IFERROR(VLOOKUP(BM$2&amp;$A48,'NAV''s to be updated'!$H:$P,9,0),0)</f>
        <v>26.546441000000005</v>
      </c>
      <c r="BN48" s="92">
        <f>IFERROR(VLOOKUP(BN$2&amp;$A48,'NAV''s to be updated'!$H:$P,9,0),0)</f>
        <v>0</v>
      </c>
      <c r="BO48" s="92">
        <f>IFERROR(VLOOKUP(BO$2&amp;$A48,'NAV''s to be updated'!$H:$P,9,0),0)</f>
        <v>0</v>
      </c>
      <c r="BP48" s="92">
        <f>IFERROR(VLOOKUP(BP$2&amp;$A48,'NAV''s to be updated'!$H:$P,9,0),0)</f>
        <v>0</v>
      </c>
      <c r="BQ48" s="92">
        <f>IFERROR(VLOOKUP(BQ$2&amp;$A48,'NAV''s to be updated'!$H:$P,9,0),0)</f>
        <v>0</v>
      </c>
      <c r="BR48" s="92">
        <f>IFERROR(VLOOKUP(BR$2&amp;$A48,'NAV''s to be updated'!$H:$P,9,0),0)</f>
        <v>26.929060000000003</v>
      </c>
      <c r="BS48" s="92">
        <f>IFERROR(VLOOKUP(BS$2&amp;$A48,'NAV''s to be updated'!$H:$P,9,0),0)</f>
        <v>0</v>
      </c>
      <c r="BT48" s="92">
        <f>IFERROR(VLOOKUP(BT$2&amp;$A48,'NAV''s to be updated'!$H:$P,9,0),0)</f>
        <v>27.931004000000005</v>
      </c>
      <c r="BU48" s="92">
        <f>IFERROR(VLOOKUP(BU$2&amp;$A48,'NAV''s to be updated'!$H:$P,9,0),0)</f>
        <v>0</v>
      </c>
      <c r="BV48" s="92">
        <f>IFERROR(VLOOKUP(BV$2&amp;$A48,'NAV''s to be updated'!$H:$P,9,0),0)</f>
        <v>0</v>
      </c>
      <c r="BW48" s="92">
        <f>IFERROR(VLOOKUP(BW$2&amp;$A48,'NAV''s to be updated'!$H:$P,9,0),0)</f>
        <v>0</v>
      </c>
      <c r="BX48" s="92">
        <f>IFERROR(VLOOKUP(BX$2&amp;$A48,'NAV''s to be updated'!$H:$P,9,0),0)</f>
        <v>0</v>
      </c>
      <c r="BY48" s="92">
        <f>IFERROR(VLOOKUP(BY$2&amp;$A48,'NAV''s to be updated'!$H:$P,9,0),0)</f>
        <v>0</v>
      </c>
      <c r="BZ48" s="92">
        <f>IFERROR(VLOOKUP(BZ$2&amp;$A48,'NAV''s to be updated'!$H:$P,9,0),0)</f>
        <v>0</v>
      </c>
      <c r="CA48" s="92">
        <f>IFERROR(VLOOKUP(CA$2&amp;$A48,'NAV''s to be updated'!$H:$P,9,0),0)</f>
        <v>0</v>
      </c>
      <c r="CB48" s="92">
        <f>IFERROR(VLOOKUP(CB$2&amp;$A48,'NAV''s to be updated'!$H:$P,9,0),0)</f>
        <v>0</v>
      </c>
      <c r="CC48" s="92">
        <f>IFERROR(VLOOKUP(CC$2&amp;$A48,'NAV''s to be updated'!$H:$P,9,0),0)</f>
        <v>0</v>
      </c>
      <c r="CD48" s="92">
        <f>IFERROR(VLOOKUP(CD$2&amp;$A48,'NAV''s to be updated'!$H:$P,9,0),0)</f>
        <v>0</v>
      </c>
      <c r="CE48" s="92">
        <f>IFERROR(VLOOKUP(CE$2&amp;$A48,'NAV''s to be updated'!$H:$P,9,0),0)</f>
        <v>0</v>
      </c>
      <c r="CF48" s="92">
        <f>IFERROR(VLOOKUP(CF$2&amp;$A48,'NAV''s to be updated'!$H:$P,9,0),0)</f>
        <v>0</v>
      </c>
      <c r="CG48" s="92">
        <f>IFERROR(VLOOKUP(CG$2&amp;$A48,'NAV''s to be updated'!$H:$P,9,0),0)</f>
        <v>0</v>
      </c>
      <c r="CH48" s="92">
        <f>IFERROR(VLOOKUP(CH$2&amp;$A48,'NAV''s to be updated'!$H:$P,9,0),0)</f>
        <v>0</v>
      </c>
      <c r="CI48" s="92">
        <f>IFERROR(VLOOKUP(CI$2&amp;$A48,'NAV''s to be updated'!$H:$P,9,0),0)</f>
        <v>0</v>
      </c>
      <c r="CJ48" s="92">
        <f>IFERROR(VLOOKUP(CJ$2&amp;$A48,'NAV''s to be updated'!$H:$P,9,0),0)</f>
        <v>0</v>
      </c>
      <c r="CK48" s="92">
        <f>IFERROR(VLOOKUP(CK$2&amp;$A48,'NAV''s to be updated'!$H:$P,9,0),0)</f>
        <v>0</v>
      </c>
      <c r="CL48" s="92">
        <f>IFERROR(VLOOKUP(CL$2&amp;$A48,'NAV''s to be updated'!$H:$P,9,0),0)</f>
        <v>0</v>
      </c>
      <c r="CM48" s="92">
        <f>IFERROR(VLOOKUP(CM$2&amp;$A48,'NAV''s to be updated'!$H:$P,9,0),0)</f>
        <v>0</v>
      </c>
      <c r="CN48" s="92">
        <f>IFERROR(VLOOKUP(CN$2&amp;$A48,'NAV''s to be updated'!$H:$P,9,0),0)</f>
        <v>0</v>
      </c>
      <c r="CO48" s="92">
        <f>IFERROR(VLOOKUP(CO$2&amp;$A48,'NAV''s to be updated'!$H:$P,9,0),0)</f>
        <v>0</v>
      </c>
      <c r="CP48" s="92">
        <f>IFERROR(VLOOKUP(CP$2&amp;$A48,'NAV''s to be updated'!$H:$P,9,0),0)</f>
        <v>0</v>
      </c>
      <c r="CQ48" s="92">
        <f>IFERROR(VLOOKUP(CQ$2&amp;$A48,'NAV''s to be updated'!$H:$P,9,0),0)</f>
        <v>0</v>
      </c>
      <c r="CR48" s="92">
        <f>IFERROR(VLOOKUP(CR$2&amp;$A48,'NAV''s to be updated'!$H:$P,9,0),0)</f>
        <v>0</v>
      </c>
      <c r="CS48" s="92">
        <f>IFERROR(VLOOKUP(CS$2&amp;$A48,'NAV''s to be updated'!$H:$P,9,0),0)</f>
        <v>0</v>
      </c>
      <c r="CT48" s="92">
        <f>IFERROR(VLOOKUP(CT$2&amp;$A48,'NAV''s to be updated'!$H:$P,9,0),0)</f>
        <v>0</v>
      </c>
      <c r="CU48" s="92">
        <f>IFERROR(VLOOKUP(CU$2&amp;$A48,'NAV''s to be updated'!$H:$P,9,0),0)</f>
        <v>0</v>
      </c>
      <c r="CV48" s="92">
        <f>IFERROR(VLOOKUP(CV$2&amp;$A48,'NAV''s to be updated'!$H:$P,9,0),0)</f>
        <v>0</v>
      </c>
      <c r="CW48" s="92">
        <f>IFERROR(VLOOKUP(CW$2&amp;$A48,'NAV''s to be updated'!$H:$P,9,0),0)</f>
        <v>0</v>
      </c>
      <c r="CX48" s="92">
        <f>IFERROR(VLOOKUP(CX$2&amp;$A48,'NAV''s to be updated'!$H:$P,9,0),0)</f>
        <v>0</v>
      </c>
      <c r="CY48" s="92">
        <f>IFERROR(VLOOKUP(CY$2&amp;$A48,'NAV''s to be updated'!$H:$P,9,0),0)</f>
        <v>0</v>
      </c>
      <c r="CZ48" s="92">
        <f>IFERROR(VLOOKUP(CZ$2&amp;$A48,'NAV''s to be updated'!$H:$P,9,0),0)</f>
        <v>0</v>
      </c>
      <c r="DA48" s="92">
        <f>IFERROR(VLOOKUP(DA$2&amp;$A48,'NAV''s to be updated'!$H:$P,9,0),0)</f>
        <v>0</v>
      </c>
      <c r="DB48" s="92">
        <f>IFERROR(VLOOKUP(DB$2&amp;$A48,'NAV''s to be updated'!$H:$P,9,0),0)</f>
        <v>0</v>
      </c>
      <c r="DC48" s="92">
        <f>IFERROR(VLOOKUP(DC$2&amp;$A48,'NAV''s to be updated'!$H:$P,9,0),0)</f>
        <v>0</v>
      </c>
      <c r="DD48" s="92">
        <f>IFERROR(VLOOKUP(DD$2&amp;$A48,'NAV''s to be updated'!$H:$P,9,0),0)</f>
        <v>0</v>
      </c>
      <c r="DE48" s="92">
        <f>IFERROR(VLOOKUP(DE$2&amp;$A48,'NAV''s to be updated'!$H:$P,9,0),0)</f>
        <v>0</v>
      </c>
      <c r="DF48" s="92">
        <f>IFERROR(VLOOKUP(DF$2&amp;$A48,'NAV''s to be updated'!$H:$P,9,0),0)</f>
        <v>0</v>
      </c>
      <c r="DG48" s="92">
        <f>IFERROR(VLOOKUP(DG$2&amp;$A48,'NAV''s to be updated'!$H:$P,9,0),0)</f>
        <v>0</v>
      </c>
      <c r="DH48" s="92">
        <f>IFERROR(VLOOKUP(DH$2&amp;$A48,'NAV''s to be updated'!$H:$P,9,0),0)</f>
        <v>0</v>
      </c>
      <c r="DI48" s="92">
        <f>IFERROR(VLOOKUP(DI$2&amp;$A48,'NAV''s to be updated'!$H:$P,9,0),0)</f>
        <v>0</v>
      </c>
      <c r="DJ48" s="92">
        <f>IFERROR(VLOOKUP(DJ$2&amp;$A48,'NAV''s to be updated'!$H:$P,9,0),0)</f>
        <v>0</v>
      </c>
      <c r="DK48" s="92">
        <f>IFERROR(VLOOKUP(DK$2&amp;$A48,'NAV''s to be updated'!$H:$P,9,0),0)</f>
        <v>0</v>
      </c>
      <c r="DL48" s="92">
        <f>IFERROR(VLOOKUP(DL$2&amp;$A48,'NAV''s to be updated'!$H:$P,9,0),0)</f>
        <v>0</v>
      </c>
      <c r="DM48" s="92">
        <f>IFERROR(VLOOKUP(DM$2&amp;$A48,'NAV''s to be updated'!$H:$P,9,0),0)</f>
        <v>0</v>
      </c>
      <c r="DN48" s="92">
        <f>IFERROR(VLOOKUP(DN$2&amp;$A48,'NAV''s to be updated'!$H:$P,9,0),0)</f>
        <v>0</v>
      </c>
      <c r="DO48" s="92">
        <f>IFERROR(VLOOKUP(DO$2&amp;$A48,'NAV''s to be updated'!$H:$P,9,0),0)</f>
        <v>0</v>
      </c>
      <c r="DP48" s="92">
        <f>IFERROR(VLOOKUP(DP$2&amp;$A48,'NAV''s to be updated'!$H:$P,9,0),0)</f>
        <v>0</v>
      </c>
      <c r="DQ48" s="92">
        <f>IFERROR(VLOOKUP(DQ$2&amp;$A48,'NAV''s to be updated'!$H:$P,9,0),0)</f>
        <v>0</v>
      </c>
      <c r="DR48" s="92">
        <f>IFERROR(VLOOKUP(DR$2&amp;$A48,'NAV''s to be updated'!$H:$P,9,0),0)</f>
        <v>0</v>
      </c>
      <c r="DS48" s="92">
        <f>IFERROR(VLOOKUP(DS$2&amp;$A48,'NAV''s to be updated'!$H:$P,9,0),0)</f>
        <v>0</v>
      </c>
      <c r="DT48" s="92">
        <f>IFERROR(VLOOKUP(DT$2&amp;$A48,'NAV''s to be updated'!$H:$P,9,0),0)</f>
        <v>0</v>
      </c>
      <c r="DU48" s="92">
        <f>IFERROR(VLOOKUP(DU$2&amp;$A48,'NAV''s to be updated'!$H:$P,9,0),0)</f>
        <v>0</v>
      </c>
      <c r="DV48" s="92">
        <f>IFERROR(VLOOKUP(DV$2&amp;$A48,'NAV''s to be updated'!$H:$P,9,0),0)</f>
        <v>0</v>
      </c>
      <c r="DW48" s="92">
        <f>IFERROR(VLOOKUP(DW$2&amp;$A48,'NAV''s to be updated'!$H:$P,9,0),0)</f>
        <v>0</v>
      </c>
      <c r="DX48" s="92">
        <f>IFERROR(VLOOKUP(DX$2&amp;$A48,'NAV''s to be updated'!$H:$P,9,0),0)</f>
        <v>0</v>
      </c>
      <c r="DY48" s="92">
        <f>IFERROR(VLOOKUP(DY$2&amp;$A48,'NAV''s to be updated'!$H:$P,9,0),0)</f>
        <v>0</v>
      </c>
      <c r="DZ48" s="92">
        <f>IFERROR(VLOOKUP(DZ$2&amp;$A48,'NAV''s to be updated'!$H:$P,9,0),0)</f>
        <v>0</v>
      </c>
      <c r="EA48" s="92">
        <f>IFERROR(VLOOKUP(EA$2&amp;$A48,'NAV''s to be updated'!$H:$P,9,0),0)</f>
        <v>0</v>
      </c>
      <c r="EB48" s="92">
        <f>IFERROR(VLOOKUP(EB$2&amp;$A48,'NAV''s to be updated'!$H:$P,9,0),0)</f>
        <v>0</v>
      </c>
      <c r="EC48" s="92">
        <f>IFERROR(VLOOKUP(EC$2&amp;$A48,'NAV''s to be updated'!$H:$P,9,0),0)</f>
        <v>0</v>
      </c>
      <c r="ED48" s="92">
        <f>IFERROR(VLOOKUP(ED$2&amp;$A48,'NAV''s to be updated'!$H:$P,9,0),0)</f>
        <v>0</v>
      </c>
      <c r="EE48" s="92">
        <f>IFERROR(VLOOKUP(EE$2&amp;$A48,'NAV''s to be updated'!$H:$P,9,0),0)</f>
        <v>0</v>
      </c>
      <c r="EF48" s="92">
        <f>IFERROR(VLOOKUP(EF$2&amp;$A48,'NAV''s to be updated'!$H:$P,9,0),0)</f>
        <v>0</v>
      </c>
      <c r="EG48" s="92">
        <f>IFERROR(VLOOKUP(EG$2&amp;$A48,'NAV''s to be updated'!$H:$P,9,0),0)</f>
        <v>0</v>
      </c>
      <c r="EH48" s="92">
        <f>IFERROR(VLOOKUP(EH$2&amp;$A48,'NAV''s to be updated'!$H:$P,9,0),0)</f>
        <v>0</v>
      </c>
      <c r="EI48" s="92">
        <f>IFERROR(VLOOKUP(EI$2&amp;$A48,'NAV''s to be updated'!$H:$P,9,0),0)</f>
        <v>0</v>
      </c>
      <c r="EJ48" s="92">
        <f>IFERROR(VLOOKUP(EJ$2&amp;$A48,'NAV''s to be updated'!$H:$P,9,0),0)</f>
        <v>0</v>
      </c>
      <c r="EK48" s="92">
        <f>IFERROR(VLOOKUP(EK$2&amp;$A48,'NAV''s to be updated'!$H:$P,9,0),0)</f>
        <v>0</v>
      </c>
      <c r="EL48" s="92">
        <f>IFERROR(VLOOKUP(EL$2&amp;$A48,'NAV''s to be updated'!$H:$P,9,0),0)</f>
        <v>0</v>
      </c>
      <c r="EM48" s="92">
        <f>IFERROR(VLOOKUP(EM$2&amp;$A48,'NAV''s to be updated'!$H:$P,9,0),0)</f>
        <v>0</v>
      </c>
      <c r="EN48" s="92">
        <f>IFERROR(VLOOKUP(EN$2&amp;$A48,'NAV''s to be updated'!$H:$P,9,0),0)</f>
        <v>0</v>
      </c>
    </row>
    <row r="49" spans="1:144">
      <c r="A49" s="91" t="s">
        <v>34</v>
      </c>
      <c r="B49" s="99" t="s">
        <v>2042</v>
      </c>
      <c r="C49" s="92">
        <f>IFERROR(VLOOKUP(C$2&amp;$A49,'NAV''s to be updated'!$H:$P,9,0),0)</f>
        <v>0</v>
      </c>
      <c r="D49" s="92">
        <f>IFERROR(VLOOKUP(D$2&amp;$A49,'NAV''s to be updated'!$H:$P,9,0),0)</f>
        <v>0</v>
      </c>
      <c r="E49" s="92">
        <f>IFERROR(VLOOKUP(E$2&amp;$A49,'NAV''s to be updated'!$H:$P,9,0),0)</f>
        <v>0</v>
      </c>
      <c r="F49" s="92">
        <f>IFERROR(VLOOKUP(F$2&amp;$A49,'NAV''s to be updated'!$H:$P,9,0),0)</f>
        <v>0</v>
      </c>
      <c r="G49" s="92">
        <f>IFERROR(VLOOKUP(G$2&amp;$A49,'NAV''s to be updated'!$H:$P,9,0),0)</f>
        <v>0</v>
      </c>
      <c r="H49" s="92">
        <f>IFERROR(VLOOKUP(H$2&amp;$A49,'NAV''s to be updated'!$H:$P,9,0),0)</f>
        <v>0</v>
      </c>
      <c r="I49" s="92">
        <f>IFERROR(VLOOKUP(I$2&amp;$A49,'NAV''s to be updated'!$H:$P,9,0),0)</f>
        <v>0.37079100000000004</v>
      </c>
      <c r="J49" s="92">
        <f>IFERROR(VLOOKUP(J$2&amp;$A49,'NAV''s to be updated'!$H:$P,9,0),0)</f>
        <v>0.41247300000000003</v>
      </c>
      <c r="K49" s="92">
        <f>IFERROR(VLOOKUP(K$2&amp;$A49,'NAV''s to be updated'!$H:$P,9,0),0)</f>
        <v>0</v>
      </c>
      <c r="L49" s="92">
        <f>IFERROR(VLOOKUP(L$2&amp;$A49,'NAV''s to be updated'!$H:$P,9,0),0)</f>
        <v>0</v>
      </c>
      <c r="M49" s="92">
        <f>IFERROR(VLOOKUP(M$2&amp;$A49,'NAV''s to be updated'!$H:$P,9,0),0)</f>
        <v>0</v>
      </c>
      <c r="N49" s="92">
        <f>IFERROR(VLOOKUP(N$2&amp;$A49,'NAV''s to be updated'!$H:$P,9,0),0)</f>
        <v>0</v>
      </c>
      <c r="O49" s="92">
        <f>IFERROR(VLOOKUP(O$2&amp;$A49,'NAV''s to be updated'!$H:$P,9,0),0)</f>
        <v>30.999174</v>
      </c>
      <c r="P49" s="92">
        <f>IFERROR(VLOOKUP(P$2&amp;$A49,'NAV''s to be updated'!$H:$P,9,0),0)</f>
        <v>31.477397999999994</v>
      </c>
      <c r="Q49" s="92">
        <f>IFERROR(VLOOKUP(Q$2&amp;$A49,'NAV''s to be updated'!$H:$P,9,0),0)</f>
        <v>0</v>
      </c>
      <c r="R49" s="92">
        <f>IFERROR(VLOOKUP(R$2&amp;$A49,'NAV''s to be updated'!$H:$P,9,0),0)</f>
        <v>0</v>
      </c>
      <c r="S49" s="92">
        <f>IFERROR(VLOOKUP(S$2&amp;$A49,'NAV''s to be updated'!$H:$P,9,0),0)</f>
        <v>0</v>
      </c>
      <c r="T49" s="92">
        <f>IFERROR(VLOOKUP(T$2&amp;$A49,'NAV''s to be updated'!$H:$P,9,0),0)</f>
        <v>0</v>
      </c>
      <c r="U49" s="92">
        <f>IFERROR(VLOOKUP(U$2&amp;$A49,'NAV''s to be updated'!$H:$P,9,0),0)</f>
        <v>32.725227999999994</v>
      </c>
      <c r="V49" s="92">
        <f>IFERROR(VLOOKUP(V$2&amp;$A49,'NAV''s to be updated'!$H:$P,9,0),0)</f>
        <v>36.369922000000003</v>
      </c>
      <c r="W49" s="92">
        <f>IFERROR(VLOOKUP(W$2&amp;$A49,'NAV''s to be updated'!$H:$P,9,0),0)</f>
        <v>0</v>
      </c>
      <c r="X49" s="92">
        <f>IFERROR(VLOOKUP(X$2&amp;$A49,'NAV''s to be updated'!$H:$P,9,0),0)</f>
        <v>0</v>
      </c>
      <c r="Y49" s="92">
        <f>IFERROR(VLOOKUP(Y$2&amp;$A49,'NAV''s to be updated'!$H:$P,9,0),0)</f>
        <v>0.37954400000000005</v>
      </c>
      <c r="Z49" s="92">
        <f>IFERROR(VLOOKUP(Z$2&amp;$A49,'NAV''s to be updated'!$H:$P,9,0),0)</f>
        <v>0.41104100000000005</v>
      </c>
      <c r="AA49" s="92">
        <f>IFERROR(VLOOKUP(AA$2&amp;$A49,'NAV''s to be updated'!$H:$P,9,0),0)</f>
        <v>0</v>
      </c>
      <c r="AB49" s="92">
        <f>IFERROR(VLOOKUP(AB$2&amp;$A49,'NAV''s to be updated'!$H:$P,9,0),0)</f>
        <v>0</v>
      </c>
      <c r="AC49" s="92">
        <f>IFERROR(VLOOKUP(AC$2&amp;$A49,'NAV''s to be updated'!$H:$P,9,0),0)</f>
        <v>32.015031</v>
      </c>
      <c r="AD49" s="92">
        <f>IFERROR(VLOOKUP(AD$2&amp;$A49,'NAV''s to be updated'!$H:$P,9,0),0)</f>
        <v>0</v>
      </c>
      <c r="AE49" s="92">
        <f>IFERROR(VLOOKUP(AE$2&amp;$A49,'NAV''s to be updated'!$H:$P,9,0),0)</f>
        <v>0</v>
      </c>
      <c r="AF49" s="92">
        <f>IFERROR(VLOOKUP(AF$2&amp;$A49,'NAV''s to be updated'!$H:$P,9,0),0)</f>
        <v>0</v>
      </c>
      <c r="AG49" s="92">
        <f>IFERROR(VLOOKUP(AG$2&amp;$A49,'NAV''s to be updated'!$H:$P,9,0),0)</f>
        <v>0</v>
      </c>
      <c r="AH49" s="92">
        <f>IFERROR(VLOOKUP(AH$2&amp;$A49,'NAV''s to be updated'!$H:$P,9,0),0)</f>
        <v>0</v>
      </c>
      <c r="AI49" s="92">
        <f>IFERROR(VLOOKUP(AI$2&amp;$A49,'NAV''s to be updated'!$H:$P,9,0),0)</f>
        <v>0</v>
      </c>
      <c r="AJ49" s="92">
        <f>IFERROR(VLOOKUP(AJ$2&amp;$A49,'NAV''s to be updated'!$H:$P,9,0),0)</f>
        <v>0</v>
      </c>
      <c r="AK49" s="92">
        <f>IFERROR(VLOOKUP(AK$2&amp;$A49,'NAV''s to be updated'!$H:$P,9,0),0)</f>
        <v>0</v>
      </c>
      <c r="AL49" s="92">
        <f>IFERROR(VLOOKUP(AL$2&amp;$A49,'NAV''s to be updated'!$H:$P,9,0),0)</f>
        <v>0</v>
      </c>
      <c r="AM49" s="92">
        <f>IFERROR(VLOOKUP(AM$2&amp;$A49,'NAV''s to be updated'!$H:$P,9,0),0)</f>
        <v>0</v>
      </c>
      <c r="AN49" s="92">
        <f>IFERROR(VLOOKUP(AN$2&amp;$A49,'NAV''s to be updated'!$H:$P,9,0),0)</f>
        <v>0</v>
      </c>
      <c r="AO49" s="92">
        <f>IFERROR(VLOOKUP(AO$2&amp;$A49,'NAV''s to be updated'!$H:$P,9,0),0)</f>
        <v>0</v>
      </c>
      <c r="AP49" s="92">
        <f>IFERROR(VLOOKUP(AP$2&amp;$A49,'NAV''s to be updated'!$H:$P,9,0),0)</f>
        <v>0</v>
      </c>
      <c r="AQ49" s="92">
        <f>IFERROR(VLOOKUP(AQ$2&amp;$A49,'NAV''s to be updated'!$H:$P,9,0),0)</f>
        <v>0</v>
      </c>
      <c r="AR49" s="92">
        <f>IFERROR(VLOOKUP(AR$2&amp;$A49,'NAV''s to be updated'!$H:$P,9,0),0)</f>
        <v>0</v>
      </c>
      <c r="AS49" s="92">
        <f>IFERROR(VLOOKUP(AS$2&amp;$A49,'NAV''s to be updated'!$H:$P,9,0),0)</f>
        <v>0</v>
      </c>
      <c r="AT49" s="92">
        <f>IFERROR(VLOOKUP(AT$2&amp;$A49,'NAV''s to be updated'!$H:$P,9,0),0)</f>
        <v>0</v>
      </c>
      <c r="AU49" s="92">
        <f>IFERROR(VLOOKUP(AU$2&amp;$A49,'NAV''s to be updated'!$H:$P,9,0),0)</f>
        <v>0</v>
      </c>
      <c r="AV49" s="92">
        <f>IFERROR(VLOOKUP(AV$2&amp;$A49,'NAV''s to be updated'!$H:$P,9,0),0)</f>
        <v>0</v>
      </c>
      <c r="AW49" s="92">
        <f>IFERROR(VLOOKUP(AW$2&amp;$A49,'NAV''s to be updated'!$H:$P,9,0),0)</f>
        <v>0.30725000000000002</v>
      </c>
      <c r="AX49" s="92">
        <f>IFERROR(VLOOKUP(AX$2&amp;$A49,'NAV''s to be updated'!$H:$P,9,0),0)</f>
        <v>0.32080399999999998</v>
      </c>
      <c r="AY49" s="92">
        <f>IFERROR(VLOOKUP(AY$2&amp;$A49,'NAV''s to be updated'!$H:$P,9,0),0)</f>
        <v>0</v>
      </c>
      <c r="AZ49" s="92">
        <f>IFERROR(VLOOKUP(AZ$2&amp;$A49,'NAV''s to be updated'!$H:$P,9,0),0)</f>
        <v>0</v>
      </c>
      <c r="BA49" s="92">
        <f>IFERROR(VLOOKUP(BA$2&amp;$A49,'NAV''s to be updated'!$H:$P,9,0),0)</f>
        <v>0</v>
      </c>
      <c r="BB49" s="92">
        <f>IFERROR(VLOOKUP(BB$2&amp;$A49,'NAV''s to be updated'!$H:$P,9,0),0)</f>
        <v>0</v>
      </c>
      <c r="BC49" s="92">
        <f>IFERROR(VLOOKUP(BC$2&amp;$A49,'NAV''s to be updated'!$H:$P,9,0),0)</f>
        <v>0</v>
      </c>
      <c r="BD49" s="92">
        <f>IFERROR(VLOOKUP(BD$2&amp;$A49,'NAV''s to be updated'!$H:$P,9,0),0)</f>
        <v>0</v>
      </c>
      <c r="BE49" s="92">
        <f>IFERROR(VLOOKUP(BE$2&amp;$A49,'NAV''s to be updated'!$H:$P,9,0),0)</f>
        <v>0.36653500000000006</v>
      </c>
      <c r="BF49" s="92">
        <f>IFERROR(VLOOKUP(BF$2&amp;$A49,'NAV''s to be updated'!$H:$P,9,0),0)</f>
        <v>0.38236399999999998</v>
      </c>
      <c r="BG49" s="92">
        <f>IFERROR(VLOOKUP(BG$2&amp;$A49,'NAV''s to be updated'!$H:$P,9,0),0)</f>
        <v>0</v>
      </c>
      <c r="BH49" s="92">
        <f>IFERROR(VLOOKUP(BH$2&amp;$A49,'NAV''s to be updated'!$H:$P,9,0),0)</f>
        <v>0</v>
      </c>
      <c r="BI49" s="92">
        <f>IFERROR(VLOOKUP(BI$2&amp;$A49,'NAV''s to be updated'!$H:$P,9,0),0)</f>
        <v>0</v>
      </c>
      <c r="BJ49" s="92">
        <f>IFERROR(VLOOKUP(BJ$2&amp;$A49,'NAV''s to be updated'!$H:$P,9,0),0)</f>
        <v>0</v>
      </c>
      <c r="BK49" s="92">
        <f>IFERROR(VLOOKUP(BK$2&amp;$A49,'NAV''s to be updated'!$H:$P,9,0),0)</f>
        <v>0</v>
      </c>
      <c r="BL49" s="92">
        <f>IFERROR(VLOOKUP(BL$2&amp;$A49,'NAV''s to be updated'!$H:$P,9,0),0)</f>
        <v>0</v>
      </c>
      <c r="BM49" s="92">
        <f>IFERROR(VLOOKUP(BM$2&amp;$A49,'NAV''s to be updated'!$H:$P,9,0),0)</f>
        <v>0</v>
      </c>
      <c r="BN49" s="92">
        <f>IFERROR(VLOOKUP(BN$2&amp;$A49,'NAV''s to be updated'!$H:$P,9,0),0)</f>
        <v>0</v>
      </c>
      <c r="BO49" s="92">
        <f>IFERROR(VLOOKUP(BO$2&amp;$A49,'NAV''s to be updated'!$H:$P,9,0),0)</f>
        <v>0</v>
      </c>
      <c r="BP49" s="92">
        <f>IFERROR(VLOOKUP(BP$2&amp;$A49,'NAV''s to be updated'!$H:$P,9,0),0)</f>
        <v>0</v>
      </c>
      <c r="BQ49" s="92">
        <f>IFERROR(VLOOKUP(BQ$2&amp;$A49,'NAV''s to be updated'!$H:$P,9,0),0)</f>
        <v>0</v>
      </c>
      <c r="BR49" s="92">
        <f>IFERROR(VLOOKUP(BR$2&amp;$A49,'NAV''s to be updated'!$H:$P,9,0),0)</f>
        <v>22.278198000000003</v>
      </c>
      <c r="BS49" s="92">
        <f>IFERROR(VLOOKUP(BS$2&amp;$A49,'NAV''s to be updated'!$H:$P,9,0),0)</f>
        <v>0</v>
      </c>
      <c r="BT49" s="92">
        <f>IFERROR(VLOOKUP(BT$2&amp;$A49,'NAV''s to be updated'!$H:$P,9,0),0)</f>
        <v>0</v>
      </c>
      <c r="BU49" s="92">
        <f>IFERROR(VLOOKUP(BU$2&amp;$A49,'NAV''s to be updated'!$H:$P,9,0),0)</f>
        <v>0</v>
      </c>
      <c r="BV49" s="92">
        <f>IFERROR(VLOOKUP(BV$2&amp;$A49,'NAV''s to be updated'!$H:$P,9,0),0)</f>
        <v>0</v>
      </c>
      <c r="BW49" s="92">
        <f>IFERROR(VLOOKUP(BW$2&amp;$A49,'NAV''s to be updated'!$H:$P,9,0),0)</f>
        <v>0</v>
      </c>
      <c r="BX49" s="92">
        <f>IFERROR(VLOOKUP(BX$2&amp;$A49,'NAV''s to be updated'!$H:$P,9,0),0)</f>
        <v>0</v>
      </c>
      <c r="BY49" s="92">
        <f>IFERROR(VLOOKUP(BY$2&amp;$A49,'NAV''s to be updated'!$H:$P,9,0),0)</f>
        <v>0</v>
      </c>
      <c r="BZ49" s="92">
        <f>IFERROR(VLOOKUP(BZ$2&amp;$A49,'NAV''s to be updated'!$H:$P,9,0),0)</f>
        <v>0</v>
      </c>
      <c r="CA49" s="92">
        <f>IFERROR(VLOOKUP(CA$2&amp;$A49,'NAV''s to be updated'!$H:$P,9,0),0)</f>
        <v>0</v>
      </c>
      <c r="CB49" s="92">
        <f>IFERROR(VLOOKUP(CB$2&amp;$A49,'NAV''s to be updated'!$H:$P,9,0),0)</f>
        <v>0</v>
      </c>
      <c r="CC49" s="92">
        <f>IFERROR(VLOOKUP(CC$2&amp;$A49,'NAV''s to be updated'!$H:$P,9,0),0)</f>
        <v>0</v>
      </c>
      <c r="CD49" s="92">
        <f>IFERROR(VLOOKUP(CD$2&amp;$A49,'NAV''s to be updated'!$H:$P,9,0),0)</f>
        <v>0</v>
      </c>
      <c r="CE49" s="92">
        <f>IFERROR(VLOOKUP(CE$2&amp;$A49,'NAV''s to be updated'!$H:$P,9,0),0)</f>
        <v>0</v>
      </c>
      <c r="CF49" s="92">
        <f>IFERROR(VLOOKUP(CF$2&amp;$A49,'NAV''s to be updated'!$H:$P,9,0),0)</f>
        <v>0</v>
      </c>
      <c r="CG49" s="92">
        <f>IFERROR(VLOOKUP(CG$2&amp;$A49,'NAV''s to be updated'!$H:$P,9,0),0)</f>
        <v>0</v>
      </c>
      <c r="CH49" s="92">
        <f>IFERROR(VLOOKUP(CH$2&amp;$A49,'NAV''s to be updated'!$H:$P,9,0),0)</f>
        <v>0</v>
      </c>
      <c r="CI49" s="92">
        <f>IFERROR(VLOOKUP(CI$2&amp;$A49,'NAV''s to be updated'!$H:$P,9,0),0)</f>
        <v>0</v>
      </c>
      <c r="CJ49" s="92">
        <f>IFERROR(VLOOKUP(CJ$2&amp;$A49,'NAV''s to be updated'!$H:$P,9,0),0)</f>
        <v>0</v>
      </c>
      <c r="CK49" s="92">
        <f>IFERROR(VLOOKUP(CK$2&amp;$A49,'NAV''s to be updated'!$H:$P,9,0),0)</f>
        <v>0</v>
      </c>
      <c r="CL49" s="92">
        <f>IFERROR(VLOOKUP(CL$2&amp;$A49,'NAV''s to be updated'!$H:$P,9,0),0)</f>
        <v>0</v>
      </c>
      <c r="CM49" s="92">
        <f>IFERROR(VLOOKUP(CM$2&amp;$A49,'NAV''s to be updated'!$H:$P,9,0),0)</f>
        <v>0</v>
      </c>
      <c r="CN49" s="92">
        <f>IFERROR(VLOOKUP(CN$2&amp;$A49,'NAV''s to be updated'!$H:$P,9,0),0)</f>
        <v>0</v>
      </c>
      <c r="CO49" s="92">
        <f>IFERROR(VLOOKUP(CO$2&amp;$A49,'NAV''s to be updated'!$H:$P,9,0),0)</f>
        <v>0</v>
      </c>
      <c r="CP49" s="92">
        <f>IFERROR(VLOOKUP(CP$2&amp;$A49,'NAV''s to be updated'!$H:$P,9,0),0)</f>
        <v>0</v>
      </c>
      <c r="CQ49" s="92">
        <f>IFERROR(VLOOKUP(CQ$2&amp;$A49,'NAV''s to be updated'!$H:$P,9,0),0)</f>
        <v>0</v>
      </c>
      <c r="CR49" s="92">
        <f>IFERROR(VLOOKUP(CR$2&amp;$A49,'NAV''s to be updated'!$H:$P,9,0),0)</f>
        <v>0</v>
      </c>
      <c r="CS49" s="92">
        <f>IFERROR(VLOOKUP(CS$2&amp;$A49,'NAV''s to be updated'!$H:$P,9,0),0)</f>
        <v>0</v>
      </c>
      <c r="CT49" s="92">
        <f>IFERROR(VLOOKUP(CT$2&amp;$A49,'NAV''s to be updated'!$H:$P,9,0),0)</f>
        <v>0</v>
      </c>
      <c r="CU49" s="92">
        <f>IFERROR(VLOOKUP(CU$2&amp;$A49,'NAV''s to be updated'!$H:$P,9,0),0)</f>
        <v>0</v>
      </c>
      <c r="CV49" s="92">
        <f>IFERROR(VLOOKUP(CV$2&amp;$A49,'NAV''s to be updated'!$H:$P,9,0),0)</f>
        <v>0</v>
      </c>
      <c r="CW49" s="92">
        <f>IFERROR(VLOOKUP(CW$2&amp;$A49,'NAV''s to be updated'!$H:$P,9,0),0)</f>
        <v>0</v>
      </c>
      <c r="CX49" s="92">
        <f>IFERROR(VLOOKUP(CX$2&amp;$A49,'NAV''s to be updated'!$H:$P,9,0),0)</f>
        <v>0</v>
      </c>
      <c r="CY49" s="92">
        <f>IFERROR(VLOOKUP(CY$2&amp;$A49,'NAV''s to be updated'!$H:$P,9,0),0)</f>
        <v>0</v>
      </c>
      <c r="CZ49" s="92">
        <f>IFERROR(VLOOKUP(CZ$2&amp;$A49,'NAV''s to be updated'!$H:$P,9,0),0)</f>
        <v>0</v>
      </c>
      <c r="DA49" s="92">
        <f>IFERROR(VLOOKUP(DA$2&amp;$A49,'NAV''s to be updated'!$H:$P,9,0),0)</f>
        <v>0</v>
      </c>
      <c r="DB49" s="92">
        <f>IFERROR(VLOOKUP(DB$2&amp;$A49,'NAV''s to be updated'!$H:$P,9,0),0)</f>
        <v>0</v>
      </c>
      <c r="DC49" s="92">
        <f>IFERROR(VLOOKUP(DC$2&amp;$A49,'NAV''s to be updated'!$H:$P,9,0),0)</f>
        <v>0</v>
      </c>
      <c r="DD49" s="92">
        <f>IFERROR(VLOOKUP(DD$2&amp;$A49,'NAV''s to be updated'!$H:$P,9,0),0)</f>
        <v>0</v>
      </c>
      <c r="DE49" s="92">
        <f>IFERROR(VLOOKUP(DE$2&amp;$A49,'NAV''s to be updated'!$H:$P,9,0),0)</f>
        <v>0</v>
      </c>
      <c r="DF49" s="92">
        <f>IFERROR(VLOOKUP(DF$2&amp;$A49,'NAV''s to be updated'!$H:$P,9,0),0)</f>
        <v>0</v>
      </c>
      <c r="DG49" s="92">
        <f>IFERROR(VLOOKUP(DG$2&amp;$A49,'NAV''s to be updated'!$H:$P,9,0),0)</f>
        <v>0</v>
      </c>
      <c r="DH49" s="92">
        <f>IFERROR(VLOOKUP(DH$2&amp;$A49,'NAV''s to be updated'!$H:$P,9,0),0)</f>
        <v>0</v>
      </c>
      <c r="DI49" s="92">
        <f>IFERROR(VLOOKUP(DI$2&amp;$A49,'NAV''s to be updated'!$H:$P,9,0),0)</f>
        <v>0</v>
      </c>
      <c r="DJ49" s="92">
        <f>IFERROR(VLOOKUP(DJ$2&amp;$A49,'NAV''s to be updated'!$H:$P,9,0),0)</f>
        <v>0</v>
      </c>
      <c r="DK49" s="92">
        <f>IFERROR(VLOOKUP(DK$2&amp;$A49,'NAV''s to be updated'!$H:$P,9,0),0)</f>
        <v>0</v>
      </c>
      <c r="DL49" s="92">
        <f>IFERROR(VLOOKUP(DL$2&amp;$A49,'NAV''s to be updated'!$H:$P,9,0),0)</f>
        <v>0</v>
      </c>
      <c r="DM49" s="92">
        <f>IFERROR(VLOOKUP(DM$2&amp;$A49,'NAV''s to be updated'!$H:$P,9,0),0)</f>
        <v>0</v>
      </c>
      <c r="DN49" s="92">
        <f>IFERROR(VLOOKUP(DN$2&amp;$A49,'NAV''s to be updated'!$H:$P,9,0),0)</f>
        <v>0</v>
      </c>
      <c r="DO49" s="92">
        <f>IFERROR(VLOOKUP(DO$2&amp;$A49,'NAV''s to be updated'!$H:$P,9,0),0)</f>
        <v>0</v>
      </c>
      <c r="DP49" s="92">
        <f>IFERROR(VLOOKUP(DP$2&amp;$A49,'NAV''s to be updated'!$H:$P,9,0),0)</f>
        <v>0</v>
      </c>
      <c r="DQ49" s="92">
        <f>IFERROR(VLOOKUP(DQ$2&amp;$A49,'NAV''s to be updated'!$H:$P,9,0),0)</f>
        <v>0</v>
      </c>
      <c r="DR49" s="92">
        <f>IFERROR(VLOOKUP(DR$2&amp;$A49,'NAV''s to be updated'!$H:$P,9,0),0)</f>
        <v>0</v>
      </c>
      <c r="DS49" s="92">
        <f>IFERROR(VLOOKUP(DS$2&amp;$A49,'NAV''s to be updated'!$H:$P,9,0),0)</f>
        <v>0</v>
      </c>
      <c r="DT49" s="92">
        <f>IFERROR(VLOOKUP(DT$2&amp;$A49,'NAV''s to be updated'!$H:$P,9,0),0)</f>
        <v>0</v>
      </c>
      <c r="DU49" s="92">
        <f>IFERROR(VLOOKUP(DU$2&amp;$A49,'NAV''s to be updated'!$H:$P,9,0),0)</f>
        <v>0</v>
      </c>
      <c r="DV49" s="92">
        <f>IFERROR(VLOOKUP(DV$2&amp;$A49,'NAV''s to be updated'!$H:$P,9,0),0)</f>
        <v>0</v>
      </c>
      <c r="DW49" s="92">
        <f>IFERROR(VLOOKUP(DW$2&amp;$A49,'NAV''s to be updated'!$H:$P,9,0),0)</f>
        <v>0</v>
      </c>
      <c r="DX49" s="92">
        <f>IFERROR(VLOOKUP(DX$2&amp;$A49,'NAV''s to be updated'!$H:$P,9,0),0)</f>
        <v>0</v>
      </c>
      <c r="DY49" s="92">
        <f>IFERROR(VLOOKUP(DY$2&amp;$A49,'NAV''s to be updated'!$H:$P,9,0),0)</f>
        <v>0</v>
      </c>
      <c r="DZ49" s="92">
        <f>IFERROR(VLOOKUP(DZ$2&amp;$A49,'NAV''s to be updated'!$H:$P,9,0),0)</f>
        <v>0</v>
      </c>
      <c r="EA49" s="92">
        <f>IFERROR(VLOOKUP(EA$2&amp;$A49,'NAV''s to be updated'!$H:$P,9,0),0)</f>
        <v>0</v>
      </c>
      <c r="EB49" s="92">
        <f>IFERROR(VLOOKUP(EB$2&amp;$A49,'NAV''s to be updated'!$H:$P,9,0),0)</f>
        <v>0</v>
      </c>
      <c r="EC49" s="92">
        <f>IFERROR(VLOOKUP(EC$2&amp;$A49,'NAV''s to be updated'!$H:$P,9,0),0)</f>
        <v>0</v>
      </c>
      <c r="ED49" s="92">
        <f>IFERROR(VLOOKUP(ED$2&amp;$A49,'NAV''s to be updated'!$H:$P,9,0),0)</f>
        <v>0</v>
      </c>
      <c r="EE49" s="92">
        <f>IFERROR(VLOOKUP(EE$2&amp;$A49,'NAV''s to be updated'!$H:$P,9,0),0)</f>
        <v>0</v>
      </c>
      <c r="EF49" s="92">
        <f>IFERROR(VLOOKUP(EF$2&amp;$A49,'NAV''s to be updated'!$H:$P,9,0),0)</f>
        <v>0</v>
      </c>
      <c r="EG49" s="92">
        <f>IFERROR(VLOOKUP(EG$2&amp;$A49,'NAV''s to be updated'!$H:$P,9,0),0)</f>
        <v>0</v>
      </c>
      <c r="EH49" s="92">
        <f>IFERROR(VLOOKUP(EH$2&amp;$A49,'NAV''s to be updated'!$H:$P,9,0),0)</f>
        <v>0</v>
      </c>
      <c r="EI49" s="92">
        <f>IFERROR(VLOOKUP(EI$2&amp;$A49,'NAV''s to be updated'!$H:$P,9,0),0)</f>
        <v>0</v>
      </c>
      <c r="EJ49" s="92">
        <f>IFERROR(VLOOKUP(EJ$2&amp;$A49,'NAV''s to be updated'!$H:$P,9,0),0)</f>
        <v>0</v>
      </c>
      <c r="EK49" s="92">
        <f>IFERROR(VLOOKUP(EK$2&amp;$A49,'NAV''s to be updated'!$H:$P,9,0),0)</f>
        <v>0</v>
      </c>
      <c r="EL49" s="92">
        <f>IFERROR(VLOOKUP(EL$2&amp;$A49,'NAV''s to be updated'!$H:$P,9,0),0)</f>
        <v>0</v>
      </c>
      <c r="EM49" s="92">
        <f>IFERROR(VLOOKUP(EM$2&amp;$A49,'NAV''s to be updated'!$H:$P,9,0),0)</f>
        <v>0</v>
      </c>
      <c r="EN49" s="92">
        <f>IFERROR(VLOOKUP(EN$2&amp;$A49,'NAV''s to be updated'!$H:$P,9,0),0)</f>
        <v>0</v>
      </c>
    </row>
    <row r="50" spans="1:144">
      <c r="A50" s="91" t="s">
        <v>58</v>
      </c>
      <c r="B50" s="99" t="s">
        <v>2043</v>
      </c>
      <c r="C50" s="92">
        <f>IFERROR(VLOOKUP(C$2&amp;$A50,'NAV''s to be updated'!$H:$P,9,0),0)</f>
        <v>0</v>
      </c>
      <c r="D50" s="92">
        <f>IFERROR(VLOOKUP(D$2&amp;$A50,'NAV''s to be updated'!$H:$P,9,0),0)</f>
        <v>0</v>
      </c>
      <c r="E50" s="92">
        <f>IFERROR(VLOOKUP(E$2&amp;$A50,'NAV''s to be updated'!$H:$P,9,0),0)</f>
        <v>0.51939999999999997</v>
      </c>
      <c r="F50" s="92">
        <f>IFERROR(VLOOKUP(F$2&amp;$A50,'NAV''s to be updated'!$H:$P,9,0),0)</f>
        <v>0.54559999999999997</v>
      </c>
      <c r="G50" s="92">
        <f>IFERROR(VLOOKUP(G$2&amp;$A50,'NAV''s to be updated'!$H:$P,9,0),0)</f>
        <v>0</v>
      </c>
      <c r="H50" s="92">
        <f>IFERROR(VLOOKUP(H$2&amp;$A50,'NAV''s to be updated'!$H:$P,9,0),0)</f>
        <v>0</v>
      </c>
      <c r="I50" s="92">
        <f>IFERROR(VLOOKUP(I$2&amp;$A50,'NAV''s to be updated'!$H:$P,9,0),0)</f>
        <v>0.8931</v>
      </c>
      <c r="J50" s="92">
        <f>IFERROR(VLOOKUP(J$2&amp;$A50,'NAV''s to be updated'!$H:$P,9,0),0)</f>
        <v>1.0782</v>
      </c>
      <c r="K50" s="92">
        <f>IFERROR(VLOOKUP(K$2&amp;$A50,'NAV''s to be updated'!$H:$P,9,0),0)</f>
        <v>0.40159999999999996</v>
      </c>
      <c r="L50" s="92">
        <f>IFERROR(VLOOKUP(L$2&amp;$A50,'NAV''s to be updated'!$H:$P,9,0),0)</f>
        <v>0.42330000000000001</v>
      </c>
      <c r="M50" s="92">
        <f>IFERROR(VLOOKUP(M$2&amp;$A50,'NAV''s to be updated'!$H:$P,9,0),0)</f>
        <v>0</v>
      </c>
      <c r="N50" s="92">
        <f>IFERROR(VLOOKUP(N$2&amp;$A50,'NAV''s to be updated'!$H:$P,9,0),0)</f>
        <v>0</v>
      </c>
      <c r="O50" s="92">
        <f>IFERROR(VLOOKUP(O$2&amp;$A50,'NAV''s to be updated'!$H:$P,9,0),0)</f>
        <v>0</v>
      </c>
      <c r="P50" s="92">
        <f>IFERROR(VLOOKUP(P$2&amp;$A50,'NAV''s to be updated'!$H:$P,9,0),0)</f>
        <v>0</v>
      </c>
      <c r="Q50" s="92">
        <f>IFERROR(VLOOKUP(Q$2&amp;$A50,'NAV''s to be updated'!$H:$P,9,0),0)</f>
        <v>0</v>
      </c>
      <c r="R50" s="92">
        <f>IFERROR(VLOOKUP(R$2&amp;$A50,'NAV''s to be updated'!$H:$P,9,0),0)</f>
        <v>0</v>
      </c>
      <c r="S50" s="92">
        <f>IFERROR(VLOOKUP(S$2&amp;$A50,'NAV''s to be updated'!$H:$P,9,0),0)</f>
        <v>0.53794799999999998</v>
      </c>
      <c r="T50" s="92">
        <f>IFERROR(VLOOKUP(T$2&amp;$A50,'NAV''s to be updated'!$H:$P,9,0),0)</f>
        <v>0.53794799999999998</v>
      </c>
      <c r="U50" s="92">
        <f>IFERROR(VLOOKUP(U$2&amp;$A50,'NAV''s to be updated'!$H:$P,9,0),0)</f>
        <v>39.099399999999996</v>
      </c>
      <c r="V50" s="92">
        <f>IFERROR(VLOOKUP(V$2&amp;$A50,'NAV''s to be updated'!$H:$P,9,0),0)</f>
        <v>43.591200000000001</v>
      </c>
      <c r="W50" s="92">
        <f>IFERROR(VLOOKUP(W$2&amp;$A50,'NAV''s to be updated'!$H:$P,9,0),0)</f>
        <v>0</v>
      </c>
      <c r="X50" s="92">
        <f>IFERROR(VLOOKUP(X$2&amp;$A50,'NAV''s to be updated'!$H:$P,9,0),0)</f>
        <v>0</v>
      </c>
      <c r="Y50" s="92">
        <f>IFERROR(VLOOKUP(Y$2&amp;$A50,'NAV''s to be updated'!$H:$P,9,0),0)</f>
        <v>0.47020000000000001</v>
      </c>
      <c r="Z50" s="92">
        <f>IFERROR(VLOOKUP(Z$2&amp;$A50,'NAV''s to be updated'!$H:$P,9,0),0)</f>
        <v>0.51870000000000005</v>
      </c>
      <c r="AA50" s="92">
        <f>IFERROR(VLOOKUP(AA$2&amp;$A50,'NAV''s to be updated'!$H:$P,9,0),0)</f>
        <v>0</v>
      </c>
      <c r="AB50" s="92">
        <f>IFERROR(VLOOKUP(AB$2&amp;$A50,'NAV''s to be updated'!$H:$P,9,0),0)</f>
        <v>0</v>
      </c>
      <c r="AC50" s="92">
        <f>IFERROR(VLOOKUP(AC$2&amp;$A50,'NAV''s to be updated'!$H:$P,9,0),0)</f>
        <v>39.6</v>
      </c>
      <c r="AD50" s="92">
        <f>IFERROR(VLOOKUP(AD$2&amp;$A50,'NAV''s to be updated'!$H:$P,9,0),0)</f>
        <v>42.203299999999999</v>
      </c>
      <c r="AE50" s="92">
        <f>IFERROR(VLOOKUP(AE$2&amp;$A50,'NAV''s to be updated'!$H:$P,9,0),0)</f>
        <v>0</v>
      </c>
      <c r="AF50" s="92">
        <f>IFERROR(VLOOKUP(AF$2&amp;$A50,'NAV''s to be updated'!$H:$P,9,0),0)</f>
        <v>0</v>
      </c>
      <c r="AG50" s="92">
        <f>IFERROR(VLOOKUP(AG$2&amp;$A50,'NAV''s to be updated'!$H:$P,9,0),0)</f>
        <v>0</v>
      </c>
      <c r="AH50" s="92">
        <f>IFERROR(VLOOKUP(AH$2&amp;$A50,'NAV''s to be updated'!$H:$P,9,0),0)</f>
        <v>0</v>
      </c>
      <c r="AI50" s="92">
        <f>IFERROR(VLOOKUP(AI$2&amp;$A50,'NAV''s to be updated'!$H:$P,9,0),0)</f>
        <v>0.42010000000000003</v>
      </c>
      <c r="AJ50" s="92">
        <f>IFERROR(VLOOKUP(AJ$2&amp;$A50,'NAV''s to be updated'!$H:$P,9,0),0)</f>
        <v>0.43510000000000004</v>
      </c>
      <c r="AK50" s="92">
        <f>IFERROR(VLOOKUP(AK$2&amp;$A50,'NAV''s to be updated'!$H:$P,9,0),0)</f>
        <v>0</v>
      </c>
      <c r="AL50" s="92">
        <f>IFERROR(VLOOKUP(AL$2&amp;$A50,'NAV''s to be updated'!$H:$P,9,0),0)</f>
        <v>0</v>
      </c>
      <c r="AM50" s="92">
        <f>IFERROR(VLOOKUP(AM$2&amp;$A50,'NAV''s to be updated'!$H:$P,9,0),0)</f>
        <v>0</v>
      </c>
      <c r="AN50" s="92">
        <f>IFERROR(VLOOKUP(AN$2&amp;$A50,'NAV''s to be updated'!$H:$P,9,0),0)</f>
        <v>0</v>
      </c>
      <c r="AO50" s="92">
        <f>IFERROR(VLOOKUP(AO$2&amp;$A50,'NAV''s to be updated'!$H:$P,9,0),0)</f>
        <v>0</v>
      </c>
      <c r="AP50" s="92">
        <f>IFERROR(VLOOKUP(AP$2&amp;$A50,'NAV''s to be updated'!$H:$P,9,0),0)</f>
        <v>0</v>
      </c>
      <c r="AQ50" s="92">
        <f>IFERROR(VLOOKUP(AQ$2&amp;$A50,'NAV''s to be updated'!$H:$P,9,0),0)</f>
        <v>0</v>
      </c>
      <c r="AR50" s="92">
        <f>IFERROR(VLOOKUP(AR$2&amp;$A50,'NAV''s to be updated'!$H:$P,9,0),0)</f>
        <v>0</v>
      </c>
      <c r="AS50" s="92">
        <f>IFERROR(VLOOKUP(AS$2&amp;$A50,'NAV''s to be updated'!$H:$P,9,0),0)</f>
        <v>0</v>
      </c>
      <c r="AT50" s="92">
        <f>IFERROR(VLOOKUP(AT$2&amp;$A50,'NAV''s to be updated'!$H:$P,9,0),0)</f>
        <v>0</v>
      </c>
      <c r="AU50" s="92">
        <f>IFERROR(VLOOKUP(AU$2&amp;$A50,'NAV''s to be updated'!$H:$P,9,0),0)</f>
        <v>0</v>
      </c>
      <c r="AV50" s="92">
        <f>IFERROR(VLOOKUP(AV$2&amp;$A50,'NAV''s to be updated'!$H:$P,9,0),0)</f>
        <v>0</v>
      </c>
      <c r="AW50" s="92">
        <f>IFERROR(VLOOKUP(AW$2&amp;$A50,'NAV''s to be updated'!$H:$P,9,0),0)</f>
        <v>0.41639999999999999</v>
      </c>
      <c r="AX50" s="92">
        <f>IFERROR(VLOOKUP(AX$2&amp;$A50,'NAV''s to be updated'!$H:$P,9,0),0)</f>
        <v>0.43220000000000003</v>
      </c>
      <c r="AY50" s="92">
        <f>IFERROR(VLOOKUP(AY$2&amp;$A50,'NAV''s to be updated'!$H:$P,9,0),0)</f>
        <v>0.35</v>
      </c>
      <c r="AZ50" s="92">
        <f>IFERROR(VLOOKUP(AZ$2&amp;$A50,'NAV''s to be updated'!$H:$P,9,0),0)</f>
        <v>0.35</v>
      </c>
      <c r="BA50" s="92">
        <f>IFERROR(VLOOKUP(BA$2&amp;$A50,'NAV''s to be updated'!$H:$P,9,0),0)</f>
        <v>0</v>
      </c>
      <c r="BB50" s="92">
        <f>IFERROR(VLOOKUP(BB$2&amp;$A50,'NAV''s to be updated'!$H:$P,9,0),0)</f>
        <v>0</v>
      </c>
      <c r="BC50" s="92">
        <f>IFERROR(VLOOKUP(BC$2&amp;$A50,'NAV''s to be updated'!$H:$P,9,0),0)</f>
        <v>0.38369999999999999</v>
      </c>
      <c r="BD50" s="92">
        <f>IFERROR(VLOOKUP(BD$2&amp;$A50,'NAV''s to be updated'!$H:$P,9,0),0)</f>
        <v>0.38280000000000003</v>
      </c>
      <c r="BE50" s="92">
        <f>IFERROR(VLOOKUP(BE$2&amp;$A50,'NAV''s to be updated'!$H:$P,9,0),0)</f>
        <v>0.41789999999999999</v>
      </c>
      <c r="BF50" s="92">
        <f>IFERROR(VLOOKUP(BF$2&amp;$A50,'NAV''s to be updated'!$H:$P,9,0),0)</f>
        <v>0.4824</v>
      </c>
      <c r="BG50" s="92">
        <f>IFERROR(VLOOKUP(BG$2&amp;$A50,'NAV''s to be updated'!$H:$P,9,0),0)</f>
        <v>0.491956</v>
      </c>
      <c r="BH50" s="92">
        <f>IFERROR(VLOOKUP(BH$2&amp;$A50,'NAV''s to be updated'!$H:$P,9,0),0)</f>
        <v>0.491956</v>
      </c>
      <c r="BI50" s="92">
        <f>IFERROR(VLOOKUP(BI$2&amp;$A50,'NAV''s to be updated'!$H:$P,9,0),0)</f>
        <v>0</v>
      </c>
      <c r="BJ50" s="92">
        <f>IFERROR(VLOOKUP(BJ$2&amp;$A50,'NAV''s to be updated'!$H:$P,9,0),0)</f>
        <v>0</v>
      </c>
      <c r="BK50" s="92">
        <f>IFERROR(VLOOKUP(BK$2&amp;$A50,'NAV''s to be updated'!$H:$P,9,0),0)</f>
        <v>0.31000000000000005</v>
      </c>
      <c r="BL50" s="92">
        <f>IFERROR(VLOOKUP(BL$2&amp;$A50,'NAV''s to be updated'!$H:$P,9,0),0)</f>
        <v>0.31000000000000005</v>
      </c>
      <c r="BM50" s="92">
        <f>IFERROR(VLOOKUP(BM$2&amp;$A50,'NAV''s to be updated'!$H:$P,9,0),0)</f>
        <v>0</v>
      </c>
      <c r="BN50" s="92">
        <f>IFERROR(VLOOKUP(BN$2&amp;$A50,'NAV''s to be updated'!$H:$P,9,0),0)</f>
        <v>0.46330000000000005</v>
      </c>
      <c r="BO50" s="92">
        <f>IFERROR(VLOOKUP(BO$2&amp;$A50,'NAV''s to be updated'!$H:$P,9,0),0)</f>
        <v>0.47900000000000004</v>
      </c>
      <c r="BP50" s="92">
        <f>IFERROR(VLOOKUP(BP$2&amp;$A50,'NAV''s to be updated'!$H:$P,9,0),0)</f>
        <v>0</v>
      </c>
      <c r="BQ50" s="92">
        <f>IFERROR(VLOOKUP(BQ$2&amp;$A50,'NAV''s to be updated'!$H:$P,9,0),0)</f>
        <v>0</v>
      </c>
      <c r="BR50" s="92">
        <f>IFERROR(VLOOKUP(BR$2&amp;$A50,'NAV''s to be updated'!$H:$P,9,0),0)</f>
        <v>0</v>
      </c>
      <c r="BS50" s="92">
        <f>IFERROR(VLOOKUP(BS$2&amp;$A50,'NAV''s to be updated'!$H:$P,9,0),0)</f>
        <v>0</v>
      </c>
      <c r="BT50" s="92">
        <f>IFERROR(VLOOKUP(BT$2&amp;$A50,'NAV''s to be updated'!$H:$P,9,0),0)</f>
        <v>0</v>
      </c>
      <c r="BU50" s="92">
        <f>IFERROR(VLOOKUP(BU$2&amp;$A50,'NAV''s to be updated'!$H:$P,9,0),0)</f>
        <v>0</v>
      </c>
      <c r="BV50" s="92">
        <f>IFERROR(VLOOKUP(BV$2&amp;$A50,'NAV''s to be updated'!$H:$P,9,0),0)</f>
        <v>0</v>
      </c>
      <c r="BW50" s="92">
        <f>IFERROR(VLOOKUP(BW$2&amp;$A50,'NAV''s to be updated'!$H:$P,9,0),0)</f>
        <v>0</v>
      </c>
      <c r="BX50" s="92">
        <f>IFERROR(VLOOKUP(BX$2&amp;$A50,'NAV''s to be updated'!$H:$P,9,0),0)</f>
        <v>0</v>
      </c>
      <c r="BY50" s="92">
        <f>IFERROR(VLOOKUP(BY$2&amp;$A50,'NAV''s to be updated'!$H:$P,9,0),0)</f>
        <v>0</v>
      </c>
      <c r="BZ50" s="92">
        <f>IFERROR(VLOOKUP(BZ$2&amp;$A50,'NAV''s to be updated'!$H:$P,9,0),0)</f>
        <v>0</v>
      </c>
      <c r="CA50" s="92">
        <f>IFERROR(VLOOKUP(CA$2&amp;$A50,'NAV''s to be updated'!$H:$P,9,0),0)</f>
        <v>0</v>
      </c>
      <c r="CB50" s="92">
        <f>IFERROR(VLOOKUP(CB$2&amp;$A50,'NAV''s to be updated'!$H:$P,9,0),0)</f>
        <v>0</v>
      </c>
      <c r="CC50" s="92">
        <f>IFERROR(VLOOKUP(CC$2&amp;$A50,'NAV''s to be updated'!$H:$P,9,0),0)</f>
        <v>0</v>
      </c>
      <c r="CD50" s="92">
        <f>IFERROR(VLOOKUP(CD$2&amp;$A50,'NAV''s to be updated'!$H:$P,9,0),0)</f>
        <v>0</v>
      </c>
      <c r="CE50" s="92">
        <f>IFERROR(VLOOKUP(CE$2&amp;$A50,'NAV''s to be updated'!$H:$P,9,0),0)</f>
        <v>0</v>
      </c>
      <c r="CF50" s="92">
        <f>IFERROR(VLOOKUP(CF$2&amp;$A50,'NAV''s to be updated'!$H:$P,9,0),0)</f>
        <v>0</v>
      </c>
      <c r="CG50" s="92">
        <f>IFERROR(VLOOKUP(CG$2&amp;$A50,'NAV''s to be updated'!$H:$P,9,0),0)</f>
        <v>0</v>
      </c>
      <c r="CH50" s="92">
        <f>IFERROR(VLOOKUP(CH$2&amp;$A50,'NAV''s to be updated'!$H:$P,9,0),0)</f>
        <v>0</v>
      </c>
      <c r="CI50" s="92">
        <f>IFERROR(VLOOKUP(CI$2&amp;$A50,'NAV''s to be updated'!$H:$P,9,0),0)</f>
        <v>0</v>
      </c>
      <c r="CJ50" s="92">
        <f>IFERROR(VLOOKUP(CJ$2&amp;$A50,'NAV''s to be updated'!$H:$P,9,0),0)</f>
        <v>0</v>
      </c>
      <c r="CK50" s="92">
        <f>IFERROR(VLOOKUP(CK$2&amp;$A50,'NAV''s to be updated'!$H:$P,9,0),0)</f>
        <v>0</v>
      </c>
      <c r="CL50" s="92">
        <f>IFERROR(VLOOKUP(CL$2&amp;$A50,'NAV''s to be updated'!$H:$P,9,0),0)</f>
        <v>0</v>
      </c>
      <c r="CM50" s="92">
        <f>IFERROR(VLOOKUP(CM$2&amp;$A50,'NAV''s to be updated'!$H:$P,9,0),0)</f>
        <v>0</v>
      </c>
      <c r="CN50" s="92">
        <f>IFERROR(VLOOKUP(CN$2&amp;$A50,'NAV''s to be updated'!$H:$P,9,0),0)</f>
        <v>0</v>
      </c>
      <c r="CO50" s="92">
        <f>IFERROR(VLOOKUP(CO$2&amp;$A50,'NAV''s to be updated'!$H:$P,9,0),0)</f>
        <v>0</v>
      </c>
      <c r="CP50" s="92">
        <f>IFERROR(VLOOKUP(CP$2&amp;$A50,'NAV''s to be updated'!$H:$P,9,0),0)</f>
        <v>0</v>
      </c>
      <c r="CQ50" s="92">
        <f>IFERROR(VLOOKUP(CQ$2&amp;$A50,'NAV''s to be updated'!$H:$P,9,0),0)</f>
        <v>0</v>
      </c>
      <c r="CR50" s="92">
        <f>IFERROR(VLOOKUP(CR$2&amp;$A50,'NAV''s to be updated'!$H:$P,9,0),0)</f>
        <v>0</v>
      </c>
      <c r="CS50" s="92">
        <f>IFERROR(VLOOKUP(CS$2&amp;$A50,'NAV''s to be updated'!$H:$P,9,0),0)</f>
        <v>0</v>
      </c>
      <c r="CT50" s="92">
        <f>IFERROR(VLOOKUP(CT$2&amp;$A50,'NAV''s to be updated'!$H:$P,9,0),0)</f>
        <v>0</v>
      </c>
      <c r="CU50" s="92">
        <f>IFERROR(VLOOKUP(CU$2&amp;$A50,'NAV''s to be updated'!$H:$P,9,0),0)</f>
        <v>0</v>
      </c>
      <c r="CV50" s="92">
        <f>IFERROR(VLOOKUP(CV$2&amp;$A50,'NAV''s to be updated'!$H:$P,9,0),0)</f>
        <v>0</v>
      </c>
      <c r="CW50" s="92">
        <f>IFERROR(VLOOKUP(CW$2&amp;$A50,'NAV''s to be updated'!$H:$P,9,0),0)</f>
        <v>0</v>
      </c>
      <c r="CX50" s="92">
        <f>IFERROR(VLOOKUP(CX$2&amp;$A50,'NAV''s to be updated'!$H:$P,9,0),0)</f>
        <v>0</v>
      </c>
      <c r="CY50" s="92">
        <f>IFERROR(VLOOKUP(CY$2&amp;$A50,'NAV''s to be updated'!$H:$P,9,0),0)</f>
        <v>0</v>
      </c>
      <c r="CZ50" s="92">
        <f>IFERROR(VLOOKUP(CZ$2&amp;$A50,'NAV''s to be updated'!$H:$P,9,0),0)</f>
        <v>0</v>
      </c>
      <c r="DA50" s="92">
        <f>IFERROR(VLOOKUP(DA$2&amp;$A50,'NAV''s to be updated'!$H:$P,9,0),0)</f>
        <v>0</v>
      </c>
      <c r="DB50" s="92">
        <f>IFERROR(VLOOKUP(DB$2&amp;$A50,'NAV''s to be updated'!$H:$P,9,0),0)</f>
        <v>0</v>
      </c>
      <c r="DC50" s="92">
        <f>IFERROR(VLOOKUP(DC$2&amp;$A50,'NAV''s to be updated'!$H:$P,9,0),0)</f>
        <v>0</v>
      </c>
      <c r="DD50" s="92">
        <f>IFERROR(VLOOKUP(DD$2&amp;$A50,'NAV''s to be updated'!$H:$P,9,0),0)</f>
        <v>0</v>
      </c>
      <c r="DE50" s="92">
        <f>IFERROR(VLOOKUP(DE$2&amp;$A50,'NAV''s to be updated'!$H:$P,9,0),0)</f>
        <v>0</v>
      </c>
      <c r="DF50" s="92">
        <f>IFERROR(VLOOKUP(DF$2&amp;$A50,'NAV''s to be updated'!$H:$P,9,0),0)</f>
        <v>0</v>
      </c>
      <c r="DG50" s="92">
        <f>IFERROR(VLOOKUP(DG$2&amp;$A50,'NAV''s to be updated'!$H:$P,9,0),0)</f>
        <v>0</v>
      </c>
      <c r="DH50" s="92">
        <f>IFERROR(VLOOKUP(DH$2&amp;$A50,'NAV''s to be updated'!$H:$P,9,0),0)</f>
        <v>0</v>
      </c>
      <c r="DI50" s="92">
        <f>IFERROR(VLOOKUP(DI$2&amp;$A50,'NAV''s to be updated'!$H:$P,9,0),0)</f>
        <v>0</v>
      </c>
      <c r="DJ50" s="92">
        <f>IFERROR(VLOOKUP(DJ$2&amp;$A50,'NAV''s to be updated'!$H:$P,9,0),0)</f>
        <v>0</v>
      </c>
      <c r="DK50" s="92">
        <f>IFERROR(VLOOKUP(DK$2&amp;$A50,'NAV''s to be updated'!$H:$P,9,0),0)</f>
        <v>0</v>
      </c>
      <c r="DL50" s="92">
        <f>IFERROR(VLOOKUP(DL$2&amp;$A50,'NAV''s to be updated'!$H:$P,9,0),0)</f>
        <v>0</v>
      </c>
      <c r="DM50" s="92">
        <f>IFERROR(VLOOKUP(DM$2&amp;$A50,'NAV''s to be updated'!$H:$P,9,0),0)</f>
        <v>0</v>
      </c>
      <c r="DN50" s="92">
        <f>IFERROR(VLOOKUP(DN$2&amp;$A50,'NAV''s to be updated'!$H:$P,9,0),0)</f>
        <v>0</v>
      </c>
      <c r="DO50" s="92">
        <f>IFERROR(VLOOKUP(DO$2&amp;$A50,'NAV''s to be updated'!$H:$P,9,0),0)</f>
        <v>0</v>
      </c>
      <c r="DP50" s="92">
        <f>IFERROR(VLOOKUP(DP$2&amp;$A50,'NAV''s to be updated'!$H:$P,9,0),0)</f>
        <v>0</v>
      </c>
      <c r="DQ50" s="92">
        <f>IFERROR(VLOOKUP(DQ$2&amp;$A50,'NAV''s to be updated'!$H:$P,9,0),0)</f>
        <v>0</v>
      </c>
      <c r="DR50" s="92">
        <f>IFERROR(VLOOKUP(DR$2&amp;$A50,'NAV''s to be updated'!$H:$P,9,0),0)</f>
        <v>0</v>
      </c>
      <c r="DS50" s="92">
        <f>IFERROR(VLOOKUP(DS$2&amp;$A50,'NAV''s to be updated'!$H:$P,9,0),0)</f>
        <v>0</v>
      </c>
      <c r="DT50" s="92">
        <f>IFERROR(VLOOKUP(DT$2&amp;$A50,'NAV''s to be updated'!$H:$P,9,0),0)</f>
        <v>0</v>
      </c>
      <c r="DU50" s="92">
        <f>IFERROR(VLOOKUP(DU$2&amp;$A50,'NAV''s to be updated'!$H:$P,9,0),0)</f>
        <v>0</v>
      </c>
      <c r="DV50" s="92">
        <f>IFERROR(VLOOKUP(DV$2&amp;$A50,'NAV''s to be updated'!$H:$P,9,0),0)</f>
        <v>0</v>
      </c>
      <c r="DW50" s="92">
        <f>IFERROR(VLOOKUP(DW$2&amp;$A50,'NAV''s to be updated'!$H:$P,9,0),0)</f>
        <v>0</v>
      </c>
      <c r="DX50" s="92">
        <f>IFERROR(VLOOKUP(DX$2&amp;$A50,'NAV''s to be updated'!$H:$P,9,0),0)</f>
        <v>0</v>
      </c>
      <c r="DY50" s="92">
        <f>IFERROR(VLOOKUP(DY$2&amp;$A50,'NAV''s to be updated'!$H:$P,9,0),0)</f>
        <v>0</v>
      </c>
      <c r="DZ50" s="92">
        <f>IFERROR(VLOOKUP(DZ$2&amp;$A50,'NAV''s to be updated'!$H:$P,9,0),0)</f>
        <v>0</v>
      </c>
      <c r="EA50" s="92">
        <f>IFERROR(VLOOKUP(EA$2&amp;$A50,'NAV''s to be updated'!$H:$P,9,0),0)</f>
        <v>0</v>
      </c>
      <c r="EB50" s="92">
        <f>IFERROR(VLOOKUP(EB$2&amp;$A50,'NAV''s to be updated'!$H:$P,9,0),0)</f>
        <v>0</v>
      </c>
      <c r="EC50" s="92">
        <f>IFERROR(VLOOKUP(EC$2&amp;$A50,'NAV''s to be updated'!$H:$P,9,0),0)</f>
        <v>0</v>
      </c>
      <c r="ED50" s="92">
        <f>IFERROR(VLOOKUP(ED$2&amp;$A50,'NAV''s to be updated'!$H:$P,9,0),0)</f>
        <v>0</v>
      </c>
      <c r="EE50" s="92">
        <f>IFERROR(VLOOKUP(EE$2&amp;$A50,'NAV''s to be updated'!$H:$P,9,0),0)</f>
        <v>0</v>
      </c>
      <c r="EF50" s="92">
        <f>IFERROR(VLOOKUP(EF$2&amp;$A50,'NAV''s to be updated'!$H:$P,9,0),0)</f>
        <v>0</v>
      </c>
      <c r="EG50" s="92">
        <f>IFERROR(VLOOKUP(EG$2&amp;$A50,'NAV''s to be updated'!$H:$P,9,0),0)</f>
        <v>0</v>
      </c>
      <c r="EH50" s="92">
        <f>IFERROR(VLOOKUP(EH$2&amp;$A50,'NAV''s to be updated'!$H:$P,9,0),0)</f>
        <v>0</v>
      </c>
      <c r="EI50" s="92">
        <f>IFERROR(VLOOKUP(EI$2&amp;$A50,'NAV''s to be updated'!$H:$P,9,0),0)</f>
        <v>0</v>
      </c>
      <c r="EJ50" s="92">
        <f>IFERROR(VLOOKUP(EJ$2&amp;$A50,'NAV''s to be updated'!$H:$P,9,0),0)</f>
        <v>0</v>
      </c>
      <c r="EK50" s="92">
        <f>IFERROR(VLOOKUP(EK$2&amp;$A50,'NAV''s to be updated'!$H:$P,9,0),0)</f>
        <v>0</v>
      </c>
      <c r="EL50" s="92">
        <f>IFERROR(VLOOKUP(EL$2&amp;$A50,'NAV''s to be updated'!$H:$P,9,0),0)</f>
        <v>0</v>
      </c>
      <c r="EM50" s="92">
        <f>IFERROR(VLOOKUP(EM$2&amp;$A50,'NAV''s to be updated'!$H:$P,9,0),0)</f>
        <v>0</v>
      </c>
      <c r="EN50" s="92">
        <f>IFERROR(VLOOKUP(EN$2&amp;$A50,'NAV''s to be updated'!$H:$P,9,0),0)</f>
        <v>0</v>
      </c>
    </row>
    <row r="51" spans="1:144">
      <c r="A51" s="100"/>
      <c r="B51" s="101"/>
      <c r="C51" s="102"/>
      <c r="D51" s="102"/>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103"/>
      <c r="BH51" s="103"/>
      <c r="BI51" s="103"/>
      <c r="BJ51" s="103"/>
      <c r="BK51" s="103"/>
      <c r="BL51" s="103"/>
      <c r="BM51" s="103"/>
      <c r="BN51" s="103"/>
      <c r="BO51" s="103"/>
      <c r="BP51" s="103"/>
      <c r="BQ51" s="103"/>
      <c r="BR51" s="103"/>
      <c r="BS51" s="103"/>
      <c r="BT51" s="103"/>
      <c r="BU51" s="103"/>
      <c r="BV51" s="103"/>
      <c r="BW51" s="103"/>
      <c r="BX51" s="103"/>
      <c r="BY51" s="103"/>
      <c r="BZ51" s="103"/>
      <c r="CA51" s="103"/>
      <c r="CB51" s="103"/>
      <c r="CC51" s="103"/>
      <c r="CD51" s="103"/>
      <c r="CE51" s="103"/>
      <c r="CF51" s="103"/>
      <c r="CG51" s="103"/>
      <c r="CH51" s="103"/>
      <c r="CI51" s="103"/>
      <c r="CJ51" s="103"/>
      <c r="CK51" s="103"/>
      <c r="CL51" s="103"/>
      <c r="CM51" s="103"/>
      <c r="CN51" s="103"/>
      <c r="CO51" s="103"/>
      <c r="CP51" s="103"/>
      <c r="CQ51" s="103"/>
      <c r="CR51" s="103"/>
      <c r="CS51" s="103"/>
      <c r="CT51" s="103"/>
      <c r="CU51" s="103"/>
      <c r="CV51" s="103"/>
      <c r="CW51" s="103"/>
      <c r="CX51" s="103"/>
      <c r="CY51" s="103"/>
      <c r="CZ51" s="103"/>
      <c r="DA51" s="103"/>
      <c r="DB51" s="103"/>
      <c r="DC51" s="103"/>
      <c r="DD51" s="103"/>
      <c r="DE51" s="103"/>
      <c r="DF51" s="103"/>
      <c r="DG51" s="103"/>
      <c r="DH51" s="103"/>
      <c r="DI51" s="103"/>
      <c r="DJ51" s="103"/>
      <c r="DK51" s="103"/>
      <c r="DL51" s="103"/>
      <c r="DM51" s="103"/>
      <c r="DN51" s="103"/>
      <c r="DO51" s="103"/>
      <c r="DP51" s="103"/>
      <c r="DQ51" s="103"/>
      <c r="DR51" s="103"/>
      <c r="DS51" s="103"/>
      <c r="DT51" s="103"/>
    </row>
    <row r="52" spans="1:144" hidden="1">
      <c r="A52" s="104" t="s">
        <v>2845</v>
      </c>
      <c r="B52" s="104" t="s">
        <v>2549</v>
      </c>
      <c r="C52" s="102"/>
      <c r="D52" s="102"/>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103"/>
      <c r="BH52" s="103"/>
      <c r="BI52" s="103"/>
      <c r="BJ52" s="103"/>
      <c r="BK52" s="103"/>
      <c r="BL52" s="103"/>
      <c r="BM52" s="103"/>
      <c r="BN52" s="103"/>
      <c r="BO52" s="103"/>
      <c r="BP52" s="103"/>
      <c r="BQ52" s="103"/>
      <c r="BR52" s="103"/>
      <c r="BS52" s="103"/>
      <c r="BT52" s="103"/>
      <c r="BU52" s="103"/>
      <c r="BV52" s="103"/>
      <c r="BW52" s="103"/>
      <c r="BX52" s="103"/>
      <c r="BY52" s="103"/>
      <c r="BZ52" s="103"/>
      <c r="CA52" s="103"/>
      <c r="CB52" s="103"/>
      <c r="CC52" s="103"/>
      <c r="CD52" s="103"/>
      <c r="CE52" s="103"/>
      <c r="CF52" s="103"/>
      <c r="CG52" s="103"/>
      <c r="CH52" s="103"/>
      <c r="CI52" s="103"/>
      <c r="CJ52" s="103"/>
      <c r="CK52" s="103"/>
      <c r="CL52" s="103"/>
      <c r="CM52" s="103"/>
      <c r="CN52" s="103"/>
      <c r="CO52" s="103"/>
      <c r="CP52" s="103"/>
      <c r="CQ52" s="103"/>
      <c r="CR52" s="103"/>
      <c r="CS52" s="103"/>
      <c r="CT52" s="103"/>
      <c r="CU52" s="103"/>
      <c r="CV52" s="103"/>
      <c r="CW52" s="103"/>
      <c r="CX52" s="103"/>
      <c r="CY52" s="103"/>
      <c r="CZ52" s="103"/>
      <c r="DA52" s="103"/>
      <c r="DB52" s="103"/>
      <c r="DC52" s="103"/>
      <c r="DD52" s="103"/>
      <c r="DE52" s="103"/>
      <c r="DF52" s="103"/>
      <c r="DG52" s="103"/>
      <c r="DH52" s="103"/>
      <c r="DI52" s="103"/>
      <c r="DJ52" s="103"/>
      <c r="DK52" s="103"/>
      <c r="DL52" s="103"/>
      <c r="DM52" s="103"/>
      <c r="DN52" s="103"/>
      <c r="DO52" s="103"/>
      <c r="DP52" s="103"/>
      <c r="DQ52" s="103"/>
      <c r="DR52" s="103"/>
      <c r="DS52" s="103"/>
      <c r="DT52" s="103"/>
    </row>
    <row r="53" spans="1:144" hidden="1">
      <c r="A53" s="104" t="s">
        <v>42</v>
      </c>
      <c r="B53" s="104" t="s">
        <v>43</v>
      </c>
      <c r="C53" s="104"/>
      <c r="D53" s="104"/>
    </row>
    <row r="54" spans="1:144">
      <c r="A54" s="104" t="s">
        <v>36</v>
      </c>
      <c r="B54" s="104" t="s">
        <v>52</v>
      </c>
      <c r="C54" s="104"/>
      <c r="D54" s="104"/>
    </row>
    <row r="55" spans="1:144">
      <c r="A55" s="104" t="s">
        <v>51</v>
      </c>
      <c r="B55" s="104" t="s">
        <v>53</v>
      </c>
      <c r="C55" s="104"/>
      <c r="D55" s="104"/>
    </row>
    <row r="56" spans="1:144">
      <c r="A56" s="104" t="s">
        <v>25</v>
      </c>
      <c r="B56" s="104" t="s">
        <v>54</v>
      </c>
      <c r="C56" s="104"/>
      <c r="D56" s="104"/>
    </row>
    <row r="57" spans="1:144">
      <c r="A57" s="104" t="s">
        <v>2432</v>
      </c>
      <c r="B57" s="104" t="s">
        <v>3301</v>
      </c>
      <c r="C57" s="104"/>
      <c r="D57" s="104"/>
    </row>
    <row r="58" spans="1:144">
      <c r="A58" s="104" t="s">
        <v>55</v>
      </c>
      <c r="B58" s="104" t="s">
        <v>60</v>
      </c>
      <c r="C58" s="104"/>
      <c r="D58" s="104"/>
    </row>
    <row r="59" spans="1:144" ht="20.5" customHeight="1">
      <c r="A59" s="105" t="s">
        <v>56</v>
      </c>
      <c r="B59" s="104" t="s">
        <v>3591</v>
      </c>
      <c r="C59" s="104"/>
      <c r="D59" s="104"/>
    </row>
    <row r="60" spans="1:144">
      <c r="A60" s="104" t="s">
        <v>57</v>
      </c>
      <c r="B60" s="104" t="s">
        <v>3302</v>
      </c>
      <c r="C60" s="104"/>
      <c r="D60" s="104"/>
    </row>
    <row r="61" spans="1:144">
      <c r="A61" s="104"/>
      <c r="B61" s="104" t="s">
        <v>2430</v>
      </c>
      <c r="C61" s="104"/>
      <c r="D61" s="104"/>
    </row>
    <row r="62" spans="1:144">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row>
    <row r="63" spans="1:144">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row>
    <row r="64" spans="1:144" customFormat="1" ht="12.5"/>
    <row r="65" spans="3:124" customFormat="1" ht="12.5"/>
    <row r="66" spans="3:124" customFormat="1" ht="12.5"/>
    <row r="67" spans="3:124" customFormat="1" ht="12.5"/>
    <row r="68" spans="3:124" customFormat="1" ht="12.5"/>
    <row r="69" spans="3:124" customFormat="1" ht="12.5"/>
    <row r="70" spans="3:124">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c r="AM70" s="106"/>
      <c r="AN70" s="106"/>
      <c r="AO70" s="106"/>
      <c r="AP70" s="106"/>
      <c r="AQ70" s="106"/>
      <c r="AR70" s="106"/>
      <c r="AS70" s="106"/>
      <c r="AT70" s="106"/>
      <c r="AU70" s="106"/>
      <c r="AV70" s="106"/>
      <c r="AW70" s="106"/>
      <c r="AX70" s="106"/>
      <c r="AY70" s="106"/>
      <c r="AZ70" s="106"/>
      <c r="BA70" s="106"/>
      <c r="BB70" s="106"/>
      <c r="BC70" s="106"/>
      <c r="BD70" s="106"/>
      <c r="BE70" s="106"/>
      <c r="BF70" s="106"/>
      <c r="BG70" s="106"/>
      <c r="BH70" s="106"/>
      <c r="BI70" s="106"/>
      <c r="BJ70" s="106"/>
      <c r="BK70" s="106"/>
      <c r="BL70" s="106"/>
      <c r="BM70" s="106"/>
      <c r="BN70" s="106"/>
      <c r="BO70" s="106"/>
      <c r="BP70" s="106"/>
      <c r="BQ70" s="106"/>
      <c r="BR70" s="106"/>
      <c r="BS70" s="106"/>
      <c r="BT70" s="106"/>
      <c r="BU70" s="106"/>
      <c r="BV70" s="106"/>
      <c r="BW70" s="106"/>
      <c r="BX70" s="106"/>
      <c r="BY70" s="106"/>
      <c r="BZ70" s="106"/>
      <c r="CA70" s="106"/>
      <c r="CB70" s="106"/>
      <c r="CC70" s="106"/>
      <c r="CD70" s="106"/>
      <c r="CE70" s="106"/>
      <c r="CF70" s="106"/>
      <c r="CG70" s="106"/>
      <c r="CH70" s="106"/>
      <c r="CI70" s="106"/>
      <c r="CJ70" s="106"/>
      <c r="CK70" s="106"/>
      <c r="CL70" s="106"/>
      <c r="CM70" s="106"/>
      <c r="CN70" s="106"/>
      <c r="CO70" s="106"/>
      <c r="CP70" s="106"/>
      <c r="CQ70" s="106"/>
      <c r="CR70" s="106"/>
      <c r="CS70" s="106"/>
      <c r="CT70" s="106"/>
      <c r="CU70" s="106"/>
      <c r="CV70" s="106"/>
      <c r="CW70" s="106"/>
      <c r="CX70" s="106"/>
      <c r="CY70" s="106"/>
      <c r="CZ70" s="106"/>
      <c r="DA70" s="106"/>
      <c r="DB70" s="106"/>
      <c r="DC70" s="106"/>
      <c r="DD70" s="106"/>
      <c r="DE70" s="106"/>
      <c r="DF70" s="106"/>
      <c r="DG70" s="106"/>
      <c r="DH70" s="106"/>
      <c r="DI70" s="106"/>
      <c r="DJ70" s="106"/>
      <c r="DK70" s="106"/>
      <c r="DL70" s="106"/>
      <c r="DM70" s="106"/>
      <c r="DN70" s="106"/>
      <c r="DO70" s="106"/>
      <c r="DP70" s="106"/>
      <c r="DQ70" s="106"/>
      <c r="DR70" s="106"/>
      <c r="DS70" s="106"/>
      <c r="DT70" s="106"/>
    </row>
  </sheetData>
  <customSheetViews>
    <customSheetView guid="{9377BDC9-F096-46A0-894F-CAFD90995701}">
      <pane xSplit="2" ySplit="3" topLeftCell="P43" activePane="bottomRight" state="frozen"/>
      <selection pane="bottomRight" activeCell="B59" sqref="B59"/>
      <pageMargins left="0.7" right="0.7" top="0.75" bottom="0.75" header="0.3" footer="0.3"/>
      <pageSetup paperSize="9" orientation="portrait" r:id="rId1"/>
    </customSheetView>
    <customSheetView guid="{4F400F4F-3CCA-438A-8291-BB892DB15710}">
      <pane xSplit="2" ySplit="3" topLeftCell="CE4" activePane="bottomRight" state="frozen"/>
      <selection pane="bottomRight" activeCell="CL28" sqref="CL28"/>
      <pageMargins left="0.7" right="0.7" top="0.75" bottom="0.75" header="0.3" footer="0.3"/>
      <pageSetup paperSize="9" orientation="portrait" r:id="rId2"/>
    </customSheetView>
  </customSheetViews>
  <mergeCells count="756">
    <mergeCell ref="EG17:EH17"/>
    <mergeCell ref="EI17:EJ17"/>
    <mergeCell ref="EK17:EL17"/>
    <mergeCell ref="EM17:EN17"/>
    <mergeCell ref="EG19:EH19"/>
    <mergeCell ref="EI19:EJ19"/>
    <mergeCell ref="EK19:EL19"/>
    <mergeCell ref="EM19:EN19"/>
    <mergeCell ref="EG20:EH20"/>
    <mergeCell ref="EI20:EJ20"/>
    <mergeCell ref="EK20:EL20"/>
    <mergeCell ref="EM20:EN20"/>
    <mergeCell ref="EG14:EH14"/>
    <mergeCell ref="EI14:EJ14"/>
    <mergeCell ref="EK14:EL14"/>
    <mergeCell ref="EM14:EN14"/>
    <mergeCell ref="EG15:EH15"/>
    <mergeCell ref="EI15:EJ15"/>
    <mergeCell ref="EK15:EL15"/>
    <mergeCell ref="EM15:EN15"/>
    <mergeCell ref="EG16:EH16"/>
    <mergeCell ref="EI16:EJ16"/>
    <mergeCell ref="EK16:EL16"/>
    <mergeCell ref="EM16:EN16"/>
    <mergeCell ref="EG10:EH10"/>
    <mergeCell ref="EI10:EJ10"/>
    <mergeCell ref="EK10:EL10"/>
    <mergeCell ref="EM10:EN10"/>
    <mergeCell ref="EG11:EH11"/>
    <mergeCell ref="EI11:EJ11"/>
    <mergeCell ref="EK11:EL11"/>
    <mergeCell ref="EM11:EN11"/>
    <mergeCell ref="EG12:EH12"/>
    <mergeCell ref="EI12:EJ12"/>
    <mergeCell ref="EK12:EL12"/>
    <mergeCell ref="EM12:EN12"/>
    <mergeCell ref="EG4:EH4"/>
    <mergeCell ref="EI4:EJ4"/>
    <mergeCell ref="EK4:EL4"/>
    <mergeCell ref="EM4:EN4"/>
    <mergeCell ref="EG8:EH8"/>
    <mergeCell ref="EI8:EJ8"/>
    <mergeCell ref="EK8:EL8"/>
    <mergeCell ref="EM8:EN8"/>
    <mergeCell ref="EG9:EH9"/>
    <mergeCell ref="EI9:EJ9"/>
    <mergeCell ref="EK9:EL9"/>
    <mergeCell ref="EM9:EN9"/>
    <mergeCell ref="EE17:EF17"/>
    <mergeCell ref="EE19:EF19"/>
    <mergeCell ref="EE20:EF20"/>
    <mergeCell ref="EE4:EF4"/>
    <mergeCell ref="EE8:EF8"/>
    <mergeCell ref="EE9:EF9"/>
    <mergeCell ref="EE10:EF10"/>
    <mergeCell ref="EE11:EF11"/>
    <mergeCell ref="EE12:EF12"/>
    <mergeCell ref="EE14:EF14"/>
    <mergeCell ref="EE15:EF15"/>
    <mergeCell ref="EE16:EF16"/>
    <mergeCell ref="DZ17:EA17"/>
    <mergeCell ref="DZ19:EA19"/>
    <mergeCell ref="DZ20:EA20"/>
    <mergeCell ref="EB4:EC4"/>
    <mergeCell ref="EB8:EC8"/>
    <mergeCell ref="EB9:EC9"/>
    <mergeCell ref="EB10:EC10"/>
    <mergeCell ref="EB11:EC11"/>
    <mergeCell ref="EB12:EC12"/>
    <mergeCell ref="EB14:EC14"/>
    <mergeCell ref="EB15:EC15"/>
    <mergeCell ref="EB16:EC16"/>
    <mergeCell ref="EB17:EC17"/>
    <mergeCell ref="EB19:EC19"/>
    <mergeCell ref="EB20:EC20"/>
    <mergeCell ref="DZ4:EA4"/>
    <mergeCell ref="DZ8:EA8"/>
    <mergeCell ref="DZ9:EA9"/>
    <mergeCell ref="DZ10:EA10"/>
    <mergeCell ref="DZ11:EA11"/>
    <mergeCell ref="DZ12:EA12"/>
    <mergeCell ref="DZ14:EA14"/>
    <mergeCell ref="DZ15:EA15"/>
    <mergeCell ref="DZ16:EA16"/>
    <mergeCell ref="DU17:DV17"/>
    <mergeCell ref="DU19:DV19"/>
    <mergeCell ref="DU20:DV20"/>
    <mergeCell ref="DW4:DX4"/>
    <mergeCell ref="DW8:DX8"/>
    <mergeCell ref="DW9:DX9"/>
    <mergeCell ref="DW10:DX10"/>
    <mergeCell ref="DW11:DX11"/>
    <mergeCell ref="DW12:DX12"/>
    <mergeCell ref="DW14:DX14"/>
    <mergeCell ref="DW15:DX15"/>
    <mergeCell ref="DW16:DX16"/>
    <mergeCell ref="DW17:DX17"/>
    <mergeCell ref="DW19:DX19"/>
    <mergeCell ref="DW20:DX20"/>
    <mergeCell ref="DU4:DV4"/>
    <mergeCell ref="DU8:DV8"/>
    <mergeCell ref="DU9:DV9"/>
    <mergeCell ref="DU10:DV10"/>
    <mergeCell ref="DU11:DV11"/>
    <mergeCell ref="DU12:DV12"/>
    <mergeCell ref="DU14:DV14"/>
    <mergeCell ref="DU15:DV15"/>
    <mergeCell ref="DU16:DV16"/>
    <mergeCell ref="DG17:DH17"/>
    <mergeCell ref="DG19:DH19"/>
    <mergeCell ref="DG20:DH20"/>
    <mergeCell ref="DG4:DH4"/>
    <mergeCell ref="DG8:DH8"/>
    <mergeCell ref="DG9:DH9"/>
    <mergeCell ref="DG10:DH10"/>
    <mergeCell ref="DG11:DH11"/>
    <mergeCell ref="DG12:DH12"/>
    <mergeCell ref="DG14:DH14"/>
    <mergeCell ref="DG15:DH15"/>
    <mergeCell ref="DG16:DH16"/>
    <mergeCell ref="CQ20:CR20"/>
    <mergeCell ref="CS20:CT20"/>
    <mergeCell ref="CV20:CW20"/>
    <mergeCell ref="CX20:CY20"/>
    <mergeCell ref="CZ20:DA20"/>
    <mergeCell ref="CC10:CD10"/>
    <mergeCell ref="CE10:CF10"/>
    <mergeCell ref="CL10:CM10"/>
    <mergeCell ref="CN10:CO10"/>
    <mergeCell ref="CC11:CD11"/>
    <mergeCell ref="CE11:CF11"/>
    <mergeCell ref="CL11:CM11"/>
    <mergeCell ref="CN11:CO11"/>
    <mergeCell ref="CQ17:CR17"/>
    <mergeCell ref="CS17:CT17"/>
    <mergeCell ref="CV17:CW17"/>
    <mergeCell ref="CX17:CY17"/>
    <mergeCell ref="CZ17:DA17"/>
    <mergeCell ref="CQ19:CR19"/>
    <mergeCell ref="CS19:CT19"/>
    <mergeCell ref="CV19:CW19"/>
    <mergeCell ref="CX19:CY19"/>
    <mergeCell ref="CZ19:DA19"/>
    <mergeCell ref="CQ15:CR15"/>
    <mergeCell ref="CS15:CT15"/>
    <mergeCell ref="CV15:CW15"/>
    <mergeCell ref="CX15:CY15"/>
    <mergeCell ref="CZ15:DA15"/>
    <mergeCell ref="CQ16:CR16"/>
    <mergeCell ref="CS16:CT16"/>
    <mergeCell ref="CV16:CW16"/>
    <mergeCell ref="CX16:CY16"/>
    <mergeCell ref="CZ16:DA16"/>
    <mergeCell ref="CZ11:DA11"/>
    <mergeCell ref="CQ14:CR14"/>
    <mergeCell ref="CS14:CT14"/>
    <mergeCell ref="CV14:CW14"/>
    <mergeCell ref="CX14:CY14"/>
    <mergeCell ref="CZ14:DA14"/>
    <mergeCell ref="CQ11:CR11"/>
    <mergeCell ref="CV11:CW11"/>
    <mergeCell ref="CX11:CY11"/>
    <mergeCell ref="CS11:CT11"/>
    <mergeCell ref="CX12:CY12"/>
    <mergeCell ref="CZ12:DA12"/>
    <mergeCell ref="CQ9:CR9"/>
    <mergeCell ref="CS9:CT9"/>
    <mergeCell ref="CV9:CW9"/>
    <mergeCell ref="CX9:CY9"/>
    <mergeCell ref="CZ9:DA9"/>
    <mergeCell ref="CS10:CT10"/>
    <mergeCell ref="CZ10:DA10"/>
    <mergeCell ref="CQ10:CR10"/>
    <mergeCell ref="CV10:CW10"/>
    <mergeCell ref="CX10:CY10"/>
    <mergeCell ref="CQ4:CR4"/>
    <mergeCell ref="CS4:CT4"/>
    <mergeCell ref="CV4:CW4"/>
    <mergeCell ref="CX4:CY4"/>
    <mergeCell ref="CZ4:DA4"/>
    <mergeCell ref="CQ8:CR8"/>
    <mergeCell ref="CS8:CT8"/>
    <mergeCell ref="CV8:CW8"/>
    <mergeCell ref="CX8:CY8"/>
    <mergeCell ref="CZ8:DA8"/>
    <mergeCell ref="AI4:AJ4"/>
    <mergeCell ref="AI8:AJ8"/>
    <mergeCell ref="AI9:AJ9"/>
    <mergeCell ref="AI10:AJ10"/>
    <mergeCell ref="AI11:AJ11"/>
    <mergeCell ref="AI14:AJ14"/>
    <mergeCell ref="AI15:AJ15"/>
    <mergeCell ref="AI16:AJ16"/>
    <mergeCell ref="AI17:AJ17"/>
    <mergeCell ref="CN19:CO19"/>
    <mergeCell ref="CN20:CO20"/>
    <mergeCell ref="CN4:CO4"/>
    <mergeCell ref="CN8:CO8"/>
    <mergeCell ref="CN9:CO9"/>
    <mergeCell ref="CN14:CO14"/>
    <mergeCell ref="CN15:CO15"/>
    <mergeCell ref="CN16:CO16"/>
    <mergeCell ref="CN17:CO17"/>
    <mergeCell ref="BP20:BQ20"/>
    <mergeCell ref="BN11:BO11"/>
    <mergeCell ref="BN10:BO10"/>
    <mergeCell ref="BN9:BO9"/>
    <mergeCell ref="BN8:BO8"/>
    <mergeCell ref="BN4:BO4"/>
    <mergeCell ref="BP11:BQ11"/>
    <mergeCell ref="BP10:BQ10"/>
    <mergeCell ref="BP9:BQ9"/>
    <mergeCell ref="BP8:BQ8"/>
    <mergeCell ref="BP4:BQ4"/>
    <mergeCell ref="BN15:BO15"/>
    <mergeCell ref="BN16:BO16"/>
    <mergeCell ref="BN17:BO17"/>
    <mergeCell ref="BN19:BO19"/>
    <mergeCell ref="BN20:BO20"/>
    <mergeCell ref="BP14:BQ14"/>
    <mergeCell ref="BP15:BQ15"/>
    <mergeCell ref="BP16:BQ16"/>
    <mergeCell ref="BP17:BQ17"/>
    <mergeCell ref="BP19:BQ19"/>
    <mergeCell ref="BN14:BO14"/>
    <mergeCell ref="BR19:BT19"/>
    <mergeCell ref="BR17:BT17"/>
    <mergeCell ref="BR16:BT16"/>
    <mergeCell ref="BR15:BT15"/>
    <mergeCell ref="BR14:BT14"/>
    <mergeCell ref="BR11:BT11"/>
    <mergeCell ref="BR10:BT10"/>
    <mergeCell ref="BR9:BT9"/>
    <mergeCell ref="BR8:BT8"/>
    <mergeCell ref="BR4:BT4"/>
    <mergeCell ref="BR20:BT20"/>
    <mergeCell ref="CA19:CB19"/>
    <mergeCell ref="CA20:CB20"/>
    <mergeCell ref="CC4:CD4"/>
    <mergeCell ref="CC8:CD8"/>
    <mergeCell ref="CC9:CD9"/>
    <mergeCell ref="CC14:CD14"/>
    <mergeCell ref="CC15:CD15"/>
    <mergeCell ref="CC16:CD16"/>
    <mergeCell ref="CC17:CD17"/>
    <mergeCell ref="CC19:CD19"/>
    <mergeCell ref="CC20:CD20"/>
    <mergeCell ref="CA4:CB4"/>
    <mergeCell ref="CA8:CB8"/>
    <mergeCell ref="CA9:CB9"/>
    <mergeCell ref="CA10:CB10"/>
    <mergeCell ref="CA11:CB11"/>
    <mergeCell ref="CA14:CB14"/>
    <mergeCell ref="CA15:CB15"/>
    <mergeCell ref="CA16:CB16"/>
    <mergeCell ref="CA17:CB17"/>
    <mergeCell ref="BW15:BX15"/>
    <mergeCell ref="BW16:BX16"/>
    <mergeCell ref="BU11:BV11"/>
    <mergeCell ref="BW17:BX17"/>
    <mergeCell ref="BW19:BX19"/>
    <mergeCell ref="BW20:BX20"/>
    <mergeCell ref="BW4:BX4"/>
    <mergeCell ref="BW8:BX8"/>
    <mergeCell ref="BW9:BX9"/>
    <mergeCell ref="BW10:BX10"/>
    <mergeCell ref="BW11:BX11"/>
    <mergeCell ref="BW14:BX14"/>
    <mergeCell ref="CJ14:CK14"/>
    <mergeCell ref="CJ15:CK15"/>
    <mergeCell ref="CJ16:CK16"/>
    <mergeCell ref="CJ17:CK17"/>
    <mergeCell ref="CJ19:CK19"/>
    <mergeCell ref="CJ20:CK20"/>
    <mergeCell ref="CL14:CM14"/>
    <mergeCell ref="CL15:CM15"/>
    <mergeCell ref="CL16:CM16"/>
    <mergeCell ref="CL17:CM17"/>
    <mergeCell ref="CL19:CM19"/>
    <mergeCell ref="CL20:CM20"/>
    <mergeCell ref="CJ4:CK4"/>
    <mergeCell ref="CL4:CM4"/>
    <mergeCell ref="CJ8:CK8"/>
    <mergeCell ref="CJ9:CK9"/>
    <mergeCell ref="CJ10:CK10"/>
    <mergeCell ref="CJ11:CK11"/>
    <mergeCell ref="CL8:CM8"/>
    <mergeCell ref="CL9:CM9"/>
    <mergeCell ref="BE19:BF19"/>
    <mergeCell ref="BI19:BJ19"/>
    <mergeCell ref="BI15:BJ15"/>
    <mergeCell ref="BI16:BJ16"/>
    <mergeCell ref="BI17:BJ17"/>
    <mergeCell ref="BI9:BJ9"/>
    <mergeCell ref="BI10:BJ10"/>
    <mergeCell ref="BI11:BJ11"/>
    <mergeCell ref="BK4:BL4"/>
    <mergeCell ref="BK8:BL8"/>
    <mergeCell ref="BK9:BL9"/>
    <mergeCell ref="BK10:BL10"/>
    <mergeCell ref="BK11:BL11"/>
    <mergeCell ref="BK15:BL15"/>
    <mergeCell ref="BK16:BL16"/>
    <mergeCell ref="BK17:BL17"/>
    <mergeCell ref="BE20:BF20"/>
    <mergeCell ref="BE4:BF4"/>
    <mergeCell ref="BE8:BF8"/>
    <mergeCell ref="BE9:BF9"/>
    <mergeCell ref="BE10:BF10"/>
    <mergeCell ref="BE11:BF11"/>
    <mergeCell ref="BE14:BF14"/>
    <mergeCell ref="BE15:BF15"/>
    <mergeCell ref="BE16:BF16"/>
    <mergeCell ref="BE17:BF17"/>
    <mergeCell ref="BE12:BF12"/>
    <mergeCell ref="BC20:BD20"/>
    <mergeCell ref="BA10:BB10"/>
    <mergeCell ref="BC10:BD10"/>
    <mergeCell ref="BA11:BB11"/>
    <mergeCell ref="BC11:BD11"/>
    <mergeCell ref="BA14:BB14"/>
    <mergeCell ref="BC14:BD14"/>
    <mergeCell ref="BC15:BD15"/>
    <mergeCell ref="BA4:BB4"/>
    <mergeCell ref="BC4:BD4"/>
    <mergeCell ref="BA8:BB8"/>
    <mergeCell ref="BC8:BD8"/>
    <mergeCell ref="BA9:BB9"/>
    <mergeCell ref="BC9:BD9"/>
    <mergeCell ref="BC16:BD16"/>
    <mergeCell ref="BC17:BD17"/>
    <mergeCell ref="BC19:BD19"/>
    <mergeCell ref="BA19:BB19"/>
    <mergeCell ref="BA20:BB20"/>
    <mergeCell ref="BA17:BB17"/>
    <mergeCell ref="BA15:BB15"/>
    <mergeCell ref="BA16:BB16"/>
    <mergeCell ref="BC12:BD12"/>
    <mergeCell ref="AS11:AT11"/>
    <mergeCell ref="AS15:AT15"/>
    <mergeCell ref="AY11:AZ11"/>
    <mergeCell ref="AY14:AZ14"/>
    <mergeCell ref="AY15:AZ15"/>
    <mergeCell ref="AY16:AZ16"/>
    <mergeCell ref="AW10:AX10"/>
    <mergeCell ref="AW11:AX11"/>
    <mergeCell ref="AW14:AX14"/>
    <mergeCell ref="AW15:AX15"/>
    <mergeCell ref="AW16:AX16"/>
    <mergeCell ref="Y14:Z14"/>
    <mergeCell ref="Y15:Z15"/>
    <mergeCell ref="G14:H14"/>
    <mergeCell ref="G15:H15"/>
    <mergeCell ref="AA11:AB11"/>
    <mergeCell ref="AC15:AD15"/>
    <mergeCell ref="Y16:Z16"/>
    <mergeCell ref="AC16:AD16"/>
    <mergeCell ref="AU10:AV10"/>
    <mergeCell ref="AU11:AV11"/>
    <mergeCell ref="AK10:AL10"/>
    <mergeCell ref="AU14:AV14"/>
    <mergeCell ref="AU15:AV15"/>
    <mergeCell ref="AM14:AN14"/>
    <mergeCell ref="AO14:AP14"/>
    <mergeCell ref="AO15:AP15"/>
    <mergeCell ref="AG14:AH14"/>
    <mergeCell ref="AK14:AL14"/>
    <mergeCell ref="AK11:AL11"/>
    <mergeCell ref="AQ14:AR14"/>
    <mergeCell ref="AS14:AT14"/>
    <mergeCell ref="G11:H11"/>
    <mergeCell ref="I11:J11"/>
    <mergeCell ref="K10:L10"/>
    <mergeCell ref="E19:F19"/>
    <mergeCell ref="Q14:R14"/>
    <mergeCell ref="E20:F20"/>
    <mergeCell ref="E9:F9"/>
    <mergeCell ref="C16:D16"/>
    <mergeCell ref="C17:D17"/>
    <mergeCell ref="C19:D19"/>
    <mergeCell ref="C20:D20"/>
    <mergeCell ref="C10:D10"/>
    <mergeCell ref="C11:D11"/>
    <mergeCell ref="E10:F10"/>
    <mergeCell ref="E16:F16"/>
    <mergeCell ref="O20:P20"/>
    <mergeCell ref="O9:P9"/>
    <mergeCell ref="C14:D14"/>
    <mergeCell ref="C15:D15"/>
    <mergeCell ref="O16:P16"/>
    <mergeCell ref="E17:F17"/>
    <mergeCell ref="E11:F11"/>
    <mergeCell ref="E14:F14"/>
    <mergeCell ref="E15:F15"/>
    <mergeCell ref="G17:H17"/>
    <mergeCell ref="I17:J17"/>
    <mergeCell ref="I14:J14"/>
    <mergeCell ref="G10:H10"/>
    <mergeCell ref="W10:X10"/>
    <mergeCell ref="K19:L19"/>
    <mergeCell ref="K11:L11"/>
    <mergeCell ref="O19:P19"/>
    <mergeCell ref="O17:P17"/>
    <mergeCell ref="O14:P14"/>
    <mergeCell ref="M17:N17"/>
    <mergeCell ref="M16:N16"/>
    <mergeCell ref="O15:P15"/>
    <mergeCell ref="M10:N10"/>
    <mergeCell ref="M11:N11"/>
    <mergeCell ref="Q16:R16"/>
    <mergeCell ref="W15:X15"/>
    <mergeCell ref="W16:X16"/>
    <mergeCell ref="W11:X11"/>
    <mergeCell ref="W14:X14"/>
    <mergeCell ref="Q11:R11"/>
    <mergeCell ref="O11:P11"/>
    <mergeCell ref="I10:J10"/>
    <mergeCell ref="U17:V17"/>
    <mergeCell ref="U19:V19"/>
    <mergeCell ref="K14:L14"/>
    <mergeCell ref="K15:L15"/>
    <mergeCell ref="U20:V20"/>
    <mergeCell ref="Y19:Z19"/>
    <mergeCell ref="Y20:Z20"/>
    <mergeCell ref="W19:X19"/>
    <mergeCell ref="S20:T20"/>
    <mergeCell ref="Q20:R20"/>
    <mergeCell ref="S17:T17"/>
    <mergeCell ref="Q17:R17"/>
    <mergeCell ref="S19:T19"/>
    <mergeCell ref="G20:H20"/>
    <mergeCell ref="K20:L20"/>
    <mergeCell ref="I19:J19"/>
    <mergeCell ref="M20:N20"/>
    <mergeCell ref="K17:L17"/>
    <mergeCell ref="I20:J20"/>
    <mergeCell ref="G19:H19"/>
    <mergeCell ref="I16:J16"/>
    <mergeCell ref="Q19:R19"/>
    <mergeCell ref="M19:N19"/>
    <mergeCell ref="G16:H16"/>
    <mergeCell ref="K16:L16"/>
    <mergeCell ref="AG20:AH20"/>
    <mergeCell ref="AM20:AN20"/>
    <mergeCell ref="AM19:AN19"/>
    <mergeCell ref="AM17:AN17"/>
    <mergeCell ref="W20:X20"/>
    <mergeCell ref="AA20:AB20"/>
    <mergeCell ref="AE20:AF20"/>
    <mergeCell ref="AK20:AL20"/>
    <mergeCell ref="AC20:AD20"/>
    <mergeCell ref="AG17:AH17"/>
    <mergeCell ref="AA19:AB19"/>
    <mergeCell ref="AK19:AL19"/>
    <mergeCell ref="AC19:AD19"/>
    <mergeCell ref="Y17:Z17"/>
    <mergeCell ref="AE19:AF19"/>
    <mergeCell ref="AG19:AH19"/>
    <mergeCell ref="AC17:AD17"/>
    <mergeCell ref="W17:X17"/>
    <mergeCell ref="AA17:AB17"/>
    <mergeCell ref="AE17:AF17"/>
    <mergeCell ref="AI19:AJ19"/>
    <mergeCell ref="AI20:AJ20"/>
    <mergeCell ref="AO11:AP11"/>
    <mergeCell ref="Q15:R15"/>
    <mergeCell ref="Q10:R10"/>
    <mergeCell ref="AA16:AB16"/>
    <mergeCell ref="S16:T16"/>
    <mergeCell ref="U14:V14"/>
    <mergeCell ref="U15:V15"/>
    <mergeCell ref="S14:T14"/>
    <mergeCell ref="U16:V16"/>
    <mergeCell ref="AE14:AF14"/>
    <mergeCell ref="S15:T15"/>
    <mergeCell ref="U11:V11"/>
    <mergeCell ref="S11:T11"/>
    <mergeCell ref="Y11:Z11"/>
    <mergeCell ref="AC11:AD11"/>
    <mergeCell ref="AC14:AD14"/>
    <mergeCell ref="AA14:AB14"/>
    <mergeCell ref="AA15:AB15"/>
    <mergeCell ref="S10:T10"/>
    <mergeCell ref="AC10:AD10"/>
    <mergeCell ref="AM10:AN10"/>
    <mergeCell ref="AO10:AP10"/>
    <mergeCell ref="AM16:AN16"/>
    <mergeCell ref="AE15:AF15"/>
    <mergeCell ref="AU19:AV19"/>
    <mergeCell ref="AQ17:AR17"/>
    <mergeCell ref="AQ19:AR19"/>
    <mergeCell ref="AS17:AT17"/>
    <mergeCell ref="AS19:AT19"/>
    <mergeCell ref="AQ16:AR16"/>
    <mergeCell ref="AO19:AP19"/>
    <mergeCell ref="AK4:AL4"/>
    <mergeCell ref="AG4:AH4"/>
    <mergeCell ref="AU4:AV4"/>
    <mergeCell ref="AO16:AP16"/>
    <mergeCell ref="AQ11:AR11"/>
    <mergeCell ref="AQ15:AR15"/>
    <mergeCell ref="AO17:AP17"/>
    <mergeCell ref="AU8:AV8"/>
    <mergeCell ref="AU9:AV9"/>
    <mergeCell ref="AO9:AP9"/>
    <mergeCell ref="AK9:AL9"/>
    <mergeCell ref="AK17:AL17"/>
    <mergeCell ref="AM11:AN11"/>
    <mergeCell ref="AQ10:AR10"/>
    <mergeCell ref="AU17:AV17"/>
    <mergeCell ref="AU16:AV16"/>
    <mergeCell ref="AS16:AT16"/>
    <mergeCell ref="AG11:AH11"/>
    <mergeCell ref="AQ4:AR4"/>
    <mergeCell ref="AO4:AP4"/>
    <mergeCell ref="AM4:AN4"/>
    <mergeCell ref="AQ9:AR9"/>
    <mergeCell ref="AE11:AF11"/>
    <mergeCell ref="AG16:AH16"/>
    <mergeCell ref="AM15:AN15"/>
    <mergeCell ref="C8:D8"/>
    <mergeCell ref="C9:D9"/>
    <mergeCell ref="G8:H8"/>
    <mergeCell ref="G9:H9"/>
    <mergeCell ref="M8:N8"/>
    <mergeCell ref="AG9:AH9"/>
    <mergeCell ref="U9:V9"/>
    <mergeCell ref="O8:P8"/>
    <mergeCell ref="U8:V8"/>
    <mergeCell ref="S9:T9"/>
    <mergeCell ref="Q8:R8"/>
    <mergeCell ref="U10:V10"/>
    <mergeCell ref="AK16:AL16"/>
    <mergeCell ref="AK15:AL15"/>
    <mergeCell ref="AG15:AH15"/>
    <mergeCell ref="AE16:AF16"/>
    <mergeCell ref="I15:J15"/>
    <mergeCell ref="M14:N14"/>
    <mergeCell ref="M15:N15"/>
    <mergeCell ref="AO8:AP8"/>
    <mergeCell ref="C4:D4"/>
    <mergeCell ref="E4:F4"/>
    <mergeCell ref="K4:L4"/>
    <mergeCell ref="O4:P4"/>
    <mergeCell ref="AC4:AD4"/>
    <mergeCell ref="M9:N9"/>
    <mergeCell ref="M4:N4"/>
    <mergeCell ref="G4:H4"/>
    <mergeCell ref="I4:J4"/>
    <mergeCell ref="K9:L9"/>
    <mergeCell ref="I9:J9"/>
    <mergeCell ref="E8:F8"/>
    <mergeCell ref="I8:J8"/>
    <mergeCell ref="K8:L8"/>
    <mergeCell ref="AE9:AF9"/>
    <mergeCell ref="W8:X8"/>
    <mergeCell ref="W9:X9"/>
    <mergeCell ref="AA8:AB8"/>
    <mergeCell ref="W4:X4"/>
    <mergeCell ref="U4:V4"/>
    <mergeCell ref="AE4:AF4"/>
    <mergeCell ref="Q4:R4"/>
    <mergeCell ref="S4:T4"/>
    <mergeCell ref="AA4:AB4"/>
    <mergeCell ref="Y4:Z4"/>
    <mergeCell ref="Y8:Z8"/>
    <mergeCell ref="AE10:AF10"/>
    <mergeCell ref="Q9:R9"/>
    <mergeCell ref="Y10:Z10"/>
    <mergeCell ref="O10:P10"/>
    <mergeCell ref="AS8:AT8"/>
    <mergeCell ref="AS9:AT9"/>
    <mergeCell ref="AK8:AL8"/>
    <mergeCell ref="S8:T8"/>
    <mergeCell ref="AM8:AN8"/>
    <mergeCell ref="Y9:Z9"/>
    <mergeCell ref="AC8:AD8"/>
    <mergeCell ref="AC9:AD9"/>
    <mergeCell ref="AA9:AB9"/>
    <mergeCell ref="AE8:AF8"/>
    <mergeCell ref="AG8:AH8"/>
    <mergeCell ref="AM9:AN9"/>
    <mergeCell ref="AQ8:AR8"/>
    <mergeCell ref="AG10:AH10"/>
    <mergeCell ref="AS10:AT10"/>
    <mergeCell ref="AA10:AB10"/>
    <mergeCell ref="BI20:BJ20"/>
    <mergeCell ref="BI14:BJ14"/>
    <mergeCell ref="BI4:BJ4"/>
    <mergeCell ref="BI8:BJ8"/>
    <mergeCell ref="AO20:AP20"/>
    <mergeCell ref="AW17:AX17"/>
    <mergeCell ref="AY17:AZ17"/>
    <mergeCell ref="AW19:AX19"/>
    <mergeCell ref="AW20:AX20"/>
    <mergeCell ref="AU20:AV20"/>
    <mergeCell ref="AS20:AT20"/>
    <mergeCell ref="AQ20:AR20"/>
    <mergeCell ref="AY19:AZ19"/>
    <mergeCell ref="AY20:AZ20"/>
    <mergeCell ref="AY4:AZ4"/>
    <mergeCell ref="AS4:AT4"/>
    <mergeCell ref="AW4:AX4"/>
    <mergeCell ref="AY8:AZ8"/>
    <mergeCell ref="AY9:AZ9"/>
    <mergeCell ref="AW8:AX8"/>
    <mergeCell ref="AW9:AX9"/>
    <mergeCell ref="AY10:AZ10"/>
    <mergeCell ref="BG19:BH19"/>
    <mergeCell ref="BG20:BH20"/>
    <mergeCell ref="BG4:BH4"/>
    <mergeCell ref="BG8:BH8"/>
    <mergeCell ref="BG9:BH9"/>
    <mergeCell ref="BG10:BH10"/>
    <mergeCell ref="BG11:BH11"/>
    <mergeCell ref="BG14:BH14"/>
    <mergeCell ref="BG15:BH15"/>
    <mergeCell ref="BG16:BH16"/>
    <mergeCell ref="BG17:BH17"/>
    <mergeCell ref="BG12:BH12"/>
    <mergeCell ref="BK19:BL19"/>
    <mergeCell ref="BK20:BL20"/>
    <mergeCell ref="BK14:BL14"/>
    <mergeCell ref="BU20:BV20"/>
    <mergeCell ref="BU14:BV14"/>
    <mergeCell ref="BY4:BZ4"/>
    <mergeCell ref="BY8:BZ8"/>
    <mergeCell ref="BY9:BZ9"/>
    <mergeCell ref="BY10:BZ10"/>
    <mergeCell ref="BY11:BZ11"/>
    <mergeCell ref="BY14:BZ14"/>
    <mergeCell ref="BY16:BZ16"/>
    <mergeCell ref="BY17:BZ17"/>
    <mergeCell ref="BY19:BZ19"/>
    <mergeCell ref="BY20:BZ20"/>
    <mergeCell ref="BY15:BZ15"/>
    <mergeCell ref="BU15:BV15"/>
    <mergeCell ref="BU16:BV16"/>
    <mergeCell ref="BU17:BV17"/>
    <mergeCell ref="BU19:BV19"/>
    <mergeCell ref="BU4:BV4"/>
    <mergeCell ref="BU8:BV8"/>
    <mergeCell ref="BU9:BV9"/>
    <mergeCell ref="BU10:BV10"/>
    <mergeCell ref="CE19:CF19"/>
    <mergeCell ref="CE20:CF20"/>
    <mergeCell ref="CE4:CF4"/>
    <mergeCell ref="CE8:CF8"/>
    <mergeCell ref="CE9:CF9"/>
    <mergeCell ref="CE14:CF14"/>
    <mergeCell ref="CE15:CF15"/>
    <mergeCell ref="CE16:CF16"/>
    <mergeCell ref="CE17:CF17"/>
    <mergeCell ref="CE12:CF12"/>
    <mergeCell ref="C12:D12"/>
    <mergeCell ref="E12:F12"/>
    <mergeCell ref="G12:H12"/>
    <mergeCell ref="I12:J12"/>
    <mergeCell ref="K12:L12"/>
    <mergeCell ref="M12:N12"/>
    <mergeCell ref="O12:P12"/>
    <mergeCell ref="Q12:R12"/>
    <mergeCell ref="S12:T12"/>
    <mergeCell ref="U12:V12"/>
    <mergeCell ref="W12:X12"/>
    <mergeCell ref="Y12:Z12"/>
    <mergeCell ref="AA12:AB12"/>
    <mergeCell ref="AC12:AD12"/>
    <mergeCell ref="AE12:AF12"/>
    <mergeCell ref="AG12:AH12"/>
    <mergeCell ref="AI12:AJ12"/>
    <mergeCell ref="AK12:AL12"/>
    <mergeCell ref="AM12:AN12"/>
    <mergeCell ref="AO12:AP12"/>
    <mergeCell ref="AQ12:AR12"/>
    <mergeCell ref="AS12:AT12"/>
    <mergeCell ref="AU12:AV12"/>
    <mergeCell ref="AW12:AX12"/>
    <mergeCell ref="AY12:AZ12"/>
    <mergeCell ref="BA12:BB12"/>
    <mergeCell ref="CC12:CD12"/>
    <mergeCell ref="CJ12:CK12"/>
    <mergeCell ref="CL12:CM12"/>
    <mergeCell ref="CN12:CO12"/>
    <mergeCell ref="CQ12:CR12"/>
    <mergeCell ref="CS12:CT12"/>
    <mergeCell ref="CV12:CW12"/>
    <mergeCell ref="BI12:BJ12"/>
    <mergeCell ref="BK12:BL12"/>
    <mergeCell ref="BN12:BO12"/>
    <mergeCell ref="BP12:BQ12"/>
    <mergeCell ref="BR12:BT12"/>
    <mergeCell ref="BU12:BV12"/>
    <mergeCell ref="BW12:BX12"/>
    <mergeCell ref="BY12:BZ12"/>
    <mergeCell ref="CA12:CB12"/>
    <mergeCell ref="DI17:DJ17"/>
    <mergeCell ref="DI19:DJ19"/>
    <mergeCell ref="DI20:DJ20"/>
    <mergeCell ref="DK4:DL4"/>
    <mergeCell ref="DK8:DL8"/>
    <mergeCell ref="DK9:DL9"/>
    <mergeCell ref="DK10:DL10"/>
    <mergeCell ref="DK11:DL11"/>
    <mergeCell ref="DK12:DL12"/>
    <mergeCell ref="DK14:DL14"/>
    <mergeCell ref="DK15:DL15"/>
    <mergeCell ref="DK16:DL16"/>
    <mergeCell ref="DK17:DL17"/>
    <mergeCell ref="DK19:DL19"/>
    <mergeCell ref="DK20:DL20"/>
    <mergeCell ref="DI4:DJ4"/>
    <mergeCell ref="DI8:DJ8"/>
    <mergeCell ref="DI9:DJ9"/>
    <mergeCell ref="DI10:DJ10"/>
    <mergeCell ref="DI11:DJ11"/>
    <mergeCell ref="DI12:DJ12"/>
    <mergeCell ref="DI14:DJ14"/>
    <mergeCell ref="DI15:DJ15"/>
    <mergeCell ref="DI16:DJ16"/>
    <mergeCell ref="DM17:DN17"/>
    <mergeCell ref="DM19:DN19"/>
    <mergeCell ref="DM20:DN20"/>
    <mergeCell ref="DO4:DP4"/>
    <mergeCell ref="DO8:DP8"/>
    <mergeCell ref="DO9:DP9"/>
    <mergeCell ref="DO10:DP10"/>
    <mergeCell ref="DO11:DP11"/>
    <mergeCell ref="DO12:DP12"/>
    <mergeCell ref="DO14:DP14"/>
    <mergeCell ref="DO15:DP15"/>
    <mergeCell ref="DO16:DP16"/>
    <mergeCell ref="DO17:DP17"/>
    <mergeCell ref="DO19:DP19"/>
    <mergeCell ref="DO20:DP20"/>
    <mergeCell ref="DM4:DN4"/>
    <mergeCell ref="DM8:DN8"/>
    <mergeCell ref="DM9:DN9"/>
    <mergeCell ref="DM10:DN10"/>
    <mergeCell ref="DM11:DN11"/>
    <mergeCell ref="DM12:DN12"/>
    <mergeCell ref="DM14:DN14"/>
    <mergeCell ref="DM15:DN15"/>
    <mergeCell ref="DM16:DN16"/>
    <mergeCell ref="DR17:DS17"/>
    <mergeCell ref="DR19:DS19"/>
    <mergeCell ref="DR20:DS20"/>
    <mergeCell ref="DR4:DS4"/>
    <mergeCell ref="DR8:DS8"/>
    <mergeCell ref="DR9:DS9"/>
    <mergeCell ref="DR10:DS10"/>
    <mergeCell ref="DR11:DS11"/>
    <mergeCell ref="DR12:DS12"/>
    <mergeCell ref="DR14:DS14"/>
    <mergeCell ref="DR15:DS15"/>
    <mergeCell ref="DR16:DS16"/>
  </mergeCells>
  <conditionalFormatting sqref="C23:CM32 C34:D43">
    <cfRule type="expression" dxfId="68" priority="535">
      <formula>C$1=4</formula>
    </cfRule>
    <cfRule type="expression" dxfId="67" priority="536">
      <formula>C$1=3</formula>
    </cfRule>
    <cfRule type="cellIs" dxfId="66" priority="533" operator="equal">
      <formula>0</formula>
    </cfRule>
    <cfRule type="expression" dxfId="65" priority="534">
      <formula>C$1=2</formula>
    </cfRule>
  </conditionalFormatting>
  <conditionalFormatting sqref="C45:EN50">
    <cfRule type="cellIs" dxfId="64" priority="1" operator="equal">
      <formula>0</formula>
    </cfRule>
    <cfRule type="expression" dxfId="63" priority="2">
      <formula>C$1=2</formula>
    </cfRule>
    <cfRule type="expression" dxfId="62" priority="3">
      <formula>C$1=4</formula>
    </cfRule>
    <cfRule type="expression" dxfId="61" priority="4">
      <formula>C$1=3</formula>
    </cfRule>
  </conditionalFormatting>
  <conditionalFormatting sqref="E34:BS43">
    <cfRule type="cellIs" dxfId="60" priority="547" operator="equal">
      <formula>0</formula>
    </cfRule>
    <cfRule type="expression" dxfId="59" priority="550">
      <formula>E$1=3</formula>
    </cfRule>
    <cfRule type="expression" dxfId="58" priority="549">
      <formula>E$1=4</formula>
    </cfRule>
    <cfRule type="expression" dxfId="57" priority="548">
      <formula>E$1=2</formula>
    </cfRule>
  </conditionalFormatting>
  <conditionalFormatting sqref="BT34:CD43 DY34">
    <cfRule type="cellIs" dxfId="54" priority="606" operator="equal">
      <formula>0</formula>
    </cfRule>
  </conditionalFormatting>
  <conditionalFormatting sqref="CE34:CM43 CH26:CI32">
    <cfRule type="cellIs" dxfId="51" priority="561" operator="equal">
      <formula>0</formula>
    </cfRule>
  </conditionalFormatting>
  <conditionalFormatting sqref="CH26:CI32 CE34:CM43">
    <cfRule type="expression" dxfId="46" priority="564">
      <formula>CE$1=3</formula>
    </cfRule>
    <cfRule type="expression" dxfId="45" priority="562">
      <formula>CE$1=2</formula>
    </cfRule>
    <cfRule type="expression" dxfId="44" priority="563">
      <formula>CE$1=4</formula>
    </cfRule>
  </conditionalFormatting>
  <conditionalFormatting sqref="CH23:CM25">
    <cfRule type="cellIs" dxfId="43" priority="537" operator="equal">
      <formula>0</formula>
    </cfRule>
    <cfRule type="expression" dxfId="42" priority="538">
      <formula>CH$1=2</formula>
    </cfRule>
    <cfRule type="expression" dxfId="41" priority="539">
      <formula>CH$1=4</formula>
    </cfRule>
    <cfRule type="expression" dxfId="40" priority="540">
      <formula>CH$1=3</formula>
    </cfRule>
  </conditionalFormatting>
  <conditionalFormatting sqref="CJ26:CM32">
    <cfRule type="cellIs" dxfId="39" priority="581" operator="equal">
      <formula>0</formula>
    </cfRule>
    <cfRule type="expression" dxfId="38" priority="582">
      <formula>CJ$1=2</formula>
    </cfRule>
    <cfRule type="expression" dxfId="37" priority="583">
      <formula>CJ$1=4</formula>
    </cfRule>
    <cfRule type="expression" dxfId="36" priority="584">
      <formula>CJ$1=3</formula>
    </cfRule>
  </conditionalFormatting>
  <conditionalFormatting sqref="CL26:CM32">
    <cfRule type="expression" dxfId="33" priority="573">
      <formula>CL$1=3</formula>
    </cfRule>
    <cfRule type="expression" dxfId="32" priority="572">
      <formula>CL$1=4</formula>
    </cfRule>
    <cfRule type="expression" dxfId="31" priority="571">
      <formula>CL$1=2</formula>
    </cfRule>
    <cfRule type="cellIs" dxfId="30" priority="570" operator="equal">
      <formula>0</formula>
    </cfRule>
  </conditionalFormatting>
  <conditionalFormatting sqref="CN34:DX43">
    <cfRule type="expression" dxfId="27" priority="124">
      <formula>CN$1=3</formula>
    </cfRule>
    <cfRule type="cellIs" dxfId="26" priority="120" operator="equal">
      <formula>0</formula>
    </cfRule>
    <cfRule type="expression" dxfId="25" priority="123">
      <formula>CN$1=4</formula>
    </cfRule>
    <cfRule type="expression" dxfId="24" priority="122">
      <formula>CN$1=2</formula>
    </cfRule>
  </conditionalFormatting>
  <conditionalFormatting sqref="CN23:EN32">
    <cfRule type="cellIs" dxfId="23" priority="13" operator="equal">
      <formula>0</formula>
    </cfRule>
    <cfRule type="expression" dxfId="22" priority="14">
      <formula>CN$1=2</formula>
    </cfRule>
    <cfRule type="expression" dxfId="21" priority="15">
      <formula>CN$1=4</formula>
    </cfRule>
    <cfRule type="expression" dxfId="20" priority="16">
      <formula>CN$1=3</formula>
    </cfRule>
  </conditionalFormatting>
  <conditionalFormatting sqref="DY34 BT34:CD43">
    <cfRule type="expression" dxfId="19" priority="609">
      <formula>BT$1=3</formula>
    </cfRule>
    <cfRule type="expression" dxfId="18" priority="607">
      <formula>BT$1=2</formula>
    </cfRule>
    <cfRule type="expression" dxfId="17" priority="608">
      <formula>BT$1=4</formula>
    </cfRule>
  </conditionalFormatting>
  <conditionalFormatting sqref="DY35:DY43">
    <cfRule type="expression" dxfId="14" priority="89">
      <formula>DY$1=3</formula>
    </cfRule>
    <cfRule type="expression" dxfId="13" priority="88">
      <formula>DY$1=4</formula>
    </cfRule>
    <cfRule type="cellIs" dxfId="12" priority="85" operator="equal">
      <formula>0</formula>
    </cfRule>
    <cfRule type="expression" dxfId="11" priority="87">
      <formula>DY$1=2</formula>
    </cfRule>
  </conditionalFormatting>
  <conditionalFormatting sqref="DZ34:EN43">
    <cfRule type="expression" dxfId="8" priority="22">
      <formula>DZ$1=3</formula>
    </cfRule>
    <cfRule type="expression" dxfId="7" priority="21">
      <formula>DZ$1=4</formula>
    </cfRule>
    <cfRule type="cellIs" dxfId="6" priority="19" operator="equal">
      <formula>0</formula>
    </cfRule>
    <cfRule type="expression" dxfId="5" priority="20">
      <formula>DZ$1=2</formula>
    </cfRule>
  </conditionalFormatting>
  <conditionalFormatting sqref="ED34">
    <cfRule type="cellIs" dxfId="4" priority="55" operator="equal">
      <formula>0</formula>
    </cfRule>
    <cfRule type="expression" dxfId="3" priority="57">
      <formula>ED$1=4</formula>
    </cfRule>
    <cfRule type="expression" dxfId="2" priority="58">
      <formula>ED$1=3</formula>
    </cfRule>
    <cfRule type="expression" dxfId="1" priority="56">
      <formula>ED$1=2</formula>
    </cfRule>
  </conditionalFormatting>
  <pageMargins left="0.7" right="0.7" top="0.75" bottom="0.75" header="0.3" footer="0.3"/>
  <pageSetup paperSize="9" orientation="portrait" r:id="rId3"/>
  <extLst>
    <ext xmlns:x14="http://schemas.microsoft.com/office/spreadsheetml/2009/9/main" uri="{78C0D931-6437-407d-A8EE-F0AAD7539E65}">
      <x14:conditionalFormattings>
        <x14:conditionalFormatting xmlns:xm="http://schemas.microsoft.com/office/excel/2006/main">
          <x14:cfRule type="expression" priority="546" id="{2B73DDDF-B4BD-4F20-8C8B-343ECFD9EFE7}">
            <xm:f>AND(ISNA(VLOOKUP(E$3,'NAV Decimal'!$A:$A,1,0)),E$1=3)</xm:f>
            <x14:dxf>
              <numFmt numFmtId="180" formatCode="#,##0.000&quot;**&quot;"/>
            </x14:dxf>
          </x14:cfRule>
          <x14:cfRule type="expression" priority="545" id="{1D6AEFBF-9D90-49D5-B47D-27048FCA0416}">
            <xm:f>AND(ISNA(VLOOKUP(E$3,'NAV Decimal'!$A:$A,1,0)),E$1=4)</xm:f>
            <x14:dxf>
              <numFmt numFmtId="179" formatCode="#,##0.0000&quot;**&quot;"/>
            </x14:dxf>
          </x14:cfRule>
          <xm:sqref>E34:BS43</xm:sqref>
        </x14:conditionalFormatting>
        <x14:conditionalFormatting xmlns:xm="http://schemas.microsoft.com/office/excel/2006/main">
          <x14:cfRule type="expression" priority="600" id="{E7134A01-BB08-4604-96BF-A6E52EB0BB76}">
            <xm:f>AND(ISNA(VLOOKUP(BT$3,'NAV Decimal'!$A:$A,1,0)),BT$1=3)</xm:f>
            <x14:dxf>
              <numFmt numFmtId="180" formatCode="#,##0.000&quot;**&quot;"/>
            </x14:dxf>
          </x14:cfRule>
          <x14:cfRule type="expression" priority="599" id="{825B386D-0D17-4450-BF71-604C9A408F6E}">
            <xm:f>AND(ISNA(VLOOKUP(BT$3,'NAV Decimal'!$A:$A,1,0)),BT$1=4)</xm:f>
            <x14:dxf>
              <numFmt numFmtId="179" formatCode="#,##0.0000&quot;**&quot;"/>
            </x14:dxf>
          </x14:cfRule>
          <xm:sqref>BT34:CF43</xm:sqref>
        </x14:conditionalFormatting>
        <x14:conditionalFormatting xmlns:xm="http://schemas.microsoft.com/office/excel/2006/main">
          <x14:cfRule type="expression" priority="560" id="{3CC7758D-738A-45CD-932D-28F5F0FE049A}">
            <xm:f>AND(ISNA(VLOOKUP(CG$3,'NAV Decimal'!$A:$A,1,0)),CG$1=3)</xm:f>
            <x14:dxf>
              <numFmt numFmtId="180" formatCode="#,##0.000&quot;**&quot;"/>
            </x14:dxf>
          </x14:cfRule>
          <x14:cfRule type="expression" priority="559" id="{3C7BD732-EAB9-4CEB-AE4C-FA51806C1BC5}">
            <xm:f>AND(ISNA(VLOOKUP(CG$3,'NAV Decimal'!$A:$A,1,0)),CG$1=4)</xm:f>
            <x14:dxf>
              <numFmt numFmtId="179" formatCode="#,##0.0000&quot;**&quot;"/>
            </x14:dxf>
          </x14:cfRule>
          <xm:sqref>CG34:CI43</xm:sqref>
        </x14:conditionalFormatting>
        <x14:conditionalFormatting xmlns:xm="http://schemas.microsoft.com/office/excel/2006/main">
          <x14:cfRule type="expression" priority="18" id="{B4D2C3AE-0A6E-4E9F-B517-1E93B1C5E427}">
            <xm:f>AND(ISNA(VLOOKUP(CG$3,'NAV Decimal'!$A:$A,1,0)),CG$1=3)</xm:f>
            <x14:dxf>
              <numFmt numFmtId="180" formatCode="#,##0.000&quot;**&quot;"/>
            </x14:dxf>
          </x14:cfRule>
          <x14:cfRule type="expression" priority="17" id="{EFB6F37D-9ADB-490E-9199-16B3F748D981}">
            <xm:f>AND(ISNA(VLOOKUP(CG$3,'NAV Decimal'!$A:$A,1,0)),CG$1=4)</xm:f>
            <x14:dxf>
              <numFmt numFmtId="179" formatCode="#,##0.0000&quot;**&quot;"/>
            </x14:dxf>
          </x14:cfRule>
          <xm:sqref>CG23:EN32</xm:sqref>
        </x14:conditionalFormatting>
        <x14:conditionalFormatting xmlns:xm="http://schemas.microsoft.com/office/excel/2006/main">
          <x14:cfRule type="expression" priority="575" id="{C05CF953-09AC-4963-B93F-12A4FBFE10D7}">
            <xm:f>AND(ISNA(VLOOKUP(CJ$3,'NAV Decimal'!$A:$A,1,0)),CJ$1=3)</xm:f>
            <x14:dxf>
              <numFmt numFmtId="180" formatCode="#,##0.000&quot;**&quot;"/>
            </x14:dxf>
          </x14:cfRule>
          <x14:cfRule type="expression" priority="574" id="{790873D5-A9BE-4206-A6DA-A0103DAAC649}">
            <xm:f>AND(ISNA(VLOOKUP(CJ$3,'NAV Decimal'!$A:$A,1,0)),CJ$1=4)</xm:f>
            <x14:dxf>
              <numFmt numFmtId="179" formatCode="#,##0.0000&quot;**&quot;"/>
            </x14:dxf>
          </x14:cfRule>
          <xm:sqref>CJ34:CM43</xm:sqref>
        </x14:conditionalFormatting>
        <x14:conditionalFormatting xmlns:xm="http://schemas.microsoft.com/office/excel/2006/main">
          <x14:cfRule type="expression" priority="125" id="{D01351C5-3F77-4007-AEA7-253D8FD5FF44}">
            <xm:f>AND(ISNA(VLOOKUP(CN$3,'NAV Decimal'!$A:$A,1,0)),CN$1=4)</xm:f>
            <x14:dxf>
              <numFmt numFmtId="179" formatCode="#,##0.0000&quot;**&quot;"/>
            </x14:dxf>
          </x14:cfRule>
          <x14:cfRule type="expression" priority="126" id="{F633E913-CC91-4870-8E4F-D269C94BB147}">
            <xm:f>AND(ISNA(VLOOKUP(CN$3,'NAV Decimal'!$A:$A,1,0)),CN$1=3)</xm:f>
            <x14:dxf>
              <numFmt numFmtId="180" formatCode="#,##0.000&quot;**&quot;"/>
            </x14:dxf>
          </x14:cfRule>
          <xm:sqref>CN34:DX43</xm:sqref>
        </x14:conditionalFormatting>
        <x14:conditionalFormatting xmlns:xm="http://schemas.microsoft.com/office/excel/2006/main">
          <x14:cfRule type="expression" priority="90" id="{99EA6103-FEBB-4A5A-B655-1715CE2A0036}">
            <xm:f>AND(ISNA(VLOOKUP(DY$3,'NAV Decimal'!$A:$A,1,0)),DY$1=4)</xm:f>
            <x14:dxf>
              <numFmt numFmtId="179" formatCode="#,##0.0000&quot;**&quot;"/>
            </x14:dxf>
          </x14:cfRule>
          <x14:cfRule type="expression" priority="91" id="{6F932E35-5B7D-4BBF-937E-CC76EF772DE0}">
            <xm:f>AND(ISNA(VLOOKUP(DY$3,'NAV Decimal'!$A:$A,1,0)),DY$1=3)</xm:f>
            <x14:dxf>
              <numFmt numFmtId="180" formatCode="#,##0.000&quot;**&quot;"/>
            </x14:dxf>
          </x14:cfRule>
          <xm:sqref>DY34:DY43</xm:sqref>
        </x14:conditionalFormatting>
        <x14:conditionalFormatting xmlns:xm="http://schemas.microsoft.com/office/excel/2006/main">
          <x14:cfRule type="expression" priority="24" id="{87BFB63D-B5D2-4FE5-AFD1-038C8DB52183}">
            <xm:f>AND(ISNA(VLOOKUP(DZ$3,'NAV Decimal'!$A:$A,1,0)),DZ$1=3)</xm:f>
            <x14:dxf>
              <numFmt numFmtId="180" formatCode="#,##0.000&quot;**&quot;"/>
            </x14:dxf>
          </x14:cfRule>
          <x14:cfRule type="expression" priority="23" id="{F27AAE63-54EA-4549-955E-B2FCBF144D92}">
            <xm:f>AND(ISNA(VLOOKUP(DZ$3,'NAV Decimal'!$A:$A,1,0)),DZ$1=4)</xm:f>
            <x14:dxf>
              <numFmt numFmtId="179" formatCode="#,##0.0000&quot;**&quot;"/>
            </x14:dxf>
          </x14:cfRule>
          <xm:sqref>DZ34:EN43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CED7F-8D88-4C3B-A9F3-218640A5E104}">
  <dimension ref="B2:L416"/>
  <sheetViews>
    <sheetView showGridLines="0" topLeftCell="A361" zoomScale="85" zoomScaleNormal="85" zoomScaleSheetLayoutView="70" workbookViewId="0">
      <selection activeCell="B23" sqref="B23"/>
    </sheetView>
  </sheetViews>
  <sheetFormatPr defaultColWidth="7.90625" defaultRowHeight="13.5"/>
  <cols>
    <col min="1" max="1" width="7.36328125" style="122" customWidth="1"/>
    <col min="2" max="2" width="59.453125" style="116" customWidth="1"/>
    <col min="3" max="3" width="52.36328125" style="116" bestFit="1" customWidth="1"/>
    <col min="4" max="4" width="32" style="116" customWidth="1"/>
    <col min="5" max="5" width="20.6328125" style="116" customWidth="1"/>
    <col min="6" max="6" width="28.6328125" style="116" customWidth="1"/>
    <col min="7" max="7" width="27.453125" style="116" customWidth="1"/>
    <col min="8" max="8" width="20.6328125" style="116" customWidth="1"/>
    <col min="9" max="9" width="24.90625" style="116" bestFit="1" customWidth="1"/>
    <col min="10" max="10" width="16.453125" style="122" bestFit="1" customWidth="1"/>
    <col min="11" max="11" width="14.1796875" style="122" bestFit="1" customWidth="1"/>
    <col min="12" max="12" width="14" style="122" bestFit="1" customWidth="1"/>
    <col min="13" max="16384" width="7.90625" style="122"/>
  </cols>
  <sheetData>
    <row r="2" spans="2:8">
      <c r="B2" s="115"/>
    </row>
    <row r="3" spans="2:8">
      <c r="B3" s="115" t="s">
        <v>3355</v>
      </c>
    </row>
    <row r="4" spans="2:8">
      <c r="B4" s="116" t="s">
        <v>3356</v>
      </c>
    </row>
    <row r="5" spans="2:8" ht="14.4" hidden="1" customHeight="1"/>
    <row r="6" spans="2:8">
      <c r="B6" s="115"/>
    </row>
    <row r="7" spans="2:8">
      <c r="B7" s="116" t="s">
        <v>3357</v>
      </c>
      <c r="H7" s="117" t="s">
        <v>3358</v>
      </c>
    </row>
    <row r="8" spans="2:8" ht="40.5">
      <c r="B8" s="118" t="s">
        <v>3359</v>
      </c>
      <c r="C8" s="118" t="s">
        <v>3360</v>
      </c>
      <c r="D8" s="118" t="s">
        <v>3361</v>
      </c>
      <c r="E8" s="118" t="s">
        <v>3362</v>
      </c>
      <c r="F8" s="118" t="s">
        <v>3363</v>
      </c>
      <c r="G8" s="118" t="s">
        <v>3364</v>
      </c>
      <c r="H8" s="118" t="s">
        <v>3365</v>
      </c>
    </row>
    <row r="9" spans="2:8">
      <c r="B9" s="119" t="s">
        <v>174</v>
      </c>
      <c r="C9" s="119" t="s">
        <v>3366</v>
      </c>
      <c r="D9" s="119" t="s">
        <v>3367</v>
      </c>
      <c r="E9" s="120">
        <v>1427.3676499999999</v>
      </c>
      <c r="F9" s="120">
        <v>1411.2</v>
      </c>
      <c r="G9" s="120">
        <v>459.34825599999999</v>
      </c>
      <c r="H9" s="121">
        <v>1</v>
      </c>
    </row>
    <row r="10" spans="2:8">
      <c r="B10" s="119" t="s">
        <v>174</v>
      </c>
      <c r="C10" s="119" t="s">
        <v>3368</v>
      </c>
      <c r="D10" s="119" t="s">
        <v>3367</v>
      </c>
      <c r="E10" s="120">
        <v>2024.7435869999999</v>
      </c>
      <c r="F10" s="120">
        <v>2004.9</v>
      </c>
      <c r="G10" s="120">
        <v>1164.023218</v>
      </c>
      <c r="H10" s="121">
        <v>0.52916431580757839</v>
      </c>
    </row>
    <row r="11" spans="2:8">
      <c r="B11" s="119" t="s">
        <v>174</v>
      </c>
      <c r="C11" s="119" t="s">
        <v>3369</v>
      </c>
      <c r="D11" s="119" t="s">
        <v>3367</v>
      </c>
      <c r="E11" s="120">
        <v>3732.5598</v>
      </c>
      <c r="F11" s="120">
        <v>3680.4</v>
      </c>
      <c r="G11" s="120">
        <v>956.35432200000002</v>
      </c>
      <c r="H11" s="121">
        <v>0.51727185942085352</v>
      </c>
    </row>
    <row r="12" spans="2:8">
      <c r="B12" s="119" t="s">
        <v>174</v>
      </c>
      <c r="C12" s="119" t="s">
        <v>3370</v>
      </c>
      <c r="D12" s="119" t="s">
        <v>3367</v>
      </c>
      <c r="E12" s="120">
        <v>867.23800000000006</v>
      </c>
      <c r="F12" s="120">
        <v>876.95</v>
      </c>
      <c r="G12" s="120">
        <v>728.18446319999998</v>
      </c>
      <c r="H12" s="121">
        <v>0.32292544398820466</v>
      </c>
    </row>
    <row r="13" spans="2:8">
      <c r="B13" s="119" t="s">
        <v>174</v>
      </c>
      <c r="C13" s="119" t="s">
        <v>3371</v>
      </c>
      <c r="D13" s="119" t="s">
        <v>3367</v>
      </c>
      <c r="E13" s="120">
        <v>172.235613</v>
      </c>
      <c r="F13" s="120">
        <v>170.07</v>
      </c>
      <c r="G13" s="120">
        <v>336.29079680000001</v>
      </c>
      <c r="H13" s="121">
        <v>1</v>
      </c>
    </row>
    <row r="14" spans="2:8">
      <c r="B14" s="119" t="s">
        <v>174</v>
      </c>
      <c r="C14" s="119" t="s">
        <v>3372</v>
      </c>
      <c r="D14" s="119" t="s">
        <v>3367</v>
      </c>
      <c r="E14" s="120">
        <v>2909.7627659999998</v>
      </c>
      <c r="F14" s="120">
        <v>2897.2</v>
      </c>
      <c r="G14" s="120">
        <v>260.61821500000002</v>
      </c>
      <c r="H14" s="121">
        <v>1</v>
      </c>
    </row>
    <row r="15" spans="2:8">
      <c r="B15" s="119" t="s">
        <v>174</v>
      </c>
      <c r="C15" s="119" t="s">
        <v>3373</v>
      </c>
      <c r="D15" s="119" t="s">
        <v>3367</v>
      </c>
      <c r="E15" s="120">
        <v>2607.8344080000002</v>
      </c>
      <c r="F15" s="120">
        <v>2522</v>
      </c>
      <c r="G15" s="120">
        <v>2821.0601099999999</v>
      </c>
      <c r="H15" s="121">
        <v>1</v>
      </c>
    </row>
    <row r="16" spans="2:8">
      <c r="B16" s="119" t="s">
        <v>174</v>
      </c>
      <c r="C16" s="119" t="s">
        <v>3374</v>
      </c>
      <c r="D16" s="119" t="s">
        <v>3367</v>
      </c>
      <c r="E16" s="120">
        <v>110.24188599999999</v>
      </c>
      <c r="F16" s="120">
        <v>113.72</v>
      </c>
      <c r="G16" s="120">
        <v>466.94976000000003</v>
      </c>
      <c r="H16" s="121">
        <v>1</v>
      </c>
    </row>
    <row r="17" spans="2:8">
      <c r="B17" s="119" t="s">
        <v>174</v>
      </c>
      <c r="C17" s="119" t="s">
        <v>3375</v>
      </c>
      <c r="D17" s="119" t="s">
        <v>3367</v>
      </c>
      <c r="E17" s="120">
        <v>162.23672999999999</v>
      </c>
      <c r="F17" s="120">
        <v>162.97</v>
      </c>
      <c r="G17" s="120">
        <v>1639.4078807999999</v>
      </c>
      <c r="H17" s="121">
        <v>1</v>
      </c>
    </row>
    <row r="18" spans="2:8">
      <c r="B18" s="119" t="s">
        <v>174</v>
      </c>
      <c r="C18" s="119" t="s">
        <v>3376</v>
      </c>
      <c r="D18" s="119" t="s">
        <v>3367</v>
      </c>
      <c r="E18" s="120">
        <v>455.84924999999998</v>
      </c>
      <c r="F18" s="120">
        <v>469.1</v>
      </c>
      <c r="G18" s="120">
        <v>777.19271359999993</v>
      </c>
      <c r="H18" s="121">
        <v>1</v>
      </c>
    </row>
    <row r="19" spans="2:8">
      <c r="B19" s="119" t="s">
        <v>174</v>
      </c>
      <c r="C19" s="119" t="s">
        <v>3377</v>
      </c>
      <c r="D19" s="119" t="s">
        <v>3367</v>
      </c>
      <c r="E19" s="120">
        <v>252.49420699999999</v>
      </c>
      <c r="F19" s="120">
        <v>260.38</v>
      </c>
      <c r="G19" s="120">
        <v>664.28362000000004</v>
      </c>
      <c r="H19" s="121">
        <v>1</v>
      </c>
    </row>
    <row r="20" spans="2:8">
      <c r="B20" s="119" t="s">
        <v>174</v>
      </c>
      <c r="C20" s="119" t="s">
        <v>3378</v>
      </c>
      <c r="D20" s="119" t="s">
        <v>3367</v>
      </c>
      <c r="E20" s="120">
        <v>3399.9258089999998</v>
      </c>
      <c r="F20" s="120">
        <v>3391</v>
      </c>
      <c r="G20" s="120">
        <v>756.23337960000003</v>
      </c>
      <c r="H20" s="121">
        <v>1</v>
      </c>
    </row>
    <row r="21" spans="2:8">
      <c r="B21" s="119" t="s">
        <v>174</v>
      </c>
      <c r="C21" s="119" t="s">
        <v>3379</v>
      </c>
      <c r="D21" s="119" t="s">
        <v>3367</v>
      </c>
      <c r="E21" s="120">
        <v>957.42173300000002</v>
      </c>
      <c r="F21" s="120">
        <v>956.1</v>
      </c>
      <c r="G21" s="120">
        <v>3312.2968725000001</v>
      </c>
      <c r="H21" s="121">
        <v>0.81622862881904379</v>
      </c>
    </row>
    <row r="22" spans="2:8">
      <c r="B22" s="119" t="s">
        <v>174</v>
      </c>
      <c r="C22" s="119" t="s">
        <v>3380</v>
      </c>
      <c r="D22" s="119" t="s">
        <v>3367</v>
      </c>
      <c r="E22" s="120">
        <v>748.31800499999997</v>
      </c>
      <c r="F22" s="120">
        <v>767.65</v>
      </c>
      <c r="G22" s="120">
        <v>616.00158900000008</v>
      </c>
      <c r="H22" s="121">
        <v>1</v>
      </c>
    </row>
    <row r="23" spans="2:8">
      <c r="B23" s="119" t="s">
        <v>174</v>
      </c>
      <c r="C23" s="119" t="s">
        <v>3381</v>
      </c>
      <c r="D23" s="119" t="s">
        <v>3367</v>
      </c>
      <c r="E23" s="120">
        <v>1385.5824030000001</v>
      </c>
      <c r="F23" s="120">
        <v>1373.2</v>
      </c>
      <c r="G23" s="120">
        <v>1060.1028099999999</v>
      </c>
      <c r="H23" s="121">
        <v>1</v>
      </c>
    </row>
    <row r="24" spans="2:8">
      <c r="B24" s="119" t="s">
        <v>174</v>
      </c>
      <c r="C24" s="119" t="s">
        <v>3382</v>
      </c>
      <c r="D24" s="119" t="s">
        <v>3367</v>
      </c>
      <c r="E24" s="120">
        <v>389.441081</v>
      </c>
      <c r="F24" s="120">
        <v>391.25</v>
      </c>
      <c r="G24" s="120">
        <v>1308.4861524</v>
      </c>
      <c r="H24" s="121">
        <v>1</v>
      </c>
    </row>
    <row r="25" spans="2:8">
      <c r="B25" s="119" t="s">
        <v>174</v>
      </c>
      <c r="C25" s="119" t="s">
        <v>3383</v>
      </c>
      <c r="D25" s="119" t="s">
        <v>3367</v>
      </c>
      <c r="E25" s="120">
        <v>288.69998199999998</v>
      </c>
      <c r="F25" s="120">
        <v>282.14999999999998</v>
      </c>
      <c r="G25" s="120">
        <v>10.409297799999999</v>
      </c>
      <c r="H25" s="121">
        <v>1</v>
      </c>
    </row>
    <row r="26" spans="2:8">
      <c r="B26" s="119" t="s">
        <v>174</v>
      </c>
      <c r="C26" s="119" t="s">
        <v>3384</v>
      </c>
      <c r="D26" s="119" t="s">
        <v>3367</v>
      </c>
      <c r="E26" s="120">
        <v>4811.4055449999996</v>
      </c>
      <c r="F26" s="120">
        <v>4780.3</v>
      </c>
      <c r="G26" s="120">
        <v>1277.4523581999999</v>
      </c>
      <c r="H26" s="121">
        <v>1</v>
      </c>
    </row>
    <row r="27" spans="2:8">
      <c r="B27" s="119" t="s">
        <v>175</v>
      </c>
      <c r="C27" s="119" t="s">
        <v>3385</v>
      </c>
      <c r="D27" s="119" t="s">
        <v>3367</v>
      </c>
      <c r="E27" s="120">
        <v>582.04150000000004</v>
      </c>
      <c r="F27" s="120">
        <v>572.9</v>
      </c>
      <c r="G27" s="120">
        <v>303.77451600000001</v>
      </c>
      <c r="H27" s="121">
        <v>1</v>
      </c>
    </row>
    <row r="28" spans="2:8">
      <c r="B28" s="119" t="s">
        <v>175</v>
      </c>
      <c r="C28" s="119" t="s">
        <v>3377</v>
      </c>
      <c r="D28" s="119" t="s">
        <v>3367</v>
      </c>
      <c r="E28" s="120">
        <v>254.08461399999999</v>
      </c>
      <c r="F28" s="120">
        <v>260.38</v>
      </c>
      <c r="G28" s="120">
        <v>487.62797599999999</v>
      </c>
      <c r="H28" s="121">
        <v>1</v>
      </c>
    </row>
    <row r="29" spans="2:8">
      <c r="B29" s="119" t="s">
        <v>175</v>
      </c>
      <c r="C29" s="119" t="s">
        <v>3386</v>
      </c>
      <c r="D29" s="119" t="s">
        <v>3367</v>
      </c>
      <c r="E29" s="120">
        <v>8083.2361000000001</v>
      </c>
      <c r="F29" s="120">
        <v>7848</v>
      </c>
      <c r="G29" s="120">
        <v>87.387480000000011</v>
      </c>
      <c r="H29" s="121">
        <v>1</v>
      </c>
    </row>
    <row r="30" spans="2:8">
      <c r="B30" s="119" t="s">
        <v>175</v>
      </c>
      <c r="C30" s="119" t="s">
        <v>3387</v>
      </c>
      <c r="D30" s="119" t="s">
        <v>3367</v>
      </c>
      <c r="E30" s="120">
        <v>294.8818</v>
      </c>
      <c r="F30" s="120">
        <v>294.2</v>
      </c>
      <c r="G30" s="120">
        <v>42.991233999999999</v>
      </c>
      <c r="H30" s="121">
        <v>1</v>
      </c>
    </row>
    <row r="31" spans="2:8">
      <c r="B31" s="119" t="s">
        <v>175</v>
      </c>
      <c r="C31" s="119" t="s">
        <v>3388</v>
      </c>
      <c r="D31" s="119" t="s">
        <v>3367</v>
      </c>
      <c r="E31" s="120">
        <v>1017.4645</v>
      </c>
      <c r="F31" s="120">
        <v>1004.6</v>
      </c>
      <c r="G31" s="120">
        <v>816.59893499999998</v>
      </c>
      <c r="H31" s="121">
        <v>0.71633902077151335</v>
      </c>
    </row>
    <row r="32" spans="2:8">
      <c r="B32" s="119" t="s">
        <v>175</v>
      </c>
      <c r="C32" s="119" t="s">
        <v>3389</v>
      </c>
      <c r="D32" s="119" t="s">
        <v>3367</v>
      </c>
      <c r="E32" s="120">
        <v>427.94150000000002</v>
      </c>
      <c r="F32" s="120">
        <v>446.4</v>
      </c>
      <c r="G32" s="120">
        <v>80.653806000000003</v>
      </c>
      <c r="H32" s="121">
        <v>1</v>
      </c>
    </row>
    <row r="33" spans="2:8">
      <c r="B33" s="119" t="s">
        <v>175</v>
      </c>
      <c r="C33" s="119" t="s">
        <v>3390</v>
      </c>
      <c r="D33" s="119" t="s">
        <v>3367</v>
      </c>
      <c r="E33" s="120">
        <v>2546.4176000000002</v>
      </c>
      <c r="F33" s="120">
        <v>2531.6</v>
      </c>
      <c r="G33" s="120">
        <v>135.88725600000001</v>
      </c>
      <c r="H33" s="121">
        <v>1</v>
      </c>
    </row>
    <row r="34" spans="2:8">
      <c r="B34" s="119" t="s">
        <v>175</v>
      </c>
      <c r="C34" s="119" t="s">
        <v>3391</v>
      </c>
      <c r="D34" s="119" t="s">
        <v>3367</v>
      </c>
      <c r="E34" s="120">
        <v>580.80299200000002</v>
      </c>
      <c r="F34" s="120">
        <v>569.1</v>
      </c>
      <c r="G34" s="120">
        <v>64.523499999999999</v>
      </c>
      <c r="H34" s="121">
        <v>1</v>
      </c>
    </row>
    <row r="35" spans="2:8">
      <c r="B35" s="119" t="s">
        <v>175</v>
      </c>
      <c r="C35" s="119" t="s">
        <v>3392</v>
      </c>
      <c r="D35" s="119" t="s">
        <v>3367</v>
      </c>
      <c r="E35" s="120">
        <v>404.19690800000001</v>
      </c>
      <c r="F35" s="120">
        <v>404.4</v>
      </c>
      <c r="G35" s="120">
        <v>805.25747200000001</v>
      </c>
      <c r="H35" s="121">
        <v>0.37633294412796936</v>
      </c>
    </row>
    <row r="36" spans="2:8">
      <c r="B36" s="119" t="s">
        <v>175</v>
      </c>
      <c r="C36" s="119" t="s">
        <v>3393</v>
      </c>
      <c r="D36" s="119" t="s">
        <v>3367</v>
      </c>
      <c r="E36" s="120">
        <v>1821.3</v>
      </c>
      <c r="F36" s="120">
        <v>1802</v>
      </c>
      <c r="G36" s="120">
        <v>1.1910425</v>
      </c>
      <c r="H36" s="121">
        <v>1.1793454161202366E-3</v>
      </c>
    </row>
    <row r="37" spans="2:8">
      <c r="B37" s="119" t="s">
        <v>175</v>
      </c>
      <c r="C37" s="119" t="s">
        <v>3394</v>
      </c>
      <c r="D37" s="119" t="s">
        <v>3367</v>
      </c>
      <c r="E37" s="120">
        <v>676.563761</v>
      </c>
      <c r="F37" s="120">
        <v>683.3</v>
      </c>
      <c r="G37" s="120">
        <v>1070.699196</v>
      </c>
      <c r="H37" s="121">
        <v>1</v>
      </c>
    </row>
    <row r="38" spans="2:8">
      <c r="B38" s="119" t="s">
        <v>175</v>
      </c>
      <c r="C38" s="119" t="s">
        <v>3382</v>
      </c>
      <c r="D38" s="119" t="s">
        <v>3367</v>
      </c>
      <c r="E38" s="120">
        <v>389.779944</v>
      </c>
      <c r="F38" s="120">
        <v>391.25</v>
      </c>
      <c r="G38" s="120">
        <v>261.48720059999999</v>
      </c>
      <c r="H38" s="121">
        <v>1</v>
      </c>
    </row>
    <row r="39" spans="2:8">
      <c r="B39" s="119" t="s">
        <v>175</v>
      </c>
      <c r="C39" s="119" t="s">
        <v>3375</v>
      </c>
      <c r="D39" s="119" t="s">
        <v>3367</v>
      </c>
      <c r="E39" s="120">
        <v>159.917969</v>
      </c>
      <c r="F39" s="120">
        <v>162.97</v>
      </c>
      <c r="G39" s="120">
        <v>569.70181439999999</v>
      </c>
      <c r="H39" s="121">
        <v>1</v>
      </c>
    </row>
    <row r="40" spans="2:8">
      <c r="B40" s="119" t="s">
        <v>175</v>
      </c>
      <c r="C40" s="119" t="s">
        <v>3395</v>
      </c>
      <c r="D40" s="119" t="s">
        <v>3367</v>
      </c>
      <c r="E40" s="120">
        <v>406.00289299999997</v>
      </c>
      <c r="F40" s="120">
        <v>405.65</v>
      </c>
      <c r="G40" s="120">
        <v>284.73549389999999</v>
      </c>
      <c r="H40" s="121">
        <v>1</v>
      </c>
    </row>
    <row r="41" spans="2:8">
      <c r="B41" s="119" t="s">
        <v>175</v>
      </c>
      <c r="C41" s="119" t="s">
        <v>3396</v>
      </c>
      <c r="D41" s="119" t="s">
        <v>3367</v>
      </c>
      <c r="E41" s="120">
        <v>300.37189999999998</v>
      </c>
      <c r="F41" s="120">
        <v>292.85000000000002</v>
      </c>
      <c r="G41" s="120">
        <v>15.479928000000001</v>
      </c>
      <c r="H41" s="121">
        <v>1</v>
      </c>
    </row>
    <row r="42" spans="2:8">
      <c r="B42" s="119" t="s">
        <v>175</v>
      </c>
      <c r="C42" s="119" t="s">
        <v>3369</v>
      </c>
      <c r="D42" s="119" t="s">
        <v>3367</v>
      </c>
      <c r="E42" s="120">
        <v>3729.4973500000001</v>
      </c>
      <c r="F42" s="120">
        <v>3680.4</v>
      </c>
      <c r="G42" s="120">
        <v>690.95455800000002</v>
      </c>
      <c r="H42" s="121">
        <v>1</v>
      </c>
    </row>
    <row r="43" spans="2:8">
      <c r="B43" s="119" t="s">
        <v>175</v>
      </c>
      <c r="C43" s="119" t="s">
        <v>3397</v>
      </c>
      <c r="D43" s="119" t="s">
        <v>3367</v>
      </c>
      <c r="E43" s="120">
        <v>1519.5</v>
      </c>
      <c r="F43" s="120">
        <v>1479.6</v>
      </c>
      <c r="G43" s="120">
        <v>2.6052599999999999</v>
      </c>
      <c r="H43" s="121">
        <v>1</v>
      </c>
    </row>
    <row r="44" spans="2:8">
      <c r="B44" s="119" t="s">
        <v>175</v>
      </c>
      <c r="C44" s="119" t="s">
        <v>3398</v>
      </c>
      <c r="D44" s="119" t="s">
        <v>3367</v>
      </c>
      <c r="E44" s="120">
        <v>1001.54285</v>
      </c>
      <c r="F44" s="120">
        <v>988.95</v>
      </c>
      <c r="G44" s="120">
        <v>22.149950199999999</v>
      </c>
      <c r="H44" s="121">
        <v>1</v>
      </c>
    </row>
    <row r="45" spans="2:8">
      <c r="B45" s="119" t="s">
        <v>175</v>
      </c>
      <c r="C45" s="119" t="s">
        <v>3399</v>
      </c>
      <c r="D45" s="119" t="s">
        <v>3367</v>
      </c>
      <c r="E45" s="120">
        <v>1109.5577000000001</v>
      </c>
      <c r="F45" s="120">
        <v>1089</v>
      </c>
      <c r="G45" s="120">
        <v>29.760444999999997</v>
      </c>
      <c r="H45" s="121">
        <v>1</v>
      </c>
    </row>
    <row r="46" spans="2:8">
      <c r="B46" s="119" t="s">
        <v>175</v>
      </c>
      <c r="C46" s="119" t="s">
        <v>3400</v>
      </c>
      <c r="D46" s="119" t="s">
        <v>3367</v>
      </c>
      <c r="E46" s="120">
        <v>121.802296</v>
      </c>
      <c r="F46" s="120">
        <v>124.6</v>
      </c>
      <c r="G46" s="120">
        <v>907.32178740000006</v>
      </c>
      <c r="H46" s="121">
        <v>1</v>
      </c>
    </row>
    <row r="47" spans="2:8">
      <c r="B47" s="119" t="s">
        <v>175</v>
      </c>
      <c r="C47" s="119" t="s">
        <v>3401</v>
      </c>
      <c r="D47" s="119" t="s">
        <v>3367</v>
      </c>
      <c r="E47" s="120">
        <v>7078.9245920000003</v>
      </c>
      <c r="F47" s="120">
        <v>7057</v>
      </c>
      <c r="G47" s="120">
        <v>388.74527269999999</v>
      </c>
      <c r="H47" s="121">
        <v>1</v>
      </c>
    </row>
    <row r="48" spans="2:8">
      <c r="B48" s="119" t="s">
        <v>175</v>
      </c>
      <c r="C48" s="119" t="s">
        <v>3402</v>
      </c>
      <c r="D48" s="119" t="s">
        <v>3367</v>
      </c>
      <c r="E48" s="120">
        <v>90.173299999999998</v>
      </c>
      <c r="F48" s="120">
        <v>87.68</v>
      </c>
      <c r="G48" s="120">
        <v>145.75227839999999</v>
      </c>
      <c r="H48" s="121">
        <v>1</v>
      </c>
    </row>
    <row r="49" spans="2:8">
      <c r="B49" s="119" t="s">
        <v>175</v>
      </c>
      <c r="C49" s="119" t="s">
        <v>3403</v>
      </c>
      <c r="D49" s="119" t="s">
        <v>3367</v>
      </c>
      <c r="E49" s="120">
        <v>731.67650500000002</v>
      </c>
      <c r="F49" s="120">
        <v>718.3</v>
      </c>
      <c r="G49" s="120">
        <v>182.30367409999999</v>
      </c>
      <c r="H49" s="121">
        <v>1</v>
      </c>
    </row>
    <row r="50" spans="2:8">
      <c r="B50" s="119" t="s">
        <v>175</v>
      </c>
      <c r="C50" s="119" t="s">
        <v>3404</v>
      </c>
      <c r="D50" s="119" t="s">
        <v>3367</v>
      </c>
      <c r="E50" s="120">
        <v>1370.9187999999999</v>
      </c>
      <c r="F50" s="120">
        <v>1317.4</v>
      </c>
      <c r="G50" s="120">
        <v>16.367340800000001</v>
      </c>
      <c r="H50" s="121">
        <v>1</v>
      </c>
    </row>
    <row r="51" spans="2:8">
      <c r="B51" s="119" t="s">
        <v>175</v>
      </c>
      <c r="C51" s="119" t="s">
        <v>3405</v>
      </c>
      <c r="D51" s="119" t="s">
        <v>3367</v>
      </c>
      <c r="E51" s="120">
        <v>138.32919999999999</v>
      </c>
      <c r="F51" s="120">
        <v>135.4</v>
      </c>
      <c r="G51" s="120">
        <v>19.225914000000003</v>
      </c>
      <c r="H51" s="121">
        <v>1</v>
      </c>
    </row>
    <row r="52" spans="2:8">
      <c r="B52" s="119" t="s">
        <v>175</v>
      </c>
      <c r="C52" s="119" t="s">
        <v>3406</v>
      </c>
      <c r="D52" s="119" t="s">
        <v>3367</v>
      </c>
      <c r="E52" s="120">
        <v>1619.495541</v>
      </c>
      <c r="F52" s="120">
        <v>1605.6</v>
      </c>
      <c r="G52" s="120">
        <v>841.03138600000011</v>
      </c>
      <c r="H52" s="121">
        <v>1</v>
      </c>
    </row>
    <row r="53" spans="2:8">
      <c r="B53" s="119" t="s">
        <v>175</v>
      </c>
      <c r="C53" s="119" t="s">
        <v>3371</v>
      </c>
      <c r="D53" s="119" t="s">
        <v>3367</v>
      </c>
      <c r="E53" s="120">
        <v>174.18530000000001</v>
      </c>
      <c r="F53" s="120">
        <v>170.07</v>
      </c>
      <c r="G53" s="120">
        <v>33.453011200000006</v>
      </c>
      <c r="H53" s="121">
        <v>1</v>
      </c>
    </row>
    <row r="54" spans="2:8">
      <c r="B54" s="119" t="s">
        <v>175</v>
      </c>
      <c r="C54" s="119" t="s">
        <v>3378</v>
      </c>
      <c r="D54" s="119" t="s">
        <v>3367</v>
      </c>
      <c r="E54" s="120">
        <v>3405.1993520000001</v>
      </c>
      <c r="F54" s="120">
        <v>3391</v>
      </c>
      <c r="G54" s="120">
        <v>461.96683440000004</v>
      </c>
      <c r="H54" s="121">
        <v>1</v>
      </c>
    </row>
    <row r="55" spans="2:8">
      <c r="B55" s="119" t="s">
        <v>175</v>
      </c>
      <c r="C55" s="119" t="s">
        <v>3376</v>
      </c>
      <c r="D55" s="119" t="s">
        <v>3367</v>
      </c>
      <c r="E55" s="120">
        <v>458.90972299999999</v>
      </c>
      <c r="F55" s="120">
        <v>469.1</v>
      </c>
      <c r="G55" s="120">
        <v>752.08676919999994</v>
      </c>
      <c r="H55" s="121">
        <v>1</v>
      </c>
    </row>
    <row r="56" spans="2:8">
      <c r="B56" s="119" t="s">
        <v>175</v>
      </c>
      <c r="C56" s="119" t="s">
        <v>3373</v>
      </c>
      <c r="D56" s="119" t="s">
        <v>3367</v>
      </c>
      <c r="E56" s="120">
        <v>2615.0880830000001</v>
      </c>
      <c r="F56" s="120">
        <v>2522</v>
      </c>
      <c r="G56" s="120">
        <v>2182.84665</v>
      </c>
      <c r="H56" s="121">
        <v>1</v>
      </c>
    </row>
    <row r="57" spans="2:8">
      <c r="B57" s="119" t="s">
        <v>175</v>
      </c>
      <c r="C57" s="119" t="s">
        <v>3407</v>
      </c>
      <c r="D57" s="119" t="s">
        <v>3367</v>
      </c>
      <c r="E57" s="120">
        <v>7723.2308000000003</v>
      </c>
      <c r="F57" s="120">
        <v>7463</v>
      </c>
      <c r="G57" s="120">
        <v>64.375985700000001</v>
      </c>
      <c r="H57" s="121">
        <v>1</v>
      </c>
    </row>
    <row r="58" spans="2:8">
      <c r="B58" s="119" t="s">
        <v>175</v>
      </c>
      <c r="C58" s="119" t="s">
        <v>3408</v>
      </c>
      <c r="D58" s="119" t="s">
        <v>3367</v>
      </c>
      <c r="E58" s="120">
        <v>1947.9853000000001</v>
      </c>
      <c r="F58" s="120">
        <v>1891.8</v>
      </c>
      <c r="G58" s="120">
        <v>937.80029480000007</v>
      </c>
      <c r="H58" s="121">
        <v>1</v>
      </c>
    </row>
    <row r="59" spans="2:8">
      <c r="B59" s="119" t="s">
        <v>175</v>
      </c>
      <c r="C59" s="119" t="s">
        <v>3384</v>
      </c>
      <c r="D59" s="119" t="s">
        <v>3367</v>
      </c>
      <c r="E59" s="120">
        <v>4816.1967119999999</v>
      </c>
      <c r="F59" s="120">
        <v>4780.3</v>
      </c>
      <c r="G59" s="120">
        <v>514.67923719999999</v>
      </c>
      <c r="H59" s="121">
        <v>1</v>
      </c>
    </row>
    <row r="60" spans="2:8">
      <c r="B60" s="119" t="s">
        <v>175</v>
      </c>
      <c r="C60" s="119" t="s">
        <v>3409</v>
      </c>
      <c r="D60" s="119" t="s">
        <v>3367</v>
      </c>
      <c r="E60" s="120">
        <v>768.54930000000002</v>
      </c>
      <c r="F60" s="120">
        <v>761.7</v>
      </c>
      <c r="G60" s="120">
        <v>110.82183750000002</v>
      </c>
      <c r="H60" s="121">
        <v>1</v>
      </c>
    </row>
    <row r="61" spans="2:8">
      <c r="B61" s="119" t="s">
        <v>175</v>
      </c>
      <c r="C61" s="119" t="s">
        <v>3368</v>
      </c>
      <c r="D61" s="119" t="s">
        <v>3367</v>
      </c>
      <c r="E61" s="120">
        <v>2026.9364989999999</v>
      </c>
      <c r="F61" s="120">
        <v>2004.9</v>
      </c>
      <c r="G61" s="120">
        <v>403.09431000000001</v>
      </c>
      <c r="H61" s="121">
        <v>0.22520920750065193</v>
      </c>
    </row>
    <row r="62" spans="2:8">
      <c r="B62" s="119" t="s">
        <v>175</v>
      </c>
      <c r="C62" s="119" t="s">
        <v>3410</v>
      </c>
      <c r="D62" s="119" t="s">
        <v>3367</v>
      </c>
      <c r="E62" s="120">
        <v>3074.9816000000001</v>
      </c>
      <c r="F62" s="120">
        <v>3089</v>
      </c>
      <c r="G62" s="120">
        <v>63.5510594</v>
      </c>
      <c r="H62" s="121">
        <v>1</v>
      </c>
    </row>
    <row r="63" spans="2:8">
      <c r="B63" s="119" t="s">
        <v>175</v>
      </c>
      <c r="C63" s="119" t="s">
        <v>3411</v>
      </c>
      <c r="D63" s="119" t="s">
        <v>3367</v>
      </c>
      <c r="E63" s="120">
        <v>345.13709999999998</v>
      </c>
      <c r="F63" s="120">
        <v>342.65</v>
      </c>
      <c r="G63" s="120">
        <v>337.66116360000001</v>
      </c>
      <c r="H63" s="121">
        <v>0.26585328900539423</v>
      </c>
    </row>
    <row r="64" spans="2:8">
      <c r="B64" s="119" t="s">
        <v>175</v>
      </c>
      <c r="C64" s="119" t="s">
        <v>3412</v>
      </c>
      <c r="D64" s="119" t="s">
        <v>3367</v>
      </c>
      <c r="E64" s="120">
        <v>273.90519999999998</v>
      </c>
      <c r="F64" s="120">
        <v>280.25</v>
      </c>
      <c r="G64" s="120">
        <v>26.7779475</v>
      </c>
      <c r="H64" s="121">
        <v>4.833749572879887E-2</v>
      </c>
    </row>
    <row r="65" spans="2:8">
      <c r="B65" s="119" t="s">
        <v>175</v>
      </c>
      <c r="C65" s="119" t="s">
        <v>3381</v>
      </c>
      <c r="D65" s="119" t="s">
        <v>3367</v>
      </c>
      <c r="E65" s="120">
        <v>1385.4655</v>
      </c>
      <c r="F65" s="120">
        <v>1373.2</v>
      </c>
      <c r="G65" s="120">
        <v>1806.1912399999999</v>
      </c>
      <c r="H65" s="121">
        <v>1</v>
      </c>
    </row>
    <row r="66" spans="2:8">
      <c r="B66" s="119" t="s">
        <v>175</v>
      </c>
      <c r="C66" s="119" t="s">
        <v>3370</v>
      </c>
      <c r="D66" s="119" t="s">
        <v>3367</v>
      </c>
      <c r="E66" s="120">
        <v>866.48720000000003</v>
      </c>
      <c r="F66" s="120">
        <v>876.95</v>
      </c>
      <c r="G66" s="120">
        <v>1178.0818704000001</v>
      </c>
      <c r="H66" s="121">
        <v>0.63529435305024662</v>
      </c>
    </row>
    <row r="67" spans="2:8">
      <c r="B67" s="119" t="s">
        <v>175</v>
      </c>
      <c r="C67" s="119" t="s">
        <v>3413</v>
      </c>
      <c r="D67" s="119" t="s">
        <v>3367</v>
      </c>
      <c r="E67" s="120">
        <v>3451.5749999999998</v>
      </c>
      <c r="F67" s="120">
        <v>3463.8</v>
      </c>
      <c r="G67" s="120">
        <v>111.149766</v>
      </c>
      <c r="H67" s="121">
        <v>1</v>
      </c>
    </row>
    <row r="68" spans="2:8">
      <c r="B68" s="119" t="s">
        <v>175</v>
      </c>
      <c r="C68" s="119" t="s">
        <v>3414</v>
      </c>
      <c r="D68" s="119" t="s">
        <v>3367</v>
      </c>
      <c r="E68" s="120">
        <v>12248</v>
      </c>
      <c r="F68" s="120">
        <v>12283</v>
      </c>
      <c r="G68" s="120">
        <v>2.1434250000000001</v>
      </c>
      <c r="H68" s="121">
        <v>1</v>
      </c>
    </row>
    <row r="69" spans="2:8">
      <c r="B69" s="119" t="s">
        <v>175</v>
      </c>
      <c r="C69" s="119" t="s">
        <v>3372</v>
      </c>
      <c r="D69" s="119" t="s">
        <v>3367</v>
      </c>
      <c r="E69" s="120">
        <v>2968.3680020000002</v>
      </c>
      <c r="F69" s="120">
        <v>2915.4</v>
      </c>
      <c r="G69" s="120">
        <v>386.56459240000004</v>
      </c>
      <c r="H69" s="121">
        <v>0.25265643447461628</v>
      </c>
    </row>
    <row r="70" spans="2:8">
      <c r="B70" s="119" t="s">
        <v>175</v>
      </c>
      <c r="C70" s="119" t="s">
        <v>3415</v>
      </c>
      <c r="D70" s="119" t="s">
        <v>3367</v>
      </c>
      <c r="E70" s="120">
        <v>352.6</v>
      </c>
      <c r="F70" s="120">
        <v>342.65</v>
      </c>
      <c r="G70" s="120">
        <v>105.6364904</v>
      </c>
      <c r="H70" s="121">
        <v>1</v>
      </c>
    </row>
    <row r="71" spans="2:8">
      <c r="B71" s="119" t="s">
        <v>175</v>
      </c>
      <c r="C71" s="119" t="s">
        <v>3416</v>
      </c>
      <c r="D71" s="119" t="s">
        <v>3367</v>
      </c>
      <c r="E71" s="120">
        <v>1519.2744660000001</v>
      </c>
      <c r="F71" s="120">
        <v>1512.8</v>
      </c>
      <c r="G71" s="120">
        <v>338.48171500000001</v>
      </c>
      <c r="H71" s="121">
        <v>0.26099016044134127</v>
      </c>
    </row>
    <row r="72" spans="2:8">
      <c r="B72" s="119" t="s">
        <v>175</v>
      </c>
      <c r="C72" s="119" t="s">
        <v>3417</v>
      </c>
      <c r="D72" s="119" t="s">
        <v>3367</v>
      </c>
      <c r="E72" s="120">
        <v>1450.0769</v>
      </c>
      <c r="F72" s="120">
        <v>1441.5</v>
      </c>
      <c r="G72" s="120">
        <v>446.84560999999997</v>
      </c>
      <c r="H72" s="121">
        <v>0.24386705060380812</v>
      </c>
    </row>
    <row r="73" spans="2:8">
      <c r="B73" s="119" t="s">
        <v>175</v>
      </c>
      <c r="C73" s="119" t="s">
        <v>3418</v>
      </c>
      <c r="D73" s="119" t="s">
        <v>3367</v>
      </c>
      <c r="E73" s="120">
        <v>721.07500000000005</v>
      </c>
      <c r="F73" s="120">
        <v>705.45</v>
      </c>
      <c r="G73" s="120">
        <v>2.1747482000000002</v>
      </c>
      <c r="H73" s="121">
        <v>4.0816326530612242E-2</v>
      </c>
    </row>
    <row r="74" spans="2:8">
      <c r="B74" s="119" t="s">
        <v>175</v>
      </c>
      <c r="C74" s="119" t="s">
        <v>3419</v>
      </c>
      <c r="D74" s="119" t="s">
        <v>3367</v>
      </c>
      <c r="E74" s="120">
        <v>1159.8888999999999</v>
      </c>
      <c r="F74" s="120">
        <v>1149.0999999999999</v>
      </c>
      <c r="G74" s="120">
        <v>12.1450941</v>
      </c>
      <c r="H74" s="121">
        <v>1</v>
      </c>
    </row>
    <row r="75" spans="2:8">
      <c r="B75" s="119" t="s">
        <v>175</v>
      </c>
      <c r="C75" s="119" t="s">
        <v>3420</v>
      </c>
      <c r="D75" s="119" t="s">
        <v>3367</v>
      </c>
      <c r="E75" s="120">
        <v>3531.1433510000002</v>
      </c>
      <c r="F75" s="120">
        <v>3452.4</v>
      </c>
      <c r="G75" s="120">
        <v>777.77686000000006</v>
      </c>
      <c r="H75" s="121">
        <v>0.39439625886977303</v>
      </c>
    </row>
    <row r="76" spans="2:8">
      <c r="B76" s="119" t="s">
        <v>175</v>
      </c>
      <c r="C76" s="119" t="s">
        <v>3383</v>
      </c>
      <c r="D76" s="119" t="s">
        <v>3367</v>
      </c>
      <c r="E76" s="120">
        <v>286.65698800000001</v>
      </c>
      <c r="F76" s="120">
        <v>282.14999999999998</v>
      </c>
      <c r="G76" s="120">
        <v>114.50227579999999</v>
      </c>
      <c r="H76" s="121">
        <v>1</v>
      </c>
    </row>
    <row r="77" spans="2:8">
      <c r="B77" s="119" t="s">
        <v>175</v>
      </c>
      <c r="C77" s="119" t="s">
        <v>3421</v>
      </c>
      <c r="D77" s="119" t="s">
        <v>3367</v>
      </c>
      <c r="E77" s="120">
        <v>7528.7619009999999</v>
      </c>
      <c r="F77" s="120">
        <v>7339.5</v>
      </c>
      <c r="G77" s="120">
        <v>42.232115099999994</v>
      </c>
      <c r="H77" s="121">
        <v>1</v>
      </c>
    </row>
    <row r="78" spans="2:8">
      <c r="B78" s="119" t="s">
        <v>175</v>
      </c>
      <c r="C78" s="119" t="s">
        <v>3422</v>
      </c>
      <c r="D78" s="119" t="s">
        <v>3367</v>
      </c>
      <c r="E78" s="120">
        <v>623.22950000000003</v>
      </c>
      <c r="F78" s="120">
        <v>620.6</v>
      </c>
      <c r="G78" s="120">
        <v>48.286845200000002</v>
      </c>
      <c r="H78" s="121">
        <v>1</v>
      </c>
    </row>
    <row r="79" spans="2:8">
      <c r="B79" s="119" t="s">
        <v>175</v>
      </c>
      <c r="C79" s="119" t="s">
        <v>3372</v>
      </c>
      <c r="D79" s="119" t="s">
        <v>3367</v>
      </c>
      <c r="E79" s="120">
        <v>2934.6111770000002</v>
      </c>
      <c r="F79" s="120">
        <v>2897.2</v>
      </c>
      <c r="G79" s="120">
        <v>1137.7333110000002</v>
      </c>
      <c r="H79" s="121">
        <v>0.74734356552538372</v>
      </c>
    </row>
    <row r="80" spans="2:8">
      <c r="B80" s="119" t="s">
        <v>175</v>
      </c>
      <c r="C80" s="119" t="s">
        <v>3418</v>
      </c>
      <c r="D80" s="119" t="s">
        <v>3367</v>
      </c>
      <c r="E80" s="120">
        <v>711.881934</v>
      </c>
      <c r="F80" s="120">
        <v>707.7</v>
      </c>
      <c r="G80" s="120">
        <v>51.332135699999995</v>
      </c>
      <c r="H80" s="121">
        <v>0.95918367346938771</v>
      </c>
    </row>
    <row r="81" spans="2:8">
      <c r="B81" s="119" t="s">
        <v>175</v>
      </c>
      <c r="C81" s="119" t="s">
        <v>3366</v>
      </c>
      <c r="D81" s="119" t="s">
        <v>3367</v>
      </c>
      <c r="E81" s="120">
        <v>1436.25</v>
      </c>
      <c r="F81" s="120">
        <v>1411.2</v>
      </c>
      <c r="G81" s="120">
        <v>5.6018080000000001</v>
      </c>
      <c r="H81" s="121">
        <v>1</v>
      </c>
    </row>
    <row r="82" spans="2:8">
      <c r="B82" s="119" t="s">
        <v>175</v>
      </c>
      <c r="C82" s="119" t="s">
        <v>3423</v>
      </c>
      <c r="D82" s="119" t="s">
        <v>3367</v>
      </c>
      <c r="E82" s="120">
        <v>2023.5278000000001</v>
      </c>
      <c r="F82" s="120">
        <v>2020.7</v>
      </c>
      <c r="G82" s="120">
        <v>32.296904999999995</v>
      </c>
      <c r="H82" s="121">
        <v>1</v>
      </c>
    </row>
    <row r="83" spans="2:8">
      <c r="B83" s="119" t="s">
        <v>175</v>
      </c>
      <c r="C83" s="119" t="s">
        <v>3424</v>
      </c>
      <c r="D83" s="119" t="s">
        <v>3367</v>
      </c>
      <c r="E83" s="120">
        <v>1168.938361</v>
      </c>
      <c r="F83" s="120">
        <v>1137.2</v>
      </c>
      <c r="G83" s="120">
        <v>1488.0785624999999</v>
      </c>
      <c r="H83" s="121">
        <v>0.55742461361301465</v>
      </c>
    </row>
    <row r="84" spans="2:8">
      <c r="B84" s="119" t="s">
        <v>175</v>
      </c>
      <c r="C84" s="119" t="s">
        <v>3379</v>
      </c>
      <c r="D84" s="119" t="s">
        <v>3367</v>
      </c>
      <c r="E84" s="120">
        <v>956.98899900000004</v>
      </c>
      <c r="F84" s="120">
        <v>956.1</v>
      </c>
      <c r="G84" s="120">
        <v>1974.3887240000001</v>
      </c>
      <c r="H84" s="121">
        <v>0.52137206739348707</v>
      </c>
    </row>
    <row r="85" spans="2:8">
      <c r="B85" s="119" t="s">
        <v>175</v>
      </c>
      <c r="C85" s="119" t="s">
        <v>3380</v>
      </c>
      <c r="D85" s="119" t="s">
        <v>3367</v>
      </c>
      <c r="E85" s="120">
        <v>749.52779999999996</v>
      </c>
      <c r="F85" s="120">
        <v>767.65</v>
      </c>
      <c r="G85" s="120">
        <v>517.91216400000008</v>
      </c>
      <c r="H85" s="121">
        <v>1</v>
      </c>
    </row>
    <row r="86" spans="2:8">
      <c r="B86" s="119" t="s">
        <v>175</v>
      </c>
      <c r="C86" s="119" t="s">
        <v>3425</v>
      </c>
      <c r="D86" s="119" t="s">
        <v>3367</v>
      </c>
      <c r="E86" s="120">
        <v>354.88638700000001</v>
      </c>
      <c r="F86" s="120">
        <v>345.1</v>
      </c>
      <c r="G86" s="120">
        <v>912.42861549999998</v>
      </c>
      <c r="H86" s="121">
        <v>0.68807855906002946</v>
      </c>
    </row>
    <row r="87" spans="2:8">
      <c r="B87" s="119" t="s">
        <v>175</v>
      </c>
      <c r="C87" s="119" t="s">
        <v>3426</v>
      </c>
      <c r="D87" s="119" t="s">
        <v>3367</v>
      </c>
      <c r="E87" s="120">
        <v>77.085499999999996</v>
      </c>
      <c r="F87" s="120">
        <v>76.87</v>
      </c>
      <c r="G87" s="120">
        <v>345.55172399999998</v>
      </c>
      <c r="H87" s="121">
        <v>1</v>
      </c>
    </row>
    <row r="88" spans="2:8">
      <c r="B88" s="119" t="s">
        <v>175</v>
      </c>
      <c r="C88" s="119" t="s">
        <v>3427</v>
      </c>
      <c r="D88" s="119" t="s">
        <v>3367</v>
      </c>
      <c r="E88" s="120">
        <v>241.102857</v>
      </c>
      <c r="F88" s="120">
        <v>240.72</v>
      </c>
      <c r="G88" s="120">
        <v>20.650707000000001</v>
      </c>
      <c r="H88" s="121">
        <v>3.6081344532168144E-2</v>
      </c>
    </row>
    <row r="89" spans="2:8">
      <c r="B89" s="119" t="s">
        <v>175</v>
      </c>
      <c r="C89" s="119" t="s">
        <v>3374</v>
      </c>
      <c r="D89" s="119" t="s">
        <v>3367</v>
      </c>
      <c r="E89" s="120">
        <v>108.5998</v>
      </c>
      <c r="F89" s="120">
        <v>113.72</v>
      </c>
      <c r="G89" s="120">
        <v>249.039872</v>
      </c>
      <c r="H89" s="121">
        <v>1</v>
      </c>
    </row>
    <row r="90" spans="2:8">
      <c r="B90" s="119" t="s">
        <v>175</v>
      </c>
      <c r="C90" s="119" t="s">
        <v>3428</v>
      </c>
      <c r="D90" s="119" t="s">
        <v>3367</v>
      </c>
      <c r="E90" s="120">
        <v>1637.2</v>
      </c>
      <c r="F90" s="120">
        <v>1597.5</v>
      </c>
      <c r="G90" s="120">
        <v>16.071862800000002</v>
      </c>
      <c r="H90" s="121">
        <v>1</v>
      </c>
    </row>
    <row r="91" spans="2:8">
      <c r="B91" s="119" t="s">
        <v>175</v>
      </c>
      <c r="C91" s="119" t="s">
        <v>3429</v>
      </c>
      <c r="D91" s="119" t="s">
        <v>3367</v>
      </c>
      <c r="E91" s="120">
        <v>193.99782200000001</v>
      </c>
      <c r="F91" s="120">
        <v>193.92</v>
      </c>
      <c r="G91" s="120">
        <v>77.825559999999996</v>
      </c>
      <c r="H91" s="121">
        <v>1</v>
      </c>
    </row>
    <row r="92" spans="2:8">
      <c r="B92" s="119" t="s">
        <v>175</v>
      </c>
      <c r="C92" s="119" t="s">
        <v>3430</v>
      </c>
      <c r="D92" s="119" t="s">
        <v>3367</v>
      </c>
      <c r="E92" s="120">
        <v>8.3144950000000009</v>
      </c>
      <c r="F92" s="120">
        <v>8.1999999999999993</v>
      </c>
      <c r="G92" s="120">
        <v>1493.3675151</v>
      </c>
      <c r="H92" s="121">
        <v>1</v>
      </c>
    </row>
    <row r="93" spans="2:8">
      <c r="B93" s="119" t="s">
        <v>175</v>
      </c>
      <c r="C93" s="119" t="s">
        <v>3431</v>
      </c>
      <c r="D93" s="119" t="s">
        <v>3367</v>
      </c>
      <c r="E93" s="120">
        <v>1338.10895</v>
      </c>
      <c r="F93" s="120">
        <v>1336.3</v>
      </c>
      <c r="G93" s="120">
        <v>72.689915999999997</v>
      </c>
      <c r="H93" s="121">
        <v>1</v>
      </c>
    </row>
    <row r="94" spans="2:8">
      <c r="B94" s="119" t="s">
        <v>187</v>
      </c>
      <c r="C94" s="119" t="s">
        <v>3402</v>
      </c>
      <c r="D94" s="119" t="s">
        <v>3367</v>
      </c>
      <c r="E94" s="120">
        <v>89.026938999999999</v>
      </c>
      <c r="F94" s="120">
        <v>87.68</v>
      </c>
      <c r="G94" s="120">
        <v>1242.5999328</v>
      </c>
      <c r="H94" s="121">
        <v>0.96360153256704983</v>
      </c>
    </row>
    <row r="95" spans="2:8">
      <c r="B95" s="119" t="s">
        <v>187</v>
      </c>
      <c r="C95" s="119" t="s">
        <v>3432</v>
      </c>
      <c r="D95" s="119" t="s">
        <v>3367</v>
      </c>
      <c r="E95" s="120">
        <v>76.204091000000005</v>
      </c>
      <c r="F95" s="120">
        <v>73.239999999999995</v>
      </c>
      <c r="G95" s="120">
        <v>201.48151379999996</v>
      </c>
      <c r="H95" s="121">
        <v>0.76436781609195403</v>
      </c>
    </row>
    <row r="96" spans="2:8">
      <c r="B96" s="119" t="s">
        <v>187</v>
      </c>
      <c r="C96" s="119" t="s">
        <v>3433</v>
      </c>
      <c r="D96" s="119" t="s">
        <v>3367</v>
      </c>
      <c r="E96" s="120">
        <v>1393.456936</v>
      </c>
      <c r="F96" s="120">
        <v>1357.5</v>
      </c>
      <c r="G96" s="120">
        <v>1871.4971975000001</v>
      </c>
      <c r="H96" s="121">
        <v>0.9178307313064914</v>
      </c>
    </row>
    <row r="97" spans="2:8">
      <c r="B97" s="119" t="s">
        <v>187</v>
      </c>
      <c r="C97" s="119" t="s">
        <v>3434</v>
      </c>
      <c r="D97" s="119" t="s">
        <v>3367</v>
      </c>
      <c r="E97" s="120">
        <v>151.47999999999999</v>
      </c>
      <c r="F97" s="120">
        <v>141.15</v>
      </c>
      <c r="G97" s="120">
        <v>5.3477800000000002</v>
      </c>
      <c r="H97" s="121">
        <v>1</v>
      </c>
    </row>
    <row r="98" spans="2:8">
      <c r="B98" s="119" t="s">
        <v>187</v>
      </c>
      <c r="C98" s="119" t="s">
        <v>3392</v>
      </c>
      <c r="D98" s="119" t="s">
        <v>3367</v>
      </c>
      <c r="E98" s="120">
        <v>407.94347599999998</v>
      </c>
      <c r="F98" s="120">
        <v>404.4</v>
      </c>
      <c r="G98" s="120">
        <v>1357.8625280000001</v>
      </c>
      <c r="H98" s="121">
        <v>0.76230569948186533</v>
      </c>
    </row>
    <row r="99" spans="2:8">
      <c r="B99" s="119" t="s">
        <v>187</v>
      </c>
      <c r="C99" s="119" t="s">
        <v>3435</v>
      </c>
      <c r="D99" s="119" t="s">
        <v>3367</v>
      </c>
      <c r="E99" s="120">
        <v>1974.5314289999999</v>
      </c>
      <c r="F99" s="120">
        <v>1926.5</v>
      </c>
      <c r="G99" s="120">
        <v>516.82991500000003</v>
      </c>
      <c r="H99" s="121">
        <v>1</v>
      </c>
    </row>
    <row r="100" spans="2:8">
      <c r="B100" s="119" t="s">
        <v>187</v>
      </c>
      <c r="C100" s="119" t="s">
        <v>3420</v>
      </c>
      <c r="D100" s="119" t="s">
        <v>3367</v>
      </c>
      <c r="E100" s="120">
        <v>3449.2537849999999</v>
      </c>
      <c r="F100" s="120">
        <v>3452.4</v>
      </c>
      <c r="G100" s="120">
        <v>464.05174</v>
      </c>
      <c r="H100" s="121">
        <v>1</v>
      </c>
    </row>
    <row r="101" spans="2:8">
      <c r="B101" s="119" t="s">
        <v>187</v>
      </c>
      <c r="C101" s="119" t="s">
        <v>3436</v>
      </c>
      <c r="D101" s="119" t="s">
        <v>3367</v>
      </c>
      <c r="E101" s="120">
        <v>705.95471999999995</v>
      </c>
      <c r="F101" s="120">
        <v>702.55</v>
      </c>
      <c r="G101" s="120">
        <v>982.23246000000006</v>
      </c>
      <c r="H101" s="121">
        <v>1</v>
      </c>
    </row>
    <row r="102" spans="2:8">
      <c r="B102" s="119" t="s">
        <v>187</v>
      </c>
      <c r="C102" s="119" t="s">
        <v>3383</v>
      </c>
      <c r="D102" s="119" t="s">
        <v>3367</v>
      </c>
      <c r="E102" s="120">
        <v>284.32816300000002</v>
      </c>
      <c r="F102" s="120">
        <v>282.14999999999998</v>
      </c>
      <c r="G102" s="120">
        <v>121.12637439999999</v>
      </c>
      <c r="H102" s="121">
        <v>1</v>
      </c>
    </row>
    <row r="103" spans="2:8">
      <c r="B103" s="119" t="s">
        <v>187</v>
      </c>
      <c r="C103" s="119" t="s">
        <v>3437</v>
      </c>
      <c r="D103" s="119" t="s">
        <v>3367</v>
      </c>
      <c r="E103" s="120">
        <v>1030.9597000000001</v>
      </c>
      <c r="F103" s="120">
        <v>1025.5999999999999</v>
      </c>
      <c r="G103" s="120">
        <v>77.818060000000003</v>
      </c>
      <c r="H103" s="121">
        <v>1</v>
      </c>
    </row>
    <row r="104" spans="2:8">
      <c r="B104" s="119" t="s">
        <v>187</v>
      </c>
      <c r="C104" s="119" t="s">
        <v>3438</v>
      </c>
      <c r="D104" s="119" t="s">
        <v>3367</v>
      </c>
      <c r="E104" s="120">
        <v>1131.194763</v>
      </c>
      <c r="F104" s="120">
        <v>1136.4000000000001</v>
      </c>
      <c r="G104" s="120">
        <v>669.63786999999991</v>
      </c>
      <c r="H104" s="121">
        <v>0.95761381475667195</v>
      </c>
    </row>
    <row r="105" spans="2:8">
      <c r="B105" s="119" t="s">
        <v>187</v>
      </c>
      <c r="C105" s="119" t="s">
        <v>3382</v>
      </c>
      <c r="D105" s="119" t="s">
        <v>3367</v>
      </c>
      <c r="E105" s="120">
        <v>388.14302500000002</v>
      </c>
      <c r="F105" s="120">
        <v>391.25</v>
      </c>
      <c r="G105" s="120">
        <v>1106.8574676000001</v>
      </c>
      <c r="H105" s="121">
        <v>0.92618629173989453</v>
      </c>
    </row>
    <row r="106" spans="2:8">
      <c r="B106" s="119" t="s">
        <v>187</v>
      </c>
      <c r="C106" s="119" t="s">
        <v>3372</v>
      </c>
      <c r="D106" s="119" t="s">
        <v>3367</v>
      </c>
      <c r="E106" s="120">
        <v>3129.8754319999998</v>
      </c>
      <c r="F106" s="120">
        <v>2897.2</v>
      </c>
      <c r="G106" s="120">
        <v>1101.785971</v>
      </c>
      <c r="H106" s="121">
        <v>0.40717369644636331</v>
      </c>
    </row>
    <row r="107" spans="2:8">
      <c r="B107" s="119" t="s">
        <v>187</v>
      </c>
      <c r="C107" s="119" t="s">
        <v>3439</v>
      </c>
      <c r="D107" s="119" t="s">
        <v>3367</v>
      </c>
      <c r="E107" s="120">
        <v>474.93911000000003</v>
      </c>
      <c r="F107" s="120">
        <v>446.95</v>
      </c>
      <c r="G107" s="120">
        <v>75.187577400000009</v>
      </c>
      <c r="H107" s="121">
        <v>0.89655172413793105</v>
      </c>
    </row>
    <row r="108" spans="2:8">
      <c r="B108" s="119" t="s">
        <v>187</v>
      </c>
      <c r="C108" s="119" t="s">
        <v>3381</v>
      </c>
      <c r="D108" s="119" t="s">
        <v>3367</v>
      </c>
      <c r="E108" s="120">
        <v>1407.030299</v>
      </c>
      <c r="F108" s="120">
        <v>1381.1</v>
      </c>
      <c r="G108" s="120">
        <v>508.80647999999997</v>
      </c>
      <c r="H108" s="121">
        <v>0.16300940438871472</v>
      </c>
    </row>
    <row r="109" spans="2:8">
      <c r="B109" s="119" t="s">
        <v>187</v>
      </c>
      <c r="C109" s="119" t="s">
        <v>3408</v>
      </c>
      <c r="D109" s="119" t="s">
        <v>3367</v>
      </c>
      <c r="E109" s="120">
        <v>1936.534774</v>
      </c>
      <c r="F109" s="120">
        <v>1891.8</v>
      </c>
      <c r="G109" s="120">
        <v>924.9975604</v>
      </c>
      <c r="H109" s="121">
        <v>0.94754098360655736</v>
      </c>
    </row>
    <row r="110" spans="2:8">
      <c r="B110" s="119" t="s">
        <v>187</v>
      </c>
      <c r="C110" s="119" t="s">
        <v>3440</v>
      </c>
      <c r="D110" s="119" t="s">
        <v>3367</v>
      </c>
      <c r="E110" s="120">
        <v>740.25001299999997</v>
      </c>
      <c r="F110" s="120">
        <v>746.45</v>
      </c>
      <c r="G110" s="120">
        <v>44.245955900000006</v>
      </c>
      <c r="H110" s="121">
        <v>1</v>
      </c>
    </row>
    <row r="111" spans="2:8">
      <c r="B111" s="119" t="s">
        <v>187</v>
      </c>
      <c r="C111" s="119" t="s">
        <v>3403</v>
      </c>
      <c r="D111" s="119" t="s">
        <v>3367</v>
      </c>
      <c r="E111" s="120">
        <v>761.78330100000005</v>
      </c>
      <c r="F111" s="120">
        <v>722.15</v>
      </c>
      <c r="G111" s="120">
        <v>7.2787248</v>
      </c>
      <c r="H111" s="121">
        <v>1.4018691588785047E-2</v>
      </c>
    </row>
    <row r="112" spans="2:8">
      <c r="B112" s="119" t="s">
        <v>187</v>
      </c>
      <c r="C112" s="119" t="s">
        <v>3441</v>
      </c>
      <c r="D112" s="119" t="s">
        <v>3367</v>
      </c>
      <c r="E112" s="120">
        <v>328.22001</v>
      </c>
      <c r="F112" s="120">
        <v>329.9</v>
      </c>
      <c r="G112" s="120">
        <v>38.584851999999998</v>
      </c>
      <c r="H112" s="121">
        <v>3.8535645472061654E-2</v>
      </c>
    </row>
    <row r="113" spans="2:8">
      <c r="B113" s="119" t="s">
        <v>187</v>
      </c>
      <c r="C113" s="119" t="s">
        <v>3441</v>
      </c>
      <c r="D113" s="119" t="s">
        <v>3367</v>
      </c>
      <c r="E113" s="120">
        <v>330.18045699999999</v>
      </c>
      <c r="F113" s="120">
        <v>327.9</v>
      </c>
      <c r="G113" s="120">
        <v>958.09751489999996</v>
      </c>
      <c r="H113" s="121">
        <v>0.96146435452793833</v>
      </c>
    </row>
    <row r="114" spans="2:8">
      <c r="B114" s="119" t="s">
        <v>187</v>
      </c>
      <c r="C114" s="119" t="s">
        <v>3442</v>
      </c>
      <c r="D114" s="119" t="s">
        <v>3367</v>
      </c>
      <c r="E114" s="120">
        <v>5799.9867819999999</v>
      </c>
      <c r="F114" s="120">
        <v>5728</v>
      </c>
      <c r="G114" s="120">
        <v>458.10530999999997</v>
      </c>
      <c r="H114" s="121">
        <v>0.98051948051948057</v>
      </c>
    </row>
    <row r="115" spans="2:8">
      <c r="B115" s="119" t="s">
        <v>187</v>
      </c>
      <c r="C115" s="119" t="s">
        <v>3443</v>
      </c>
      <c r="D115" s="119" t="s">
        <v>3367</v>
      </c>
      <c r="E115" s="120">
        <v>775.02499999999998</v>
      </c>
      <c r="F115" s="120">
        <v>729.45</v>
      </c>
      <c r="G115" s="120">
        <v>5.7428299999999997</v>
      </c>
      <c r="H115" s="121">
        <v>4.0404040404040407E-2</v>
      </c>
    </row>
    <row r="116" spans="2:8">
      <c r="B116" s="119" t="s">
        <v>187</v>
      </c>
      <c r="C116" s="119" t="s">
        <v>3444</v>
      </c>
      <c r="D116" s="119" t="s">
        <v>3367</v>
      </c>
      <c r="E116" s="120">
        <v>2822.4246520000002</v>
      </c>
      <c r="F116" s="120">
        <v>2771.1</v>
      </c>
      <c r="G116" s="120">
        <v>493.98712649999999</v>
      </c>
      <c r="H116" s="121">
        <v>1</v>
      </c>
    </row>
    <row r="117" spans="2:8">
      <c r="B117" s="119" t="s">
        <v>187</v>
      </c>
      <c r="C117" s="119" t="s">
        <v>3389</v>
      </c>
      <c r="D117" s="119" t="s">
        <v>3367</v>
      </c>
      <c r="E117" s="120">
        <v>431.72238700000003</v>
      </c>
      <c r="F117" s="120">
        <v>446.4</v>
      </c>
      <c r="G117" s="120">
        <v>377.69587200000001</v>
      </c>
      <c r="H117" s="121">
        <v>1</v>
      </c>
    </row>
    <row r="118" spans="2:8">
      <c r="B118" s="119" t="s">
        <v>187</v>
      </c>
      <c r="C118" s="119" t="s">
        <v>3445</v>
      </c>
      <c r="D118" s="119" t="s">
        <v>3367</v>
      </c>
      <c r="E118" s="120">
        <v>1242.4000000000001</v>
      </c>
      <c r="F118" s="120">
        <v>1135</v>
      </c>
      <c r="G118" s="120">
        <v>7.0701789000000002</v>
      </c>
      <c r="H118" s="121">
        <v>5.235602094240838E-3</v>
      </c>
    </row>
    <row r="119" spans="2:8">
      <c r="B119" s="119" t="s">
        <v>187</v>
      </c>
      <c r="C119" s="119" t="s">
        <v>3374</v>
      </c>
      <c r="D119" s="119" t="s">
        <v>3367</v>
      </c>
      <c r="E119" s="120">
        <v>110.068136</v>
      </c>
      <c r="F119" s="120">
        <v>114.35</v>
      </c>
      <c r="G119" s="120">
        <v>387.02465999999998</v>
      </c>
      <c r="H119" s="121">
        <v>0.31428571428571428</v>
      </c>
    </row>
    <row r="120" spans="2:8">
      <c r="B120" s="119" t="s">
        <v>187</v>
      </c>
      <c r="C120" s="119" t="s">
        <v>3446</v>
      </c>
      <c r="D120" s="119" t="s">
        <v>3367</v>
      </c>
      <c r="E120" s="120">
        <v>646.57500000000005</v>
      </c>
      <c r="F120" s="120">
        <v>631.15</v>
      </c>
      <c r="G120" s="120">
        <v>2.2988050000000002</v>
      </c>
      <c r="H120" s="121">
        <v>6.7567567567567571E-3</v>
      </c>
    </row>
    <row r="121" spans="2:8">
      <c r="B121" s="119" t="s">
        <v>187</v>
      </c>
      <c r="C121" s="119" t="s">
        <v>3414</v>
      </c>
      <c r="D121" s="119" t="s">
        <v>3367</v>
      </c>
      <c r="E121" s="120">
        <v>12636.949995000001</v>
      </c>
      <c r="F121" s="120">
        <v>12353</v>
      </c>
      <c r="G121" s="120">
        <v>43.078700000000005</v>
      </c>
      <c r="H121" s="121">
        <v>6.5146579804560262E-2</v>
      </c>
    </row>
    <row r="122" spans="2:8">
      <c r="B122" s="119" t="s">
        <v>187</v>
      </c>
      <c r="C122" s="119" t="s">
        <v>3447</v>
      </c>
      <c r="D122" s="119" t="s">
        <v>3367</v>
      </c>
      <c r="E122" s="120">
        <v>21.20749</v>
      </c>
      <c r="F122" s="120">
        <v>21.49</v>
      </c>
      <c r="G122" s="120">
        <v>208.22926409999999</v>
      </c>
      <c r="H122" s="121">
        <v>0.39832869080779942</v>
      </c>
    </row>
    <row r="123" spans="2:8">
      <c r="B123" s="119" t="s">
        <v>187</v>
      </c>
      <c r="C123" s="119" t="s">
        <v>3448</v>
      </c>
      <c r="D123" s="119" t="s">
        <v>3367</v>
      </c>
      <c r="E123" s="120">
        <v>150.60241400000001</v>
      </c>
      <c r="F123" s="120">
        <v>161.29</v>
      </c>
      <c r="G123" s="120">
        <v>3977.1778956000007</v>
      </c>
      <c r="H123" s="121">
        <v>1</v>
      </c>
    </row>
    <row r="124" spans="2:8">
      <c r="B124" s="119" t="s">
        <v>187</v>
      </c>
      <c r="C124" s="119" t="s">
        <v>3449</v>
      </c>
      <c r="D124" s="119" t="s">
        <v>3367</v>
      </c>
      <c r="E124" s="120">
        <v>70.181960000000004</v>
      </c>
      <c r="F124" s="120">
        <v>70.239999999999995</v>
      </c>
      <c r="G124" s="120">
        <v>1020.1553706000001</v>
      </c>
      <c r="H124" s="121">
        <v>0.9396648044692737</v>
      </c>
    </row>
    <row r="125" spans="2:8">
      <c r="B125" s="119" t="s">
        <v>187</v>
      </c>
      <c r="C125" s="119" t="s">
        <v>3425</v>
      </c>
      <c r="D125" s="119" t="s">
        <v>3367</v>
      </c>
      <c r="E125" s="120">
        <v>355.03355599999998</v>
      </c>
      <c r="F125" s="120">
        <v>345.1</v>
      </c>
      <c r="G125" s="120">
        <v>192.89172400000001</v>
      </c>
      <c r="H125" s="121">
        <v>0.81283422459893051</v>
      </c>
    </row>
    <row r="126" spans="2:8">
      <c r="B126" s="119" t="s">
        <v>187</v>
      </c>
      <c r="C126" s="119" t="s">
        <v>3450</v>
      </c>
      <c r="D126" s="119" t="s">
        <v>3367</v>
      </c>
      <c r="E126" s="120">
        <v>620.05676800000003</v>
      </c>
      <c r="F126" s="120">
        <v>622.1</v>
      </c>
      <c r="G126" s="120">
        <v>114.993504</v>
      </c>
      <c r="H126" s="121">
        <v>1</v>
      </c>
    </row>
    <row r="127" spans="2:8">
      <c r="B127" s="119" t="s">
        <v>187</v>
      </c>
      <c r="C127" s="119" t="s">
        <v>3368</v>
      </c>
      <c r="D127" s="119" t="s">
        <v>3367</v>
      </c>
      <c r="E127" s="120">
        <v>2011.7628</v>
      </c>
      <c r="F127" s="120">
        <v>2004.9</v>
      </c>
      <c r="G127" s="120">
        <v>1992.841694</v>
      </c>
      <c r="H127" s="121">
        <v>0.92575558475689879</v>
      </c>
    </row>
    <row r="128" spans="2:8">
      <c r="B128" s="119" t="s">
        <v>187</v>
      </c>
      <c r="C128" s="119" t="s">
        <v>3451</v>
      </c>
      <c r="D128" s="119" t="s">
        <v>3367</v>
      </c>
      <c r="E128" s="120">
        <v>852.00436300000001</v>
      </c>
      <c r="F128" s="120">
        <v>847.6</v>
      </c>
      <c r="G128" s="120">
        <v>145.20645200000001</v>
      </c>
      <c r="H128" s="121">
        <v>1</v>
      </c>
    </row>
    <row r="129" spans="2:8">
      <c r="B129" s="119" t="s">
        <v>187</v>
      </c>
      <c r="C129" s="119" t="s">
        <v>3391</v>
      </c>
      <c r="D129" s="119" t="s">
        <v>3367</v>
      </c>
      <c r="E129" s="120">
        <v>573.910618</v>
      </c>
      <c r="F129" s="120">
        <v>569.1</v>
      </c>
      <c r="G129" s="120">
        <v>1429.84076</v>
      </c>
      <c r="H129" s="121">
        <v>0.95930735930735933</v>
      </c>
    </row>
    <row r="130" spans="2:8">
      <c r="B130" s="119" t="s">
        <v>187</v>
      </c>
      <c r="C130" s="119" t="s">
        <v>3452</v>
      </c>
      <c r="D130" s="119" t="s">
        <v>3367</v>
      </c>
      <c r="E130" s="120">
        <v>1167.9792749999999</v>
      </c>
      <c r="F130" s="120">
        <v>1143.9000000000001</v>
      </c>
      <c r="G130" s="120">
        <v>326.28601929999996</v>
      </c>
      <c r="H130" s="121">
        <v>1</v>
      </c>
    </row>
    <row r="131" spans="2:8">
      <c r="B131" s="119" t="s">
        <v>187</v>
      </c>
      <c r="C131" s="119" t="s">
        <v>3453</v>
      </c>
      <c r="D131" s="119" t="s">
        <v>3367</v>
      </c>
      <c r="E131" s="120">
        <v>16062.877907</v>
      </c>
      <c r="F131" s="120">
        <v>16109</v>
      </c>
      <c r="G131" s="120">
        <v>244.10713000000001</v>
      </c>
      <c r="H131" s="121">
        <v>1</v>
      </c>
    </row>
    <row r="132" spans="2:8">
      <c r="B132" s="119" t="s">
        <v>187</v>
      </c>
      <c r="C132" s="119" t="s">
        <v>3454</v>
      </c>
      <c r="D132" s="119" t="s">
        <v>3367</v>
      </c>
      <c r="E132" s="120">
        <v>97.726144000000005</v>
      </c>
      <c r="F132" s="120">
        <v>106.35</v>
      </c>
      <c r="G132" s="120">
        <v>209.64216960000002</v>
      </c>
      <c r="H132" s="121">
        <v>0.99310344827586206</v>
      </c>
    </row>
    <row r="133" spans="2:8">
      <c r="B133" s="119" t="s">
        <v>187</v>
      </c>
      <c r="C133" s="119" t="s">
        <v>3455</v>
      </c>
      <c r="D133" s="119" t="s">
        <v>3367</v>
      </c>
      <c r="E133" s="120">
        <v>204.61533600000001</v>
      </c>
      <c r="F133" s="120">
        <v>215.13</v>
      </c>
      <c r="G133" s="120">
        <v>631.64288810000005</v>
      </c>
      <c r="H133" s="121">
        <v>1</v>
      </c>
    </row>
    <row r="134" spans="2:8">
      <c r="B134" s="119" t="s">
        <v>187</v>
      </c>
      <c r="C134" s="119" t="s">
        <v>3456</v>
      </c>
      <c r="D134" s="119" t="s">
        <v>3367</v>
      </c>
      <c r="E134" s="120">
        <v>1170.536161</v>
      </c>
      <c r="F134" s="120">
        <v>1161.7</v>
      </c>
      <c r="G134" s="120">
        <v>458.45968000000005</v>
      </c>
      <c r="H134" s="121">
        <v>1</v>
      </c>
    </row>
    <row r="135" spans="2:8">
      <c r="B135" s="119" t="s">
        <v>187</v>
      </c>
      <c r="C135" s="119" t="s">
        <v>3411</v>
      </c>
      <c r="D135" s="119" t="s">
        <v>3367</v>
      </c>
      <c r="E135" s="120">
        <v>344.366602</v>
      </c>
      <c r="F135" s="120">
        <v>342.65</v>
      </c>
      <c r="G135" s="120">
        <v>418.44568930000003</v>
      </c>
      <c r="H135" s="121">
        <v>1</v>
      </c>
    </row>
    <row r="136" spans="2:8">
      <c r="B136" s="119" t="s">
        <v>187</v>
      </c>
      <c r="C136" s="119" t="s">
        <v>3457</v>
      </c>
      <c r="D136" s="119" t="s">
        <v>3367</v>
      </c>
      <c r="E136" s="120">
        <v>1765.6713999999999</v>
      </c>
      <c r="F136" s="120">
        <v>1709.1</v>
      </c>
      <c r="G136" s="120">
        <v>51.988818000000002</v>
      </c>
      <c r="H136" s="121">
        <v>1</v>
      </c>
    </row>
    <row r="137" spans="2:8">
      <c r="B137" s="119" t="s">
        <v>187</v>
      </c>
      <c r="C137" s="119" t="s">
        <v>3421</v>
      </c>
      <c r="D137" s="119" t="s">
        <v>3367</v>
      </c>
      <c r="E137" s="120">
        <v>7484.928543</v>
      </c>
      <c r="F137" s="120">
        <v>7339.5</v>
      </c>
      <c r="G137" s="120">
        <v>28.154743399999997</v>
      </c>
      <c r="H137" s="121">
        <v>1</v>
      </c>
    </row>
    <row r="138" spans="2:8">
      <c r="B138" s="119" t="s">
        <v>187</v>
      </c>
      <c r="C138" s="119" t="s">
        <v>3458</v>
      </c>
      <c r="D138" s="119" t="s">
        <v>3367</v>
      </c>
      <c r="E138" s="120">
        <v>2138.3903</v>
      </c>
      <c r="F138" s="120">
        <v>2140.3000000000002</v>
      </c>
      <c r="G138" s="120">
        <v>193.86082250000001</v>
      </c>
      <c r="H138" s="121">
        <v>1</v>
      </c>
    </row>
    <row r="139" spans="2:8">
      <c r="B139" s="119" t="s">
        <v>187</v>
      </c>
      <c r="C139" s="119" t="s">
        <v>3459</v>
      </c>
      <c r="D139" s="119" t="s">
        <v>3367</v>
      </c>
      <c r="E139" s="120">
        <v>2868.5098419999999</v>
      </c>
      <c r="F139" s="120">
        <v>2835</v>
      </c>
      <c r="G139" s="120">
        <v>194.08272999999997</v>
      </c>
      <c r="H139" s="121">
        <v>1</v>
      </c>
    </row>
    <row r="140" spans="2:8">
      <c r="B140" s="119" t="s">
        <v>187</v>
      </c>
      <c r="C140" s="119" t="s">
        <v>3460</v>
      </c>
      <c r="D140" s="119" t="s">
        <v>3367</v>
      </c>
      <c r="E140" s="120">
        <v>1694.19038</v>
      </c>
      <c r="F140" s="120">
        <v>1696.4</v>
      </c>
      <c r="G140" s="120">
        <v>596.25747999999999</v>
      </c>
      <c r="H140" s="121">
        <v>1</v>
      </c>
    </row>
    <row r="141" spans="2:8">
      <c r="B141" s="119" t="s">
        <v>187</v>
      </c>
      <c r="C141" s="119" t="s">
        <v>3461</v>
      </c>
      <c r="D141" s="119" t="s">
        <v>3367</v>
      </c>
      <c r="E141" s="120">
        <v>5223.0930680000001</v>
      </c>
      <c r="F141" s="120">
        <v>5249.1</v>
      </c>
      <c r="G141" s="120">
        <v>38.330114900000005</v>
      </c>
      <c r="H141" s="121">
        <v>1</v>
      </c>
    </row>
    <row r="142" spans="2:8">
      <c r="B142" s="119" t="s">
        <v>187</v>
      </c>
      <c r="C142" s="119" t="s">
        <v>3462</v>
      </c>
      <c r="D142" s="119" t="s">
        <v>3367</v>
      </c>
      <c r="E142" s="120">
        <v>1517.4057909999999</v>
      </c>
      <c r="F142" s="120">
        <v>1502</v>
      </c>
      <c r="G142" s="120">
        <v>139.65873999999999</v>
      </c>
      <c r="H142" s="121">
        <v>1</v>
      </c>
    </row>
    <row r="143" spans="2:8">
      <c r="B143" s="119" t="s">
        <v>187</v>
      </c>
      <c r="C143" s="119" t="s">
        <v>3463</v>
      </c>
      <c r="D143" s="119" t="s">
        <v>3367</v>
      </c>
      <c r="E143" s="120">
        <v>330.29423500000001</v>
      </c>
      <c r="F143" s="120">
        <v>341.45</v>
      </c>
      <c r="G143" s="120">
        <v>206.51025449999997</v>
      </c>
      <c r="H143" s="121">
        <v>1</v>
      </c>
    </row>
    <row r="144" spans="2:8">
      <c r="B144" s="119" t="s">
        <v>187</v>
      </c>
      <c r="C144" s="119" t="s">
        <v>3400</v>
      </c>
      <c r="D144" s="119" t="s">
        <v>3367</v>
      </c>
      <c r="E144" s="120">
        <v>118.818687</v>
      </c>
      <c r="F144" s="120">
        <v>124.6</v>
      </c>
      <c r="G144" s="120">
        <v>1776.3830175000001</v>
      </c>
      <c r="H144" s="121">
        <v>0.96153846153846156</v>
      </c>
    </row>
    <row r="145" spans="2:8">
      <c r="B145" s="119" t="s">
        <v>187</v>
      </c>
      <c r="C145" s="119" t="s">
        <v>3464</v>
      </c>
      <c r="D145" s="119" t="s">
        <v>3367</v>
      </c>
      <c r="E145" s="120">
        <v>3867.2112870000001</v>
      </c>
      <c r="F145" s="120">
        <v>3783.8</v>
      </c>
      <c r="G145" s="120">
        <v>390.94165949999996</v>
      </c>
      <c r="H145" s="121">
        <v>1</v>
      </c>
    </row>
    <row r="146" spans="2:8">
      <c r="B146" s="119" t="s">
        <v>187</v>
      </c>
      <c r="C146" s="119" t="s">
        <v>3416</v>
      </c>
      <c r="D146" s="119" t="s">
        <v>3367</v>
      </c>
      <c r="E146" s="120">
        <v>1514.6650540000001</v>
      </c>
      <c r="F146" s="120">
        <v>1512.8</v>
      </c>
      <c r="G146" s="120">
        <v>102.239345</v>
      </c>
      <c r="H146" s="121">
        <v>1</v>
      </c>
    </row>
    <row r="147" spans="2:8">
      <c r="B147" s="119" t="s">
        <v>187</v>
      </c>
      <c r="C147" s="119" t="s">
        <v>3388</v>
      </c>
      <c r="D147" s="119" t="s">
        <v>3367</v>
      </c>
      <c r="E147" s="120">
        <v>984.97739999999999</v>
      </c>
      <c r="F147" s="120">
        <v>1009.4</v>
      </c>
      <c r="G147" s="120">
        <v>41.1545925</v>
      </c>
      <c r="H147" s="121">
        <v>6.8281938325991193E-2</v>
      </c>
    </row>
    <row r="148" spans="2:8">
      <c r="B148" s="119" t="s">
        <v>187</v>
      </c>
      <c r="C148" s="119" t="s">
        <v>3377</v>
      </c>
      <c r="D148" s="119" t="s">
        <v>3367</v>
      </c>
      <c r="E148" s="120">
        <v>250.280021</v>
      </c>
      <c r="F148" s="120">
        <v>261.88</v>
      </c>
      <c r="G148" s="120">
        <v>27.874134300000001</v>
      </c>
      <c r="H148" s="121">
        <v>1.4404852160727824E-2</v>
      </c>
    </row>
    <row r="149" spans="2:8">
      <c r="B149" s="119" t="s">
        <v>187</v>
      </c>
      <c r="C149" s="119" t="s">
        <v>3465</v>
      </c>
      <c r="D149" s="119" t="s">
        <v>3367</v>
      </c>
      <c r="E149" s="120">
        <v>222.49553399999999</v>
      </c>
      <c r="F149" s="120">
        <v>241.22</v>
      </c>
      <c r="G149" s="120">
        <v>70.832802299999997</v>
      </c>
      <c r="H149" s="121">
        <v>8.2892416225749554E-2</v>
      </c>
    </row>
    <row r="150" spans="2:8">
      <c r="B150" s="119" t="s">
        <v>187</v>
      </c>
      <c r="C150" s="119" t="s">
        <v>3415</v>
      </c>
      <c r="D150" s="119" t="s">
        <v>3367</v>
      </c>
      <c r="E150" s="120">
        <v>368.41538800000001</v>
      </c>
      <c r="F150" s="120">
        <v>344.3</v>
      </c>
      <c r="G150" s="120">
        <v>47.580325000000002</v>
      </c>
      <c r="H150" s="121">
        <v>0.13903743315508021</v>
      </c>
    </row>
    <row r="151" spans="2:8">
      <c r="B151" s="119" t="s">
        <v>187</v>
      </c>
      <c r="C151" s="119" t="s">
        <v>3466</v>
      </c>
      <c r="D151" s="119" t="s">
        <v>3367</v>
      </c>
      <c r="E151" s="120">
        <v>2319.9625110000002</v>
      </c>
      <c r="F151" s="120">
        <v>2232</v>
      </c>
      <c r="G151" s="120">
        <v>7.0885600000000002</v>
      </c>
      <c r="H151" s="121">
        <v>1</v>
      </c>
    </row>
    <row r="152" spans="2:8">
      <c r="B152" s="119" t="s">
        <v>187</v>
      </c>
      <c r="C152" s="119" t="s">
        <v>3467</v>
      </c>
      <c r="D152" s="119" t="s">
        <v>3367</v>
      </c>
      <c r="E152" s="120">
        <v>421.78229599999997</v>
      </c>
      <c r="F152" s="120">
        <v>395.8</v>
      </c>
      <c r="G152" s="120">
        <v>66.789792000000006</v>
      </c>
      <c r="H152" s="121">
        <v>0.18390804597701149</v>
      </c>
    </row>
    <row r="153" spans="2:8">
      <c r="B153" s="119" t="s">
        <v>187</v>
      </c>
      <c r="C153" s="119" t="s">
        <v>3379</v>
      </c>
      <c r="D153" s="119" t="s">
        <v>3367</v>
      </c>
      <c r="E153" s="120">
        <v>980.81214999999997</v>
      </c>
      <c r="F153" s="120">
        <v>961.4</v>
      </c>
      <c r="G153" s="120">
        <v>460.583123</v>
      </c>
      <c r="H153" s="121">
        <v>0.18726307808946172</v>
      </c>
    </row>
    <row r="154" spans="2:8">
      <c r="B154" s="119" t="s">
        <v>187</v>
      </c>
      <c r="C154" s="119" t="s">
        <v>3468</v>
      </c>
      <c r="D154" s="119" t="s">
        <v>3367</v>
      </c>
      <c r="E154" s="120">
        <v>2007.8095430000001</v>
      </c>
      <c r="F154" s="120">
        <v>1983</v>
      </c>
      <c r="G154" s="120">
        <v>161.93189880000003</v>
      </c>
      <c r="H154" s="121">
        <v>0.78260869565217395</v>
      </c>
    </row>
    <row r="155" spans="2:8">
      <c r="B155" s="119" t="s">
        <v>187</v>
      </c>
      <c r="C155" s="119" t="s">
        <v>3372</v>
      </c>
      <c r="D155" s="119" t="s">
        <v>3367</v>
      </c>
      <c r="E155" s="120">
        <v>3000.130482</v>
      </c>
      <c r="F155" s="120">
        <v>2915.4</v>
      </c>
      <c r="G155" s="120">
        <v>1612.1911155</v>
      </c>
      <c r="H155" s="121">
        <v>0.59282630355363664</v>
      </c>
    </row>
    <row r="156" spans="2:8">
      <c r="B156" s="119" t="s">
        <v>187</v>
      </c>
      <c r="C156" s="119" t="s">
        <v>3443</v>
      </c>
      <c r="D156" s="119" t="s">
        <v>3367</v>
      </c>
      <c r="E156" s="120">
        <v>728.40907100000004</v>
      </c>
      <c r="F156" s="120">
        <v>725.1</v>
      </c>
      <c r="G156" s="120">
        <v>135.725075</v>
      </c>
      <c r="H156" s="121">
        <v>0.95959595959595956</v>
      </c>
    </row>
    <row r="157" spans="2:8">
      <c r="B157" s="119" t="s">
        <v>187</v>
      </c>
      <c r="C157" s="119" t="s">
        <v>3469</v>
      </c>
      <c r="D157" s="119" t="s">
        <v>3367</v>
      </c>
      <c r="E157" s="120">
        <v>123.7878</v>
      </c>
      <c r="F157" s="120">
        <v>124.22</v>
      </c>
      <c r="G157" s="120">
        <v>30.622827900000001</v>
      </c>
      <c r="H157" s="121">
        <v>1</v>
      </c>
    </row>
    <row r="158" spans="2:8">
      <c r="B158" s="119" t="s">
        <v>187</v>
      </c>
      <c r="C158" s="119" t="s">
        <v>3470</v>
      </c>
      <c r="D158" s="119" t="s">
        <v>3367</v>
      </c>
      <c r="E158" s="120">
        <v>1009.925</v>
      </c>
      <c r="F158" s="120">
        <v>1068.2</v>
      </c>
      <c r="G158" s="120">
        <v>2.5849576000000001</v>
      </c>
      <c r="H158" s="121">
        <v>0.2857142857142857</v>
      </c>
    </row>
    <row r="159" spans="2:8">
      <c r="B159" s="119" t="s">
        <v>187</v>
      </c>
      <c r="C159" s="119" t="s">
        <v>3471</v>
      </c>
      <c r="D159" s="119" t="s">
        <v>3367</v>
      </c>
      <c r="E159" s="120">
        <v>4100.478443</v>
      </c>
      <c r="F159" s="120">
        <v>4084.7</v>
      </c>
      <c r="G159" s="120">
        <v>92.376702899999998</v>
      </c>
      <c r="H159" s="121">
        <v>1</v>
      </c>
    </row>
    <row r="160" spans="2:8">
      <c r="B160" s="119" t="s">
        <v>187</v>
      </c>
      <c r="C160" s="119" t="s">
        <v>3472</v>
      </c>
      <c r="D160" s="119" t="s">
        <v>3367</v>
      </c>
      <c r="E160" s="120">
        <v>1676.5</v>
      </c>
      <c r="F160" s="120">
        <v>1590.6</v>
      </c>
      <c r="G160" s="120">
        <v>3.4826655</v>
      </c>
      <c r="H160" s="121">
        <v>1</v>
      </c>
    </row>
    <row r="161" spans="2:8">
      <c r="B161" s="119" t="s">
        <v>187</v>
      </c>
      <c r="C161" s="119" t="s">
        <v>3445</v>
      </c>
      <c r="D161" s="119" t="s">
        <v>3367</v>
      </c>
      <c r="E161" s="120">
        <v>1151.543692</v>
      </c>
      <c r="F161" s="120">
        <v>1129.4000000000001</v>
      </c>
      <c r="G161" s="120">
        <v>1337.0235209999998</v>
      </c>
      <c r="H161" s="121">
        <v>0.99476439790575921</v>
      </c>
    </row>
    <row r="162" spans="2:8">
      <c r="B162" s="119" t="s">
        <v>187</v>
      </c>
      <c r="C162" s="119" t="s">
        <v>3473</v>
      </c>
      <c r="D162" s="119" t="s">
        <v>3367</v>
      </c>
      <c r="E162" s="120">
        <v>8360.5</v>
      </c>
      <c r="F162" s="120">
        <v>8435</v>
      </c>
      <c r="G162" s="120">
        <v>2.8174976000000003</v>
      </c>
      <c r="H162" s="121">
        <v>1</v>
      </c>
    </row>
    <row r="163" spans="2:8">
      <c r="B163" s="119" t="s">
        <v>187</v>
      </c>
      <c r="C163" s="119" t="s">
        <v>3474</v>
      </c>
      <c r="D163" s="119" t="s">
        <v>3367</v>
      </c>
      <c r="E163" s="120">
        <v>408.76667700000002</v>
      </c>
      <c r="F163" s="120">
        <v>412.25</v>
      </c>
      <c r="G163" s="120">
        <v>1220.2547984</v>
      </c>
      <c r="H163" s="121">
        <v>1</v>
      </c>
    </row>
    <row r="164" spans="2:8">
      <c r="B164" s="119" t="s">
        <v>187</v>
      </c>
      <c r="C164" s="119" t="s">
        <v>3374</v>
      </c>
      <c r="D164" s="119" t="s">
        <v>3367</v>
      </c>
      <c r="E164" s="120">
        <v>109.551537</v>
      </c>
      <c r="F164" s="120">
        <v>113.72</v>
      </c>
      <c r="G164" s="120">
        <v>840.50956800000006</v>
      </c>
      <c r="H164" s="121">
        <v>0.68571428571428572</v>
      </c>
    </row>
    <row r="165" spans="2:8">
      <c r="B165" s="119" t="s">
        <v>187</v>
      </c>
      <c r="C165" s="119" t="s">
        <v>3475</v>
      </c>
      <c r="D165" s="119" t="s">
        <v>3367</v>
      </c>
      <c r="E165" s="120">
        <v>272.68470000000002</v>
      </c>
      <c r="F165" s="120">
        <v>279.8</v>
      </c>
      <c r="G165" s="120">
        <v>973.85493340000005</v>
      </c>
      <c r="H165" s="121">
        <v>1</v>
      </c>
    </row>
    <row r="166" spans="2:8">
      <c r="B166" s="119" t="s">
        <v>187</v>
      </c>
      <c r="C166" s="119" t="s">
        <v>3476</v>
      </c>
      <c r="D166" s="119" t="s">
        <v>3367</v>
      </c>
      <c r="E166" s="120">
        <v>1063.754424</v>
      </c>
      <c r="F166" s="120">
        <v>1034.75</v>
      </c>
      <c r="G166" s="120">
        <v>191.076345</v>
      </c>
      <c r="H166" s="121">
        <v>0.91891891891891897</v>
      </c>
    </row>
    <row r="167" spans="2:8">
      <c r="B167" s="119" t="s">
        <v>187</v>
      </c>
      <c r="C167" s="119" t="s">
        <v>3394</v>
      </c>
      <c r="D167" s="119" t="s">
        <v>3367</v>
      </c>
      <c r="E167" s="120">
        <v>684.48157100000003</v>
      </c>
      <c r="F167" s="120">
        <v>683.3</v>
      </c>
      <c r="G167" s="120">
        <v>575.40977199999998</v>
      </c>
      <c r="H167" s="121">
        <v>0.49111900532859681</v>
      </c>
    </row>
    <row r="168" spans="2:8">
      <c r="B168" s="119" t="s">
        <v>187</v>
      </c>
      <c r="C168" s="119" t="s">
        <v>3477</v>
      </c>
      <c r="D168" s="119" t="s">
        <v>3367</v>
      </c>
      <c r="E168" s="120">
        <v>3606.0040570000001</v>
      </c>
      <c r="F168" s="120">
        <v>3623.6</v>
      </c>
      <c r="G168" s="120">
        <v>78.060185000000004</v>
      </c>
      <c r="H168" s="121">
        <v>1</v>
      </c>
    </row>
    <row r="169" spans="2:8">
      <c r="B169" s="119" t="s">
        <v>187</v>
      </c>
      <c r="C169" s="119" t="s">
        <v>3478</v>
      </c>
      <c r="D169" s="119" t="s">
        <v>3367</v>
      </c>
      <c r="E169" s="120">
        <v>738.74717199999998</v>
      </c>
      <c r="F169" s="120">
        <v>736.75</v>
      </c>
      <c r="G169" s="120">
        <v>665.36522500000001</v>
      </c>
      <c r="H169" s="121">
        <v>1</v>
      </c>
    </row>
    <row r="170" spans="2:8">
      <c r="B170" s="119" t="s">
        <v>187</v>
      </c>
      <c r="C170" s="119" t="s">
        <v>3415</v>
      </c>
      <c r="D170" s="119" t="s">
        <v>3367</v>
      </c>
      <c r="E170" s="120">
        <v>356.25994300000002</v>
      </c>
      <c r="F170" s="120">
        <v>342.65</v>
      </c>
      <c r="G170" s="120">
        <v>293.23232680000001</v>
      </c>
      <c r="H170" s="121">
        <v>0.86096256684491979</v>
      </c>
    </row>
    <row r="171" spans="2:8">
      <c r="B171" s="119" t="s">
        <v>187</v>
      </c>
      <c r="C171" s="119" t="s">
        <v>3407</v>
      </c>
      <c r="D171" s="119" t="s">
        <v>3367</v>
      </c>
      <c r="E171" s="120">
        <v>7911.5</v>
      </c>
      <c r="F171" s="120">
        <v>7504</v>
      </c>
      <c r="G171" s="120">
        <v>3.31738</v>
      </c>
      <c r="H171" s="121">
        <v>3.5714285714285712E-2</v>
      </c>
    </row>
    <row r="172" spans="2:8">
      <c r="B172" s="119" t="s">
        <v>187</v>
      </c>
      <c r="C172" s="119" t="s">
        <v>3408</v>
      </c>
      <c r="D172" s="119" t="s">
        <v>3367</v>
      </c>
      <c r="E172" s="120">
        <v>1945.7874999999999</v>
      </c>
      <c r="F172" s="120">
        <v>1903</v>
      </c>
      <c r="G172" s="120">
        <v>51.463481600000001</v>
      </c>
      <c r="H172" s="121">
        <v>5.2459016393442623E-2</v>
      </c>
    </row>
    <row r="173" spans="2:8">
      <c r="B173" s="119" t="s">
        <v>187</v>
      </c>
      <c r="C173" s="119" t="s">
        <v>3479</v>
      </c>
      <c r="D173" s="119" t="s">
        <v>3367</v>
      </c>
      <c r="E173" s="120">
        <v>498.15559999999999</v>
      </c>
      <c r="F173" s="120">
        <v>494.5</v>
      </c>
      <c r="G173" s="120">
        <v>9.837844200000001</v>
      </c>
      <c r="H173" s="121">
        <v>1</v>
      </c>
    </row>
    <row r="174" spans="2:8">
      <c r="B174" s="119" t="s">
        <v>187</v>
      </c>
      <c r="C174" s="119" t="s">
        <v>3432</v>
      </c>
      <c r="D174" s="119" t="s">
        <v>3367</v>
      </c>
      <c r="E174" s="120">
        <v>71.555599999999998</v>
      </c>
      <c r="F174" s="120">
        <v>73.67</v>
      </c>
      <c r="G174" s="120">
        <v>62.402004100000006</v>
      </c>
      <c r="H174" s="121">
        <v>0.23563218390804597</v>
      </c>
    </row>
    <row r="175" spans="2:8">
      <c r="B175" s="119" t="s">
        <v>187</v>
      </c>
      <c r="C175" s="119" t="s">
        <v>3480</v>
      </c>
      <c r="D175" s="119" t="s">
        <v>3367</v>
      </c>
      <c r="E175" s="120">
        <v>1984.9180670000001</v>
      </c>
      <c r="F175" s="120">
        <v>1961.1</v>
      </c>
      <c r="G175" s="120">
        <v>110.6779968</v>
      </c>
      <c r="H175" s="121">
        <v>1</v>
      </c>
    </row>
    <row r="176" spans="2:8">
      <c r="B176" s="119" t="s">
        <v>187</v>
      </c>
      <c r="C176" s="119" t="s">
        <v>3481</v>
      </c>
      <c r="D176" s="119" t="s">
        <v>3367</v>
      </c>
      <c r="E176" s="120">
        <v>1408.551005</v>
      </c>
      <c r="F176" s="120">
        <v>1382.6</v>
      </c>
      <c r="G176" s="120">
        <v>293.39929849999999</v>
      </c>
      <c r="H176" s="121">
        <v>1</v>
      </c>
    </row>
    <row r="177" spans="2:8">
      <c r="B177" s="119" t="s">
        <v>187</v>
      </c>
      <c r="C177" s="119" t="s">
        <v>3379</v>
      </c>
      <c r="D177" s="119" t="s">
        <v>3367</v>
      </c>
      <c r="E177" s="120">
        <v>975.59109799999999</v>
      </c>
      <c r="F177" s="120">
        <v>956.1</v>
      </c>
      <c r="G177" s="120">
        <v>1989.2337520000001</v>
      </c>
      <c r="H177" s="121">
        <v>0.81273692191053826</v>
      </c>
    </row>
    <row r="178" spans="2:8">
      <c r="B178" s="119" t="s">
        <v>187</v>
      </c>
      <c r="C178" s="119" t="s">
        <v>3369</v>
      </c>
      <c r="D178" s="119" t="s">
        <v>3367</v>
      </c>
      <c r="E178" s="120">
        <v>3599.822709</v>
      </c>
      <c r="F178" s="120">
        <v>3699.5</v>
      </c>
      <c r="G178" s="120">
        <v>25.287996799999998</v>
      </c>
      <c r="H178" s="121">
        <v>1.5725518227305217E-2</v>
      </c>
    </row>
    <row r="179" spans="2:8">
      <c r="B179" s="119" t="s">
        <v>187</v>
      </c>
      <c r="C179" s="119" t="s">
        <v>3370</v>
      </c>
      <c r="D179" s="119" t="s">
        <v>3367</v>
      </c>
      <c r="E179" s="120">
        <v>837.86300300000005</v>
      </c>
      <c r="F179" s="120">
        <v>881.8</v>
      </c>
      <c r="G179" s="120">
        <v>170.12248500000001</v>
      </c>
      <c r="H179" s="121">
        <v>0.17914110429447852</v>
      </c>
    </row>
    <row r="180" spans="2:8">
      <c r="B180" s="119" t="s">
        <v>187</v>
      </c>
      <c r="C180" s="119" t="s">
        <v>3438</v>
      </c>
      <c r="D180" s="119" t="s">
        <v>3367</v>
      </c>
      <c r="E180" s="120">
        <v>1103.4333329999999</v>
      </c>
      <c r="F180" s="120">
        <v>1142.9000000000001</v>
      </c>
      <c r="G180" s="120">
        <v>29.7863541</v>
      </c>
      <c r="H180" s="121">
        <v>4.2386185243328101E-2</v>
      </c>
    </row>
    <row r="181" spans="2:8">
      <c r="B181" s="119" t="s">
        <v>187</v>
      </c>
      <c r="C181" s="119" t="s">
        <v>3482</v>
      </c>
      <c r="D181" s="119" t="s">
        <v>3367</v>
      </c>
      <c r="E181" s="120">
        <v>683.2</v>
      </c>
      <c r="F181" s="120">
        <v>677</v>
      </c>
      <c r="G181" s="120">
        <v>2.88924</v>
      </c>
      <c r="H181" s="121">
        <v>1</v>
      </c>
    </row>
    <row r="182" spans="2:8">
      <c r="B182" s="119" t="s">
        <v>187</v>
      </c>
      <c r="C182" s="119" t="s">
        <v>3483</v>
      </c>
      <c r="D182" s="119" t="s">
        <v>3367</v>
      </c>
      <c r="E182" s="120">
        <v>1411.9308000000001</v>
      </c>
      <c r="F182" s="120">
        <v>1403.4</v>
      </c>
      <c r="G182" s="120">
        <v>58.691645999999992</v>
      </c>
      <c r="H182" s="121">
        <v>1</v>
      </c>
    </row>
    <row r="183" spans="2:8">
      <c r="B183" s="119" t="s">
        <v>187</v>
      </c>
      <c r="C183" s="119" t="s">
        <v>3484</v>
      </c>
      <c r="D183" s="119" t="s">
        <v>3367</v>
      </c>
      <c r="E183" s="120">
        <v>597.68208800000002</v>
      </c>
      <c r="F183" s="120">
        <v>597.70000000000005</v>
      </c>
      <c r="G183" s="120">
        <v>169.57944499999999</v>
      </c>
      <c r="H183" s="121">
        <v>1</v>
      </c>
    </row>
    <row r="184" spans="2:8">
      <c r="B184" s="119" t="s">
        <v>187</v>
      </c>
      <c r="C184" s="119" t="s">
        <v>3485</v>
      </c>
      <c r="D184" s="119" t="s">
        <v>3367</v>
      </c>
      <c r="E184" s="120">
        <v>440.38049000000001</v>
      </c>
      <c r="F184" s="120">
        <v>454.9</v>
      </c>
      <c r="G184" s="120">
        <v>370.07950760000006</v>
      </c>
      <c r="H184" s="121">
        <v>1</v>
      </c>
    </row>
    <row r="185" spans="2:8">
      <c r="B185" s="119" t="s">
        <v>187</v>
      </c>
      <c r="C185" s="119" t="s">
        <v>3486</v>
      </c>
      <c r="D185" s="119" t="s">
        <v>3367</v>
      </c>
      <c r="E185" s="120">
        <v>741.27114700000004</v>
      </c>
      <c r="F185" s="120">
        <v>738.9</v>
      </c>
      <c r="G185" s="120">
        <v>631.8611985</v>
      </c>
      <c r="H185" s="121">
        <v>1</v>
      </c>
    </row>
    <row r="186" spans="2:8">
      <c r="B186" s="119" t="s">
        <v>187</v>
      </c>
      <c r="C186" s="119" t="s">
        <v>3487</v>
      </c>
      <c r="D186" s="119" t="s">
        <v>3367</v>
      </c>
      <c r="E186" s="120">
        <v>308.729781</v>
      </c>
      <c r="F186" s="120">
        <v>295.14999999999998</v>
      </c>
      <c r="G186" s="120">
        <v>554.50015269999994</v>
      </c>
      <c r="H186" s="121">
        <v>0.77949709864603478</v>
      </c>
    </row>
    <row r="187" spans="2:8">
      <c r="B187" s="119" t="s">
        <v>187</v>
      </c>
      <c r="C187" s="119" t="s">
        <v>3488</v>
      </c>
      <c r="D187" s="119" t="s">
        <v>3367</v>
      </c>
      <c r="E187" s="120">
        <v>2501.9374349999998</v>
      </c>
      <c r="F187" s="120">
        <v>2452.1</v>
      </c>
      <c r="G187" s="120">
        <v>211.89577709999998</v>
      </c>
      <c r="H187" s="121">
        <v>1</v>
      </c>
    </row>
    <row r="188" spans="2:8">
      <c r="B188" s="119" t="s">
        <v>187</v>
      </c>
      <c r="C188" s="119" t="s">
        <v>3404</v>
      </c>
      <c r="D188" s="119" t="s">
        <v>3367</v>
      </c>
      <c r="E188" s="120">
        <v>1344.062218</v>
      </c>
      <c r="F188" s="120">
        <v>1317.4</v>
      </c>
      <c r="G188" s="120">
        <v>246.53307080000002</v>
      </c>
      <c r="H188" s="121">
        <v>1</v>
      </c>
    </row>
    <row r="189" spans="2:8">
      <c r="B189" s="119" t="s">
        <v>187</v>
      </c>
      <c r="C189" s="119" t="s">
        <v>3489</v>
      </c>
      <c r="D189" s="119" t="s">
        <v>3367</v>
      </c>
      <c r="E189" s="120">
        <v>600.40420700000004</v>
      </c>
      <c r="F189" s="120">
        <v>579</v>
      </c>
      <c r="G189" s="120">
        <v>455.56424999999996</v>
      </c>
      <c r="H189" s="121">
        <v>1</v>
      </c>
    </row>
    <row r="190" spans="2:8">
      <c r="B190" s="119" t="s">
        <v>187</v>
      </c>
      <c r="C190" s="119" t="s">
        <v>3397</v>
      </c>
      <c r="D190" s="119" t="s">
        <v>3367</v>
      </c>
      <c r="E190" s="120">
        <v>1499.126624</v>
      </c>
      <c r="F190" s="120">
        <v>1479.6</v>
      </c>
      <c r="G190" s="120">
        <v>200.60502</v>
      </c>
      <c r="H190" s="121">
        <v>1</v>
      </c>
    </row>
    <row r="191" spans="2:8">
      <c r="B191" s="119" t="s">
        <v>187</v>
      </c>
      <c r="C191" s="119" t="s">
        <v>3381</v>
      </c>
      <c r="D191" s="119" t="s">
        <v>3367</v>
      </c>
      <c r="E191" s="120">
        <v>1393.2811340000001</v>
      </c>
      <c r="F191" s="120">
        <v>1373.2</v>
      </c>
      <c r="G191" s="120">
        <v>2599.7469599999999</v>
      </c>
      <c r="H191" s="121">
        <v>0.8369905956112853</v>
      </c>
    </row>
    <row r="192" spans="2:8">
      <c r="B192" s="119" t="s">
        <v>187</v>
      </c>
      <c r="C192" s="119" t="s">
        <v>3405</v>
      </c>
      <c r="D192" s="119" t="s">
        <v>3367</v>
      </c>
      <c r="E192" s="120">
        <v>135.207943</v>
      </c>
      <c r="F192" s="120">
        <v>135.4</v>
      </c>
      <c r="G192" s="120">
        <v>850.7466945000001</v>
      </c>
      <c r="H192" s="121">
        <v>0.99067164179104472</v>
      </c>
    </row>
    <row r="193" spans="2:8">
      <c r="B193" s="119" t="s">
        <v>187</v>
      </c>
      <c r="C193" s="119" t="s">
        <v>3366</v>
      </c>
      <c r="D193" s="119" t="s">
        <v>3367</v>
      </c>
      <c r="E193" s="120">
        <v>1399.732827</v>
      </c>
      <c r="F193" s="120">
        <v>1411.2</v>
      </c>
      <c r="G193" s="120">
        <v>546.17628000000002</v>
      </c>
      <c r="H193" s="121">
        <v>0.90069284064665123</v>
      </c>
    </row>
    <row r="194" spans="2:8">
      <c r="B194" s="119" t="s">
        <v>187</v>
      </c>
      <c r="C194" s="119" t="s">
        <v>3371</v>
      </c>
      <c r="D194" s="119" t="s">
        <v>3367</v>
      </c>
      <c r="E194" s="120">
        <v>171.52950999999999</v>
      </c>
      <c r="F194" s="120">
        <v>170.07</v>
      </c>
      <c r="G194" s="120">
        <v>288.75230720000002</v>
      </c>
      <c r="H194" s="121">
        <v>0.91111111111111109</v>
      </c>
    </row>
    <row r="195" spans="2:8">
      <c r="B195" s="119" t="s">
        <v>187</v>
      </c>
      <c r="C195" s="119" t="s">
        <v>3407</v>
      </c>
      <c r="D195" s="119" t="s">
        <v>3367</v>
      </c>
      <c r="E195" s="120">
        <v>7640.6851850000003</v>
      </c>
      <c r="F195" s="120">
        <v>7463</v>
      </c>
      <c r="G195" s="120">
        <v>89.135980200000006</v>
      </c>
      <c r="H195" s="121">
        <v>0.9642857142857143</v>
      </c>
    </row>
    <row r="196" spans="2:8">
      <c r="B196" s="119" t="s">
        <v>187</v>
      </c>
      <c r="C196" s="119" t="s">
        <v>3490</v>
      </c>
      <c r="D196" s="119" t="s">
        <v>3367</v>
      </c>
      <c r="E196" s="120">
        <v>1447.6375</v>
      </c>
      <c r="F196" s="120">
        <v>1374.5</v>
      </c>
      <c r="G196" s="120">
        <v>17.373230400000001</v>
      </c>
      <c r="H196" s="121">
        <v>1</v>
      </c>
    </row>
    <row r="197" spans="2:8">
      <c r="B197" s="119" t="s">
        <v>187</v>
      </c>
      <c r="C197" s="119" t="s">
        <v>3388</v>
      </c>
      <c r="D197" s="119" t="s">
        <v>3367</v>
      </c>
      <c r="E197" s="120">
        <v>985.89037800000006</v>
      </c>
      <c r="F197" s="120">
        <v>1004.6</v>
      </c>
      <c r="G197" s="120">
        <v>558.93422250000003</v>
      </c>
      <c r="H197" s="121">
        <v>0.93171806167400884</v>
      </c>
    </row>
    <row r="198" spans="2:8">
      <c r="B198" s="119" t="s">
        <v>187</v>
      </c>
      <c r="C198" s="119" t="s">
        <v>3376</v>
      </c>
      <c r="D198" s="119" t="s">
        <v>3367</v>
      </c>
      <c r="E198" s="120">
        <v>456.94843700000001</v>
      </c>
      <c r="F198" s="120">
        <v>469.1</v>
      </c>
      <c r="G198" s="120">
        <v>1236.7406524</v>
      </c>
      <c r="H198" s="121">
        <v>1</v>
      </c>
    </row>
    <row r="199" spans="2:8">
      <c r="B199" s="119" t="s">
        <v>187</v>
      </c>
      <c r="C199" s="119" t="s">
        <v>3465</v>
      </c>
      <c r="D199" s="119" t="s">
        <v>3367</v>
      </c>
      <c r="E199" s="120">
        <v>233.41041300000001</v>
      </c>
      <c r="F199" s="120">
        <v>239.94</v>
      </c>
      <c r="G199" s="120">
        <v>779.93494799999996</v>
      </c>
      <c r="H199" s="121">
        <v>0.91710758377425039</v>
      </c>
    </row>
    <row r="200" spans="2:8">
      <c r="B200" s="119" t="s">
        <v>187</v>
      </c>
      <c r="C200" s="119" t="s">
        <v>3442</v>
      </c>
      <c r="D200" s="119" t="s">
        <v>3367</v>
      </c>
      <c r="E200" s="120">
        <v>6105.1666779999996</v>
      </c>
      <c r="F200" s="120">
        <v>5760</v>
      </c>
      <c r="G200" s="120">
        <v>9.1457999999999995</v>
      </c>
      <c r="H200" s="121">
        <v>1.948051948051948E-2</v>
      </c>
    </row>
    <row r="201" spans="2:8">
      <c r="B201" s="119" t="s">
        <v>187</v>
      </c>
      <c r="C201" s="119" t="s">
        <v>3468</v>
      </c>
      <c r="D201" s="119" t="s">
        <v>3367</v>
      </c>
      <c r="E201" s="120">
        <v>2003.211401</v>
      </c>
      <c r="F201" s="120">
        <v>1998.3</v>
      </c>
      <c r="G201" s="120">
        <v>45.212523999999995</v>
      </c>
      <c r="H201" s="121">
        <v>0.21739130434782608</v>
      </c>
    </row>
    <row r="202" spans="2:8">
      <c r="B202" s="119" t="s">
        <v>187</v>
      </c>
      <c r="C202" s="119" t="s">
        <v>3433</v>
      </c>
      <c r="D202" s="119" t="s">
        <v>3367</v>
      </c>
      <c r="E202" s="120">
        <v>1432.250986</v>
      </c>
      <c r="F202" s="120">
        <v>1365.3</v>
      </c>
      <c r="G202" s="120">
        <v>168.37485000000001</v>
      </c>
      <c r="H202" s="121">
        <v>8.2169268693508629E-2</v>
      </c>
    </row>
    <row r="203" spans="2:8">
      <c r="B203" s="119" t="s">
        <v>187</v>
      </c>
      <c r="C203" s="119" t="s">
        <v>3390</v>
      </c>
      <c r="D203" s="119" t="s">
        <v>3367</v>
      </c>
      <c r="E203" s="120">
        <v>2532.7175900000002</v>
      </c>
      <c r="F203" s="120">
        <v>2531.6</v>
      </c>
      <c r="G203" s="120">
        <v>500.91772800000001</v>
      </c>
      <c r="H203" s="121">
        <v>1</v>
      </c>
    </row>
    <row r="204" spans="2:8">
      <c r="B204" s="119" t="s">
        <v>187</v>
      </c>
      <c r="C204" s="119" t="s">
        <v>3487</v>
      </c>
      <c r="D204" s="119" t="s">
        <v>3367</v>
      </c>
      <c r="E204" s="120">
        <v>317.41008599999998</v>
      </c>
      <c r="F204" s="120">
        <v>297.05</v>
      </c>
      <c r="G204" s="120">
        <v>157.65101039999999</v>
      </c>
      <c r="H204" s="121">
        <v>0.22050290135396519</v>
      </c>
    </row>
    <row r="205" spans="2:8">
      <c r="B205" s="119" t="s">
        <v>187</v>
      </c>
      <c r="C205" s="119" t="s">
        <v>3426</v>
      </c>
      <c r="D205" s="119" t="s">
        <v>3367</v>
      </c>
      <c r="E205" s="120">
        <v>76.828900000000004</v>
      </c>
      <c r="F205" s="120">
        <v>77.290000000000006</v>
      </c>
      <c r="G205" s="120">
        <v>22.976014499999998</v>
      </c>
      <c r="H205" s="121">
        <v>4.736842105263158E-2</v>
      </c>
    </row>
    <row r="206" spans="2:8">
      <c r="B206" s="119" t="s">
        <v>187</v>
      </c>
      <c r="C206" s="119" t="s">
        <v>3454</v>
      </c>
      <c r="D206" s="119" t="s">
        <v>3367</v>
      </c>
      <c r="E206" s="120">
        <v>97.8</v>
      </c>
      <c r="F206" s="120">
        <v>107.09</v>
      </c>
      <c r="G206" s="120">
        <v>1.4635912</v>
      </c>
      <c r="H206" s="121">
        <v>6.8965517241379309E-3</v>
      </c>
    </row>
    <row r="207" spans="2:8">
      <c r="B207" s="119" t="s">
        <v>187</v>
      </c>
      <c r="C207" s="119" t="s">
        <v>3491</v>
      </c>
      <c r="D207" s="119" t="s">
        <v>3367</v>
      </c>
      <c r="E207" s="120">
        <v>57.991900000000001</v>
      </c>
      <c r="F207" s="120">
        <v>55.61</v>
      </c>
      <c r="G207" s="120">
        <v>51.071444</v>
      </c>
      <c r="H207" s="121">
        <v>1</v>
      </c>
    </row>
    <row r="208" spans="2:8">
      <c r="B208" s="119" t="s">
        <v>187</v>
      </c>
      <c r="C208" s="119" t="s">
        <v>3382</v>
      </c>
      <c r="D208" s="119" t="s">
        <v>3367</v>
      </c>
      <c r="E208" s="120">
        <v>395.32261599999998</v>
      </c>
      <c r="F208" s="120">
        <v>393.7</v>
      </c>
      <c r="G208" s="120">
        <v>88.6580352</v>
      </c>
      <c r="H208" s="121">
        <v>7.3813708260105443E-2</v>
      </c>
    </row>
    <row r="209" spans="2:8">
      <c r="B209" s="119" t="s">
        <v>187</v>
      </c>
      <c r="C209" s="119" t="s">
        <v>3371</v>
      </c>
      <c r="D209" s="119" t="s">
        <v>3367</v>
      </c>
      <c r="E209" s="120">
        <v>172.28127499999999</v>
      </c>
      <c r="F209" s="120">
        <v>170.98</v>
      </c>
      <c r="G209" s="120">
        <v>28.304583999999998</v>
      </c>
      <c r="H209" s="121">
        <v>8.8888888888888892E-2</v>
      </c>
    </row>
    <row r="210" spans="2:8">
      <c r="B210" s="119" t="s">
        <v>187</v>
      </c>
      <c r="C210" s="119" t="s">
        <v>3439</v>
      </c>
      <c r="D210" s="119" t="s">
        <v>3367</v>
      </c>
      <c r="E210" s="120">
        <v>477.84440000000001</v>
      </c>
      <c r="F210" s="120">
        <v>449.5</v>
      </c>
      <c r="G210" s="120">
        <v>8.7178328999999994</v>
      </c>
      <c r="H210" s="121">
        <v>0.10344827586206896</v>
      </c>
    </row>
    <row r="211" spans="2:8">
      <c r="B211" s="119" t="s">
        <v>187</v>
      </c>
      <c r="C211" s="119" t="s">
        <v>3418</v>
      </c>
      <c r="D211" s="119" t="s">
        <v>3367</v>
      </c>
      <c r="E211" s="120">
        <v>721.28211899999997</v>
      </c>
      <c r="F211" s="120">
        <v>705.45</v>
      </c>
      <c r="G211" s="120">
        <v>330.56172640000005</v>
      </c>
      <c r="H211" s="121">
        <v>0.59724950884086447</v>
      </c>
    </row>
    <row r="212" spans="2:8">
      <c r="B212" s="119" t="s">
        <v>187</v>
      </c>
      <c r="C212" s="119" t="s">
        <v>3492</v>
      </c>
      <c r="D212" s="119" t="s">
        <v>3367</v>
      </c>
      <c r="E212" s="120">
        <v>148.52619000000001</v>
      </c>
      <c r="F212" s="120">
        <v>150.82</v>
      </c>
      <c r="G212" s="120">
        <v>27.568308600000002</v>
      </c>
      <c r="H212" s="121">
        <v>1</v>
      </c>
    </row>
    <row r="213" spans="2:8">
      <c r="B213" s="119" t="s">
        <v>187</v>
      </c>
      <c r="C213" s="119" t="s">
        <v>3493</v>
      </c>
      <c r="D213" s="119" t="s">
        <v>3367</v>
      </c>
      <c r="E213" s="120">
        <v>463.59272499999997</v>
      </c>
      <c r="F213" s="120">
        <v>457.9</v>
      </c>
      <c r="G213" s="120">
        <v>390.03333179999998</v>
      </c>
      <c r="H213" s="121">
        <v>1</v>
      </c>
    </row>
    <row r="214" spans="2:8">
      <c r="B214" s="119" t="s">
        <v>187</v>
      </c>
      <c r="C214" s="119" t="s">
        <v>3494</v>
      </c>
      <c r="D214" s="119" t="s">
        <v>3367</v>
      </c>
      <c r="E214" s="120">
        <v>7485.1666670000004</v>
      </c>
      <c r="F214" s="120">
        <v>7101</v>
      </c>
      <c r="G214" s="120">
        <v>18.171495</v>
      </c>
      <c r="H214" s="121">
        <v>1</v>
      </c>
    </row>
    <row r="215" spans="2:8">
      <c r="B215" s="119" t="s">
        <v>187</v>
      </c>
      <c r="C215" s="119" t="s">
        <v>3495</v>
      </c>
      <c r="D215" s="119" t="s">
        <v>3367</v>
      </c>
      <c r="E215" s="120">
        <v>1124.4713859999999</v>
      </c>
      <c r="F215" s="120">
        <v>1122.3</v>
      </c>
      <c r="G215" s="120">
        <v>772.21022079999989</v>
      </c>
      <c r="H215" s="121">
        <v>1</v>
      </c>
    </row>
    <row r="216" spans="2:8">
      <c r="B216" s="119" t="s">
        <v>187</v>
      </c>
      <c r="C216" s="119" t="s">
        <v>3370</v>
      </c>
      <c r="D216" s="119" t="s">
        <v>3367</v>
      </c>
      <c r="E216" s="120">
        <v>851.79325200000005</v>
      </c>
      <c r="F216" s="120">
        <v>876.95</v>
      </c>
      <c r="G216" s="120">
        <v>775.72516860000007</v>
      </c>
      <c r="H216" s="121">
        <v>0.82085889570552151</v>
      </c>
    </row>
    <row r="217" spans="2:8">
      <c r="B217" s="119" t="s">
        <v>187</v>
      </c>
      <c r="C217" s="119" t="s">
        <v>3496</v>
      </c>
      <c r="D217" s="119" t="s">
        <v>3367</v>
      </c>
      <c r="E217" s="120">
        <v>887.563895</v>
      </c>
      <c r="F217" s="120">
        <v>876.7</v>
      </c>
      <c r="G217" s="120">
        <v>793.14603600000009</v>
      </c>
      <c r="H217" s="121">
        <v>0.96473029045643155</v>
      </c>
    </row>
    <row r="218" spans="2:8">
      <c r="B218" s="119" t="s">
        <v>187</v>
      </c>
      <c r="C218" s="119" t="s">
        <v>3373</v>
      </c>
      <c r="D218" s="119" t="s">
        <v>3367</v>
      </c>
      <c r="E218" s="120">
        <v>2550.43851</v>
      </c>
      <c r="F218" s="120">
        <v>2522</v>
      </c>
      <c r="G218" s="120">
        <v>1570.0834200000002</v>
      </c>
      <c r="H218" s="121">
        <v>0.9616306954436451</v>
      </c>
    </row>
    <row r="219" spans="2:8">
      <c r="B219" s="119" t="s">
        <v>187</v>
      </c>
      <c r="C219" s="119" t="s">
        <v>3375</v>
      </c>
      <c r="D219" s="119" t="s">
        <v>3367</v>
      </c>
      <c r="E219" s="120">
        <v>163.82650699999999</v>
      </c>
      <c r="F219" s="120">
        <v>162.97</v>
      </c>
      <c r="G219" s="120">
        <v>457.57964879999997</v>
      </c>
      <c r="H219" s="121">
        <v>0.848314606741573</v>
      </c>
    </row>
    <row r="220" spans="2:8">
      <c r="B220" s="119" t="s">
        <v>187</v>
      </c>
      <c r="C220" s="119" t="s">
        <v>3431</v>
      </c>
      <c r="D220" s="119" t="s">
        <v>3367</v>
      </c>
      <c r="E220" s="120">
        <v>1329.9333329999999</v>
      </c>
      <c r="F220" s="120">
        <v>1336.3</v>
      </c>
      <c r="G220" s="120">
        <v>2.7957659999999995</v>
      </c>
      <c r="H220" s="121">
        <v>0.25</v>
      </c>
    </row>
    <row r="221" spans="2:8">
      <c r="B221" s="119" t="s">
        <v>187</v>
      </c>
      <c r="C221" s="119" t="s">
        <v>3497</v>
      </c>
      <c r="D221" s="119" t="s">
        <v>3367</v>
      </c>
      <c r="E221" s="120">
        <v>129.3844</v>
      </c>
      <c r="F221" s="120">
        <v>139.38999999999999</v>
      </c>
      <c r="G221" s="120">
        <v>21.982404800000001</v>
      </c>
      <c r="H221" s="121">
        <v>1</v>
      </c>
    </row>
    <row r="222" spans="2:8">
      <c r="B222" s="119" t="s">
        <v>187</v>
      </c>
      <c r="C222" s="119" t="s">
        <v>3496</v>
      </c>
      <c r="D222" s="119" t="s">
        <v>3367</v>
      </c>
      <c r="E222" s="120">
        <v>782.94410000000005</v>
      </c>
      <c r="F222" s="120">
        <v>882.5</v>
      </c>
      <c r="G222" s="120">
        <v>29.139370199999998</v>
      </c>
      <c r="H222" s="121">
        <v>3.5269709543568464E-2</v>
      </c>
    </row>
    <row r="223" spans="2:8">
      <c r="B223" s="119" t="s">
        <v>187</v>
      </c>
      <c r="C223" s="119" t="s">
        <v>3498</v>
      </c>
      <c r="D223" s="119" t="s">
        <v>3367</v>
      </c>
      <c r="E223" s="120">
        <v>5985.7500200000004</v>
      </c>
      <c r="F223" s="120">
        <v>6027.5</v>
      </c>
      <c r="G223" s="120">
        <v>366.51050179999999</v>
      </c>
      <c r="H223" s="121">
        <v>1</v>
      </c>
    </row>
    <row r="224" spans="2:8">
      <c r="B224" s="119" t="s">
        <v>187</v>
      </c>
      <c r="C224" s="119" t="s">
        <v>3499</v>
      </c>
      <c r="D224" s="119" t="s">
        <v>3367</v>
      </c>
      <c r="E224" s="120">
        <v>1158.975731</v>
      </c>
      <c r="F224" s="120">
        <v>1150.7</v>
      </c>
      <c r="G224" s="120">
        <v>185.72905259999999</v>
      </c>
      <c r="H224" s="121">
        <v>1</v>
      </c>
    </row>
    <row r="225" spans="2:8">
      <c r="B225" s="119" t="s">
        <v>187</v>
      </c>
      <c r="C225" s="119" t="s">
        <v>3500</v>
      </c>
      <c r="D225" s="119" t="s">
        <v>3367</v>
      </c>
      <c r="E225" s="120">
        <v>452.78191099999998</v>
      </c>
      <c r="F225" s="120">
        <v>453.45</v>
      </c>
      <c r="G225" s="120">
        <v>71.025411599999998</v>
      </c>
      <c r="H225" s="121">
        <v>1</v>
      </c>
    </row>
    <row r="226" spans="2:8">
      <c r="B226" s="119" t="s">
        <v>187</v>
      </c>
      <c r="C226" s="119" t="s">
        <v>3403</v>
      </c>
      <c r="D226" s="119" t="s">
        <v>3367</v>
      </c>
      <c r="E226" s="120">
        <v>736.389588</v>
      </c>
      <c r="F226" s="120">
        <v>718.3</v>
      </c>
      <c r="G226" s="120">
        <v>509.48444019999999</v>
      </c>
      <c r="H226" s="121">
        <v>0.98598130841121501</v>
      </c>
    </row>
    <row r="227" spans="2:8">
      <c r="B227" s="119" t="s">
        <v>187</v>
      </c>
      <c r="C227" s="119" t="s">
        <v>3467</v>
      </c>
      <c r="D227" s="119" t="s">
        <v>3367</v>
      </c>
      <c r="E227" s="120">
        <v>402.59506399999998</v>
      </c>
      <c r="F227" s="120">
        <v>393.1</v>
      </c>
      <c r="G227" s="120">
        <v>294.867189</v>
      </c>
      <c r="H227" s="121">
        <v>0.81609195402298851</v>
      </c>
    </row>
    <row r="228" spans="2:8">
      <c r="B228" s="119" t="s">
        <v>187</v>
      </c>
      <c r="C228" s="119" t="s">
        <v>3429</v>
      </c>
      <c r="D228" s="119" t="s">
        <v>3367</v>
      </c>
      <c r="E228" s="120">
        <v>194.94472400000001</v>
      </c>
      <c r="F228" s="120">
        <v>194.94</v>
      </c>
      <c r="G228" s="120">
        <v>28.902464999999999</v>
      </c>
      <c r="H228" s="121">
        <v>0.12686567164179105</v>
      </c>
    </row>
    <row r="229" spans="2:8">
      <c r="B229" s="119" t="s">
        <v>187</v>
      </c>
      <c r="C229" s="119" t="s">
        <v>3402</v>
      </c>
      <c r="D229" s="119" t="s">
        <v>3367</v>
      </c>
      <c r="E229" s="120">
        <v>90.784460999999993</v>
      </c>
      <c r="F229" s="120">
        <v>88.26</v>
      </c>
      <c r="G229" s="120">
        <v>47.176418599999998</v>
      </c>
      <c r="H229" s="121">
        <v>3.6398467432950193E-2</v>
      </c>
    </row>
    <row r="230" spans="2:8">
      <c r="B230" s="119" t="s">
        <v>187</v>
      </c>
      <c r="C230" s="119" t="s">
        <v>3425</v>
      </c>
      <c r="D230" s="119" t="s">
        <v>3367</v>
      </c>
      <c r="E230" s="120">
        <v>337.64569999999998</v>
      </c>
      <c r="F230" s="120">
        <v>347.2</v>
      </c>
      <c r="G230" s="120">
        <v>44.63214</v>
      </c>
      <c r="H230" s="121">
        <v>0.18716577540106952</v>
      </c>
    </row>
    <row r="231" spans="2:8">
      <c r="B231" s="119" t="s">
        <v>187</v>
      </c>
      <c r="C231" s="119" t="s">
        <v>3392</v>
      </c>
      <c r="D231" s="119" t="s">
        <v>3367</v>
      </c>
      <c r="E231" s="120">
        <v>416.81049999999999</v>
      </c>
      <c r="F231" s="120">
        <v>406.7</v>
      </c>
      <c r="G231" s="120">
        <v>425.51154400000001</v>
      </c>
      <c r="H231" s="121">
        <v>0.23769430051813473</v>
      </c>
    </row>
    <row r="232" spans="2:8">
      <c r="B232" s="119" t="s">
        <v>187</v>
      </c>
      <c r="C232" s="119" t="s">
        <v>3470</v>
      </c>
      <c r="D232" s="119" t="s">
        <v>3367</v>
      </c>
      <c r="E232" s="120">
        <v>984.61</v>
      </c>
      <c r="F232" s="120">
        <v>1073.7</v>
      </c>
      <c r="G232" s="120">
        <v>6.4934095000000003</v>
      </c>
      <c r="H232" s="121">
        <v>0.7142857142857143</v>
      </c>
    </row>
    <row r="233" spans="2:8">
      <c r="B233" s="119" t="s">
        <v>187</v>
      </c>
      <c r="C233" s="119" t="s">
        <v>3384</v>
      </c>
      <c r="D233" s="119" t="s">
        <v>3367</v>
      </c>
      <c r="E233" s="120">
        <v>4721.6676310000003</v>
      </c>
      <c r="F233" s="120">
        <v>4780.3</v>
      </c>
      <c r="G233" s="120">
        <v>1366.8277945999998</v>
      </c>
      <c r="H233" s="121">
        <v>0.99217002237136465</v>
      </c>
    </row>
    <row r="234" spans="2:8">
      <c r="B234" s="119" t="s">
        <v>187</v>
      </c>
      <c r="C234" s="119" t="s">
        <v>3501</v>
      </c>
      <c r="D234" s="119" t="s">
        <v>3367</v>
      </c>
      <c r="E234" s="120">
        <v>1512.4</v>
      </c>
      <c r="F234" s="120">
        <v>1513.2</v>
      </c>
      <c r="G234" s="120">
        <v>1.3358099999999999</v>
      </c>
      <c r="H234" s="121">
        <v>1</v>
      </c>
    </row>
    <row r="235" spans="2:8">
      <c r="B235" s="119" t="s">
        <v>187</v>
      </c>
      <c r="C235" s="119" t="s">
        <v>3380</v>
      </c>
      <c r="D235" s="119" t="s">
        <v>3367</v>
      </c>
      <c r="E235" s="120">
        <v>737.45268299999998</v>
      </c>
      <c r="F235" s="120">
        <v>767.65</v>
      </c>
      <c r="G235" s="120">
        <v>733.70889900000009</v>
      </c>
      <c r="H235" s="121">
        <v>1</v>
      </c>
    </row>
    <row r="236" spans="2:8">
      <c r="B236" s="119" t="s">
        <v>187</v>
      </c>
      <c r="C236" s="119" t="s">
        <v>3391</v>
      </c>
      <c r="D236" s="119" t="s">
        <v>3367</v>
      </c>
      <c r="E236" s="120">
        <v>576.07234000000005</v>
      </c>
      <c r="F236" s="120">
        <v>572.65</v>
      </c>
      <c r="G236" s="120">
        <v>60.966284999999999</v>
      </c>
      <c r="H236" s="121">
        <v>4.069264069264069E-2</v>
      </c>
    </row>
    <row r="237" spans="2:8">
      <c r="B237" s="119" t="s">
        <v>187</v>
      </c>
      <c r="C237" s="119" t="s">
        <v>3431</v>
      </c>
      <c r="D237" s="119" t="s">
        <v>3367</v>
      </c>
      <c r="E237" s="120">
        <v>1321.0444440000001</v>
      </c>
      <c r="F237" s="120">
        <v>1340.6</v>
      </c>
      <c r="G237" s="120">
        <v>8.4240359999999992</v>
      </c>
      <c r="H237" s="121">
        <v>0.75</v>
      </c>
    </row>
    <row r="238" spans="2:8">
      <c r="B238" s="119" t="s">
        <v>187</v>
      </c>
      <c r="C238" s="119" t="s">
        <v>3502</v>
      </c>
      <c r="D238" s="119" t="s">
        <v>3367</v>
      </c>
      <c r="E238" s="120">
        <v>536.975236</v>
      </c>
      <c r="F238" s="120">
        <v>533.45000000000005</v>
      </c>
      <c r="G238" s="120">
        <v>430.65482750000001</v>
      </c>
      <c r="H238" s="121">
        <v>1</v>
      </c>
    </row>
    <row r="239" spans="2:8">
      <c r="B239" s="119" t="s">
        <v>187</v>
      </c>
      <c r="C239" s="119" t="s">
        <v>3503</v>
      </c>
      <c r="D239" s="119" t="s">
        <v>3367</v>
      </c>
      <c r="E239" s="120">
        <v>906.03599999999994</v>
      </c>
      <c r="F239" s="120">
        <v>907.25</v>
      </c>
      <c r="G239" s="120">
        <v>310.43531360000003</v>
      </c>
      <c r="H239" s="121">
        <v>1</v>
      </c>
    </row>
    <row r="240" spans="2:8">
      <c r="B240" s="119" t="s">
        <v>187</v>
      </c>
      <c r="C240" s="119" t="s">
        <v>3369</v>
      </c>
      <c r="D240" s="119" t="s">
        <v>3367</v>
      </c>
      <c r="E240" s="120">
        <v>3691.1813350000002</v>
      </c>
      <c r="F240" s="120">
        <v>3680.4</v>
      </c>
      <c r="G240" s="120">
        <v>1575.2391165000001</v>
      </c>
      <c r="H240" s="121">
        <v>0.98427448177269483</v>
      </c>
    </row>
    <row r="241" spans="2:8">
      <c r="B241" s="119" t="s">
        <v>187</v>
      </c>
      <c r="C241" s="119" t="s">
        <v>3386</v>
      </c>
      <c r="D241" s="119" t="s">
        <v>3367</v>
      </c>
      <c r="E241" s="120">
        <v>8007.3899250000004</v>
      </c>
      <c r="F241" s="120">
        <v>7848</v>
      </c>
      <c r="G241" s="120">
        <v>529.17974000000004</v>
      </c>
      <c r="H241" s="121">
        <v>1</v>
      </c>
    </row>
    <row r="242" spans="2:8">
      <c r="B242" s="119" t="s">
        <v>187</v>
      </c>
      <c r="C242" s="119" t="s">
        <v>3426</v>
      </c>
      <c r="D242" s="119" t="s">
        <v>3367</v>
      </c>
      <c r="E242" s="120">
        <v>76.137449000000004</v>
      </c>
      <c r="F242" s="120">
        <v>76.87</v>
      </c>
      <c r="G242" s="120">
        <v>459.88869149999999</v>
      </c>
      <c r="H242" s="121">
        <v>0.95263157894736838</v>
      </c>
    </row>
    <row r="243" spans="2:8">
      <c r="B243" s="119" t="s">
        <v>187</v>
      </c>
      <c r="C243" s="119" t="s">
        <v>3504</v>
      </c>
      <c r="D243" s="119" t="s">
        <v>3367</v>
      </c>
      <c r="E243" s="120">
        <v>14801.923076999999</v>
      </c>
      <c r="F243" s="120">
        <v>13429</v>
      </c>
      <c r="G243" s="120">
        <v>29.126516899999999</v>
      </c>
      <c r="H243" s="121">
        <v>1</v>
      </c>
    </row>
    <row r="244" spans="2:8">
      <c r="B244" s="119" t="s">
        <v>187</v>
      </c>
      <c r="C244" s="119" t="s">
        <v>3446</v>
      </c>
      <c r="D244" s="119" t="s">
        <v>3367</v>
      </c>
      <c r="E244" s="120">
        <v>627.16362100000003</v>
      </c>
      <c r="F244" s="120">
        <v>627</v>
      </c>
      <c r="G244" s="120">
        <v>336.20370000000003</v>
      </c>
      <c r="H244" s="121">
        <v>0.9932432432432432</v>
      </c>
    </row>
    <row r="245" spans="2:8">
      <c r="B245" s="119" t="s">
        <v>187</v>
      </c>
      <c r="C245" s="119" t="s">
        <v>3424</v>
      </c>
      <c r="D245" s="119" t="s">
        <v>3367</v>
      </c>
      <c r="E245" s="120">
        <v>1125.292721</v>
      </c>
      <c r="F245" s="120">
        <v>1137.2</v>
      </c>
      <c r="G245" s="120">
        <v>1326.0852</v>
      </c>
      <c r="H245" s="121">
        <v>0.73384294649061843</v>
      </c>
    </row>
    <row r="246" spans="2:8">
      <c r="B246" s="119" t="s">
        <v>187</v>
      </c>
      <c r="C246" s="119" t="s">
        <v>3377</v>
      </c>
      <c r="D246" s="119" t="s">
        <v>3367</v>
      </c>
      <c r="E246" s="120">
        <v>251.87453300000001</v>
      </c>
      <c r="F246" s="120">
        <v>260.38</v>
      </c>
      <c r="G246" s="120">
        <v>1897.9532000000002</v>
      </c>
      <c r="H246" s="121">
        <v>0.98559514783927216</v>
      </c>
    </row>
    <row r="247" spans="2:8">
      <c r="B247" s="119" t="s">
        <v>187</v>
      </c>
      <c r="C247" s="119" t="s">
        <v>3414</v>
      </c>
      <c r="D247" s="119" t="s">
        <v>3367</v>
      </c>
      <c r="E247" s="120">
        <v>12248.317063</v>
      </c>
      <c r="F247" s="120">
        <v>12283</v>
      </c>
      <c r="G247" s="120">
        <v>615.16297500000007</v>
      </c>
      <c r="H247" s="121">
        <v>0.93485342019543971</v>
      </c>
    </row>
    <row r="248" spans="2:8">
      <c r="B248" s="119" t="s">
        <v>187</v>
      </c>
      <c r="C248" s="119" t="s">
        <v>3505</v>
      </c>
      <c r="D248" s="119" t="s">
        <v>3367</v>
      </c>
      <c r="E248" s="120">
        <v>122.488559</v>
      </c>
      <c r="F248" s="120">
        <v>124.37</v>
      </c>
      <c r="G248" s="120">
        <v>309.11490220000002</v>
      </c>
      <c r="H248" s="121">
        <v>1</v>
      </c>
    </row>
    <row r="249" spans="2:8">
      <c r="B249" s="119" t="s">
        <v>187</v>
      </c>
      <c r="C249" s="119" t="s">
        <v>3506</v>
      </c>
      <c r="D249" s="119" t="s">
        <v>3367</v>
      </c>
      <c r="E249" s="120">
        <v>393.82341400000001</v>
      </c>
      <c r="F249" s="120">
        <v>391.6</v>
      </c>
      <c r="G249" s="120">
        <v>341.692047</v>
      </c>
      <c r="H249" s="121">
        <v>1</v>
      </c>
    </row>
    <row r="250" spans="2:8">
      <c r="B250" s="119" t="s">
        <v>187</v>
      </c>
      <c r="C250" s="119" t="s">
        <v>3385</v>
      </c>
      <c r="D250" s="119" t="s">
        <v>3367</v>
      </c>
      <c r="E250" s="120">
        <v>581.81666700000005</v>
      </c>
      <c r="F250" s="120">
        <v>576.1</v>
      </c>
      <c r="G250" s="120">
        <v>3.3917303999999993</v>
      </c>
      <c r="H250" s="121">
        <v>1.8404907975460124E-2</v>
      </c>
    </row>
    <row r="251" spans="2:8">
      <c r="B251" s="119" t="s">
        <v>187</v>
      </c>
      <c r="C251" s="119" t="s">
        <v>3375</v>
      </c>
      <c r="D251" s="119" t="s">
        <v>3367</v>
      </c>
      <c r="E251" s="120">
        <v>167.403876</v>
      </c>
      <c r="F251" s="120">
        <v>163.63999999999999</v>
      </c>
      <c r="G251" s="120">
        <v>82.201651200000001</v>
      </c>
      <c r="H251" s="121">
        <v>0.15168539325842698</v>
      </c>
    </row>
    <row r="252" spans="2:8">
      <c r="B252" s="119" t="s">
        <v>187</v>
      </c>
      <c r="C252" s="119" t="s">
        <v>3400</v>
      </c>
      <c r="D252" s="119" t="s">
        <v>3367</v>
      </c>
      <c r="E252" s="120">
        <v>111.45487199999999</v>
      </c>
      <c r="F252" s="120">
        <v>125.27</v>
      </c>
      <c r="G252" s="120">
        <v>71.411168399999994</v>
      </c>
      <c r="H252" s="121">
        <v>3.8461538461538464E-2</v>
      </c>
    </row>
    <row r="253" spans="2:8">
      <c r="B253" s="119" t="s">
        <v>187</v>
      </c>
      <c r="C253" s="119" t="s">
        <v>3507</v>
      </c>
      <c r="D253" s="119" t="s">
        <v>3367</v>
      </c>
      <c r="E253" s="120">
        <v>527.375449</v>
      </c>
      <c r="F253" s="120">
        <v>529.6</v>
      </c>
      <c r="G253" s="120">
        <v>327.29804999999999</v>
      </c>
      <c r="H253" s="121">
        <v>1</v>
      </c>
    </row>
    <row r="254" spans="2:8">
      <c r="B254" s="119" t="s">
        <v>187</v>
      </c>
      <c r="C254" s="119" t="s">
        <v>3508</v>
      </c>
      <c r="D254" s="119" t="s">
        <v>3367</v>
      </c>
      <c r="E254" s="120">
        <v>177.037395</v>
      </c>
      <c r="F254" s="120">
        <v>177.08</v>
      </c>
      <c r="G254" s="120">
        <v>174.9122399</v>
      </c>
      <c r="H254" s="121">
        <v>1</v>
      </c>
    </row>
    <row r="255" spans="2:8">
      <c r="B255" s="119" t="s">
        <v>187</v>
      </c>
      <c r="C255" s="119" t="s">
        <v>3409</v>
      </c>
      <c r="D255" s="119" t="s">
        <v>3367</v>
      </c>
      <c r="E255" s="120">
        <v>765.39838699999996</v>
      </c>
      <c r="F255" s="120">
        <v>764.8</v>
      </c>
      <c r="G255" s="120">
        <v>46.017267999999994</v>
      </c>
      <c r="H255" s="121">
        <v>1</v>
      </c>
    </row>
    <row r="256" spans="2:8">
      <c r="B256" s="119" t="s">
        <v>187</v>
      </c>
      <c r="C256" s="119" t="s">
        <v>3449</v>
      </c>
      <c r="D256" s="119" t="s">
        <v>3367</v>
      </c>
      <c r="E256" s="120">
        <v>73.549268999999995</v>
      </c>
      <c r="F256" s="120">
        <v>70.67</v>
      </c>
      <c r="G256" s="120">
        <v>65.828834999999998</v>
      </c>
      <c r="H256" s="121">
        <v>6.0335195530726256E-2</v>
      </c>
    </row>
    <row r="257" spans="2:8">
      <c r="B257" s="119" t="s">
        <v>187</v>
      </c>
      <c r="C257" s="119" t="s">
        <v>3509</v>
      </c>
      <c r="D257" s="119" t="s">
        <v>3367</v>
      </c>
      <c r="E257" s="120">
        <v>453.47130399999998</v>
      </c>
      <c r="F257" s="120">
        <v>484.85</v>
      </c>
      <c r="G257" s="120">
        <v>155.14528100000001</v>
      </c>
      <c r="H257" s="121">
        <v>1</v>
      </c>
    </row>
    <row r="258" spans="2:8">
      <c r="B258" s="119" t="s">
        <v>187</v>
      </c>
      <c r="C258" s="119" t="s">
        <v>3419</v>
      </c>
      <c r="D258" s="119" t="s">
        <v>3367</v>
      </c>
      <c r="E258" s="120">
        <v>1113.125</v>
      </c>
      <c r="F258" s="120">
        <v>1155.8</v>
      </c>
      <c r="G258" s="120">
        <v>5.4243911999999996</v>
      </c>
      <c r="H258" s="121">
        <v>4.9261083743842365E-3</v>
      </c>
    </row>
    <row r="259" spans="2:8">
      <c r="B259" s="119" t="s">
        <v>187</v>
      </c>
      <c r="C259" s="119" t="s">
        <v>3368</v>
      </c>
      <c r="D259" s="119" t="s">
        <v>3367</v>
      </c>
      <c r="E259" s="120">
        <v>2013.692041</v>
      </c>
      <c r="F259" s="120">
        <v>2015.3</v>
      </c>
      <c r="G259" s="120">
        <v>160.58904600000002</v>
      </c>
      <c r="H259" s="121">
        <v>7.4244415243101186E-2</v>
      </c>
    </row>
    <row r="260" spans="2:8">
      <c r="B260" s="119" t="s">
        <v>187</v>
      </c>
      <c r="C260" s="119" t="s">
        <v>3405</v>
      </c>
      <c r="D260" s="119" t="s">
        <v>3367</v>
      </c>
      <c r="E260" s="120">
        <v>135.91</v>
      </c>
      <c r="F260" s="120">
        <v>136.25</v>
      </c>
      <c r="G260" s="120">
        <v>8.0494845000000002</v>
      </c>
      <c r="H260" s="121">
        <v>9.3283582089552231E-3</v>
      </c>
    </row>
    <row r="261" spans="2:8">
      <c r="B261" s="119" t="s">
        <v>187</v>
      </c>
      <c r="C261" s="119" t="s">
        <v>3394</v>
      </c>
      <c r="D261" s="119" t="s">
        <v>3367</v>
      </c>
      <c r="E261" s="120">
        <v>674.54055700000004</v>
      </c>
      <c r="F261" s="120">
        <v>684.1</v>
      </c>
      <c r="G261" s="120">
        <v>598.64060400000005</v>
      </c>
      <c r="H261" s="121">
        <v>0.50888099467140324</v>
      </c>
    </row>
    <row r="262" spans="2:8">
      <c r="B262" s="119" t="s">
        <v>187</v>
      </c>
      <c r="C262" s="119" t="s">
        <v>3419</v>
      </c>
      <c r="D262" s="119" t="s">
        <v>3367</v>
      </c>
      <c r="E262" s="120">
        <v>1152.259172</v>
      </c>
      <c r="F262" s="120">
        <v>1149.0999999999999</v>
      </c>
      <c r="G262" s="120">
        <v>1090.3595591999999</v>
      </c>
      <c r="H262" s="121">
        <v>0.99507389162561577</v>
      </c>
    </row>
    <row r="263" spans="2:8">
      <c r="B263" s="119" t="s">
        <v>187</v>
      </c>
      <c r="C263" s="119" t="s">
        <v>3510</v>
      </c>
      <c r="D263" s="119" t="s">
        <v>3367</v>
      </c>
      <c r="E263" s="120">
        <v>247.85480000000001</v>
      </c>
      <c r="F263" s="120">
        <v>251.04</v>
      </c>
      <c r="G263" s="120">
        <v>136.795152</v>
      </c>
      <c r="H263" s="121">
        <v>1</v>
      </c>
    </row>
    <row r="264" spans="2:8">
      <c r="B264" s="119" t="s">
        <v>187</v>
      </c>
      <c r="C264" s="119" t="s">
        <v>3511</v>
      </c>
      <c r="D264" s="119" t="s">
        <v>3367</v>
      </c>
      <c r="E264" s="120">
        <v>213.78139999999999</v>
      </c>
      <c r="F264" s="120">
        <v>208.91</v>
      </c>
      <c r="G264" s="120">
        <v>9.7414100000000001</v>
      </c>
      <c r="H264" s="121">
        <v>1</v>
      </c>
    </row>
    <row r="265" spans="2:8">
      <c r="B265" s="119" t="s">
        <v>187</v>
      </c>
      <c r="C265" s="119" t="s">
        <v>3427</v>
      </c>
      <c r="D265" s="119" t="s">
        <v>3367</v>
      </c>
      <c r="E265" s="120">
        <v>240.69587999999999</v>
      </c>
      <c r="F265" s="120">
        <v>240.72</v>
      </c>
      <c r="G265" s="120">
        <v>209.45717099999999</v>
      </c>
      <c r="H265" s="121">
        <v>0.96818181818181814</v>
      </c>
    </row>
    <row r="266" spans="2:8">
      <c r="B266" s="119" t="s">
        <v>187</v>
      </c>
      <c r="C266" s="119" t="s">
        <v>3412</v>
      </c>
      <c r="D266" s="119" t="s">
        <v>3367</v>
      </c>
      <c r="E266" s="120">
        <v>272.76565699999998</v>
      </c>
      <c r="F266" s="120">
        <v>280.25</v>
      </c>
      <c r="G266" s="120">
        <v>139.4300025</v>
      </c>
      <c r="H266" s="121">
        <v>1</v>
      </c>
    </row>
    <row r="267" spans="2:8">
      <c r="B267" s="119" t="s">
        <v>187</v>
      </c>
      <c r="C267" s="119" t="s">
        <v>3512</v>
      </c>
      <c r="D267" s="119" t="s">
        <v>3367</v>
      </c>
      <c r="E267" s="120">
        <v>1527.8</v>
      </c>
      <c r="F267" s="120">
        <v>1518.5</v>
      </c>
      <c r="G267" s="120">
        <v>16.946937999999999</v>
      </c>
      <c r="H267" s="121">
        <v>1</v>
      </c>
    </row>
    <row r="268" spans="2:8">
      <c r="B268" s="119" t="s">
        <v>187</v>
      </c>
      <c r="C268" s="119" t="s">
        <v>3513</v>
      </c>
      <c r="D268" s="119" t="s">
        <v>3367</v>
      </c>
      <c r="E268" s="120">
        <v>376.83567499999998</v>
      </c>
      <c r="F268" s="120">
        <v>375.05</v>
      </c>
      <c r="G268" s="120">
        <v>1458.4630236</v>
      </c>
      <c r="H268" s="121">
        <v>1</v>
      </c>
    </row>
    <row r="269" spans="2:8">
      <c r="B269" s="119" t="s">
        <v>187</v>
      </c>
      <c r="C269" s="119" t="s">
        <v>3393</v>
      </c>
      <c r="D269" s="119" t="s">
        <v>3367</v>
      </c>
      <c r="E269" s="120">
        <v>1816.9770779999999</v>
      </c>
      <c r="F269" s="120">
        <v>1802</v>
      </c>
      <c r="G269" s="120">
        <v>233.44433000000001</v>
      </c>
      <c r="H269" s="121">
        <v>1</v>
      </c>
    </row>
    <row r="270" spans="2:8">
      <c r="B270" s="119" t="s">
        <v>187</v>
      </c>
      <c r="C270" s="119" t="s">
        <v>3385</v>
      </c>
      <c r="D270" s="119" t="s">
        <v>3367</v>
      </c>
      <c r="E270" s="120">
        <v>585.01127199999996</v>
      </c>
      <c r="F270" s="120">
        <v>572.9</v>
      </c>
      <c r="G270" s="120">
        <v>180.01452799999998</v>
      </c>
      <c r="H270" s="121">
        <v>0.98159509202453987</v>
      </c>
    </row>
    <row r="271" spans="2:8">
      <c r="B271" s="119" t="s">
        <v>187</v>
      </c>
      <c r="C271" s="119" t="s">
        <v>3422</v>
      </c>
      <c r="D271" s="119" t="s">
        <v>3367</v>
      </c>
      <c r="E271" s="120">
        <v>608.609419</v>
      </c>
      <c r="F271" s="120">
        <v>620.6</v>
      </c>
      <c r="G271" s="120">
        <v>962.44461910000007</v>
      </c>
      <c r="H271" s="121">
        <v>1</v>
      </c>
    </row>
    <row r="272" spans="2:8">
      <c r="B272" s="119" t="s">
        <v>187</v>
      </c>
      <c r="C272" s="119" t="s">
        <v>3406</v>
      </c>
      <c r="D272" s="119" t="s">
        <v>3367</v>
      </c>
      <c r="E272" s="120">
        <v>1624.0356469999999</v>
      </c>
      <c r="F272" s="120">
        <v>1605.6</v>
      </c>
      <c r="G272" s="120">
        <v>620.64360800000009</v>
      </c>
      <c r="H272" s="121">
        <v>1</v>
      </c>
    </row>
    <row r="273" spans="2:8">
      <c r="B273" s="119" t="s">
        <v>187</v>
      </c>
      <c r="C273" s="119" t="s">
        <v>3514</v>
      </c>
      <c r="D273" s="119" t="s">
        <v>3367</v>
      </c>
      <c r="E273" s="120">
        <v>1256.065006</v>
      </c>
      <c r="F273" s="120">
        <v>1227.5999999999999</v>
      </c>
      <c r="G273" s="120">
        <v>103.39024999999999</v>
      </c>
      <c r="H273" s="121">
        <v>1</v>
      </c>
    </row>
    <row r="274" spans="2:8">
      <c r="B274" s="119" t="s">
        <v>187</v>
      </c>
      <c r="C274" s="119" t="s">
        <v>3399</v>
      </c>
      <c r="D274" s="119" t="s">
        <v>3367</v>
      </c>
      <c r="E274" s="120">
        <v>1103.8140860000001</v>
      </c>
      <c r="F274" s="120">
        <v>1089</v>
      </c>
      <c r="G274" s="120">
        <v>828.71393</v>
      </c>
      <c r="H274" s="121">
        <v>0.99724517906336085</v>
      </c>
    </row>
    <row r="275" spans="2:8">
      <c r="B275" s="119" t="s">
        <v>187</v>
      </c>
      <c r="C275" s="119" t="s">
        <v>3515</v>
      </c>
      <c r="D275" s="119" t="s">
        <v>3367</v>
      </c>
      <c r="E275" s="120">
        <v>5067.2137439999997</v>
      </c>
      <c r="F275" s="120">
        <v>4706</v>
      </c>
      <c r="G275" s="120">
        <v>148.19768000000002</v>
      </c>
      <c r="H275" s="121">
        <v>1</v>
      </c>
    </row>
    <row r="276" spans="2:8">
      <c r="B276" s="119" t="s">
        <v>187</v>
      </c>
      <c r="C276" s="119" t="s">
        <v>3516</v>
      </c>
      <c r="D276" s="119" t="s">
        <v>3367</v>
      </c>
      <c r="E276" s="120">
        <v>659.12809400000003</v>
      </c>
      <c r="F276" s="120">
        <v>660.4</v>
      </c>
      <c r="G276" s="120">
        <v>53.746390400000003</v>
      </c>
      <c r="H276" s="121">
        <v>1</v>
      </c>
    </row>
    <row r="277" spans="2:8">
      <c r="B277" s="119" t="s">
        <v>187</v>
      </c>
      <c r="C277" s="119" t="s">
        <v>3447</v>
      </c>
      <c r="D277" s="119" t="s">
        <v>3367</v>
      </c>
      <c r="E277" s="120">
        <v>20.269829000000001</v>
      </c>
      <c r="F277" s="120">
        <v>21.37</v>
      </c>
      <c r="G277" s="120">
        <v>312.90245999999996</v>
      </c>
      <c r="H277" s="121">
        <v>0.60167130919220058</v>
      </c>
    </row>
    <row r="278" spans="2:8">
      <c r="B278" s="119" t="s">
        <v>187</v>
      </c>
      <c r="C278" s="119" t="s">
        <v>3373</v>
      </c>
      <c r="D278" s="119" t="s">
        <v>3367</v>
      </c>
      <c r="E278" s="120">
        <v>2430.0281030000001</v>
      </c>
      <c r="F278" s="120">
        <v>2539.6</v>
      </c>
      <c r="G278" s="120">
        <v>62.961215999999993</v>
      </c>
      <c r="H278" s="121">
        <v>3.8369304556354913E-2</v>
      </c>
    </row>
    <row r="279" spans="2:8">
      <c r="B279" s="119" t="s">
        <v>187</v>
      </c>
      <c r="C279" s="119" t="s">
        <v>3476</v>
      </c>
      <c r="D279" s="119" t="s">
        <v>3367</v>
      </c>
      <c r="E279" s="120">
        <v>993.43889999999999</v>
      </c>
      <c r="F279" s="120">
        <v>1043.75</v>
      </c>
      <c r="G279" s="120">
        <v>16.946347500000002</v>
      </c>
      <c r="H279" s="121">
        <v>8.1081081081081086E-2</v>
      </c>
    </row>
    <row r="280" spans="2:8">
      <c r="B280" s="119" t="s">
        <v>187</v>
      </c>
      <c r="C280" s="119" t="s">
        <v>3395</v>
      </c>
      <c r="D280" s="119" t="s">
        <v>3367</v>
      </c>
      <c r="E280" s="120">
        <v>395.52037000000001</v>
      </c>
      <c r="F280" s="120">
        <v>405.65</v>
      </c>
      <c r="G280" s="120">
        <v>825.96825090000004</v>
      </c>
      <c r="H280" s="121">
        <v>0.80689655172413788</v>
      </c>
    </row>
    <row r="281" spans="2:8">
      <c r="B281" s="119" t="s">
        <v>187</v>
      </c>
      <c r="C281" s="119" t="s">
        <v>3517</v>
      </c>
      <c r="D281" s="119" t="s">
        <v>3367</v>
      </c>
      <c r="E281" s="120">
        <v>2085.705305</v>
      </c>
      <c r="F281" s="120">
        <v>2053.1999999999998</v>
      </c>
      <c r="G281" s="120">
        <v>377.58487500000001</v>
      </c>
      <c r="H281" s="121">
        <v>1</v>
      </c>
    </row>
    <row r="282" spans="2:8">
      <c r="B282" s="119" t="s">
        <v>187</v>
      </c>
      <c r="C282" s="119" t="s">
        <v>3395</v>
      </c>
      <c r="D282" s="119" t="s">
        <v>3367</v>
      </c>
      <c r="E282" s="120">
        <v>394.42440599999998</v>
      </c>
      <c r="F282" s="120">
        <v>408.3</v>
      </c>
      <c r="G282" s="120">
        <v>198.67926119999998</v>
      </c>
      <c r="H282" s="121">
        <v>0.19310344827586207</v>
      </c>
    </row>
    <row r="283" spans="2:8">
      <c r="B283" s="119" t="s">
        <v>187</v>
      </c>
      <c r="C283" s="119" t="s">
        <v>3396</v>
      </c>
      <c r="D283" s="119" t="s">
        <v>3367</v>
      </c>
      <c r="E283" s="120">
        <v>300.47508199999999</v>
      </c>
      <c r="F283" s="120">
        <v>292.85000000000002</v>
      </c>
      <c r="G283" s="120">
        <v>370.55077650000004</v>
      </c>
      <c r="H283" s="121">
        <v>1</v>
      </c>
    </row>
    <row r="284" spans="2:8">
      <c r="B284" s="119" t="s">
        <v>187</v>
      </c>
      <c r="C284" s="119" t="s">
        <v>3428</v>
      </c>
      <c r="D284" s="119" t="s">
        <v>3367</v>
      </c>
      <c r="E284" s="120">
        <v>1578.502536</v>
      </c>
      <c r="F284" s="120">
        <v>1597.5</v>
      </c>
      <c r="G284" s="120">
        <v>527.69282859999998</v>
      </c>
      <c r="H284" s="121">
        <v>1</v>
      </c>
    </row>
    <row r="285" spans="2:8">
      <c r="B285" s="119" t="s">
        <v>187</v>
      </c>
      <c r="C285" s="119" t="s">
        <v>3401</v>
      </c>
      <c r="D285" s="119" t="s">
        <v>3367</v>
      </c>
      <c r="E285" s="120">
        <v>6904.5555700000004</v>
      </c>
      <c r="F285" s="120">
        <v>7057</v>
      </c>
      <c r="G285" s="120">
        <v>112.9315876</v>
      </c>
      <c r="H285" s="121">
        <v>1</v>
      </c>
    </row>
    <row r="286" spans="2:8">
      <c r="B286" s="119" t="s">
        <v>187</v>
      </c>
      <c r="C286" s="119" t="s">
        <v>3429</v>
      </c>
      <c r="D286" s="119" t="s">
        <v>3367</v>
      </c>
      <c r="E286" s="120">
        <v>193.60409899999999</v>
      </c>
      <c r="F286" s="120">
        <v>193.92</v>
      </c>
      <c r="G286" s="120">
        <v>197.94762</v>
      </c>
      <c r="H286" s="121">
        <v>0.87313432835820892</v>
      </c>
    </row>
    <row r="287" spans="2:8">
      <c r="B287" s="119" t="s">
        <v>187</v>
      </c>
      <c r="C287" s="119" t="s">
        <v>3418</v>
      </c>
      <c r="D287" s="119" t="s">
        <v>3367</v>
      </c>
      <c r="E287" s="120">
        <v>712.16099999999994</v>
      </c>
      <c r="F287" s="120">
        <v>707.7</v>
      </c>
      <c r="G287" s="120">
        <v>223.89548549999998</v>
      </c>
      <c r="H287" s="121">
        <v>0.40275049115913558</v>
      </c>
    </row>
    <row r="288" spans="2:8">
      <c r="B288" s="119" t="s">
        <v>187</v>
      </c>
      <c r="C288" s="119" t="s">
        <v>3518</v>
      </c>
      <c r="D288" s="119" t="s">
        <v>3367</v>
      </c>
      <c r="E288" s="120">
        <v>5571.6944000000003</v>
      </c>
      <c r="F288" s="120">
        <v>5553.5</v>
      </c>
      <c r="G288" s="120">
        <v>58.313836800000004</v>
      </c>
      <c r="H288" s="121">
        <v>1</v>
      </c>
    </row>
    <row r="289" spans="2:8">
      <c r="B289" s="119" t="s">
        <v>187</v>
      </c>
      <c r="C289" s="119" t="s">
        <v>3427</v>
      </c>
      <c r="D289" s="119" t="s">
        <v>3367</v>
      </c>
      <c r="E289" s="120">
        <v>236.4743</v>
      </c>
      <c r="F289" s="120">
        <v>241.95</v>
      </c>
      <c r="G289" s="120">
        <v>6.9155492000000001</v>
      </c>
      <c r="H289" s="121">
        <v>3.1818181818181815E-2</v>
      </c>
    </row>
    <row r="290" spans="2:8">
      <c r="B290" s="119" t="s">
        <v>187</v>
      </c>
      <c r="C290" s="119" t="s">
        <v>3378</v>
      </c>
      <c r="D290" s="119" t="s">
        <v>3367</v>
      </c>
      <c r="E290" s="120">
        <v>3578.3483419999998</v>
      </c>
      <c r="F290" s="120">
        <v>3410.7</v>
      </c>
      <c r="G290" s="120">
        <v>96.452301399999996</v>
      </c>
      <c r="H290" s="121">
        <v>0.15242881072026801</v>
      </c>
    </row>
    <row r="291" spans="2:8">
      <c r="B291" s="119" t="s">
        <v>187</v>
      </c>
      <c r="C291" s="119" t="s">
        <v>3430</v>
      </c>
      <c r="D291" s="119" t="s">
        <v>3367</v>
      </c>
      <c r="E291" s="120">
        <v>8.2643489999999993</v>
      </c>
      <c r="F291" s="120">
        <v>8.1999999999999993</v>
      </c>
      <c r="G291" s="120">
        <v>2606.8959031999998</v>
      </c>
      <c r="H291" s="121">
        <v>1</v>
      </c>
    </row>
    <row r="292" spans="2:8">
      <c r="B292" s="119" t="s">
        <v>187</v>
      </c>
      <c r="C292" s="119" t="s">
        <v>3519</v>
      </c>
      <c r="D292" s="119" t="s">
        <v>3367</v>
      </c>
      <c r="E292" s="120">
        <v>284.91326800000002</v>
      </c>
      <c r="F292" s="120">
        <v>282.75</v>
      </c>
      <c r="G292" s="120">
        <v>221.89668750000001</v>
      </c>
      <c r="H292" s="121">
        <v>1</v>
      </c>
    </row>
    <row r="293" spans="2:8">
      <c r="B293" s="119" t="s">
        <v>187</v>
      </c>
      <c r="C293" s="119" t="s">
        <v>3520</v>
      </c>
      <c r="D293" s="119" t="s">
        <v>3367</v>
      </c>
      <c r="E293" s="120">
        <v>1589.5</v>
      </c>
      <c r="F293" s="120">
        <v>1584.1</v>
      </c>
      <c r="G293" s="120">
        <v>4.4386159999999997</v>
      </c>
      <c r="H293" s="121">
        <v>1</v>
      </c>
    </row>
    <row r="294" spans="2:8">
      <c r="B294" s="119" t="s">
        <v>187</v>
      </c>
      <c r="C294" s="119" t="s">
        <v>3521</v>
      </c>
      <c r="D294" s="119" t="s">
        <v>3367</v>
      </c>
      <c r="E294" s="120">
        <v>2713.4258300000001</v>
      </c>
      <c r="F294" s="120">
        <v>2671.5</v>
      </c>
      <c r="G294" s="120">
        <v>140.72963670000001</v>
      </c>
      <c r="H294" s="121">
        <v>1</v>
      </c>
    </row>
    <row r="295" spans="2:8">
      <c r="B295" s="119" t="s">
        <v>187</v>
      </c>
      <c r="C295" s="119" t="s">
        <v>3522</v>
      </c>
      <c r="D295" s="119" t="s">
        <v>3367</v>
      </c>
      <c r="E295" s="120">
        <v>112.56034699999999</v>
      </c>
      <c r="F295" s="120">
        <v>107.61</v>
      </c>
      <c r="G295" s="120">
        <v>61.248409600000002</v>
      </c>
      <c r="H295" s="121">
        <v>1</v>
      </c>
    </row>
    <row r="296" spans="2:8">
      <c r="B296" s="119" t="s">
        <v>187</v>
      </c>
      <c r="C296" s="119" t="s">
        <v>3523</v>
      </c>
      <c r="D296" s="119" t="s">
        <v>3367</v>
      </c>
      <c r="E296" s="120">
        <v>6356.9142700000002</v>
      </c>
      <c r="F296" s="120">
        <v>6340.5</v>
      </c>
      <c r="G296" s="120">
        <v>44.816733500000005</v>
      </c>
      <c r="H296" s="121">
        <v>1</v>
      </c>
    </row>
    <row r="297" spans="2:8">
      <c r="B297" s="119" t="s">
        <v>187</v>
      </c>
      <c r="C297" s="119" t="s">
        <v>3524</v>
      </c>
      <c r="D297" s="119" t="s">
        <v>3367</v>
      </c>
      <c r="E297" s="120">
        <v>5061.2222220000003</v>
      </c>
      <c r="F297" s="120">
        <v>4850</v>
      </c>
      <c r="G297" s="120">
        <v>9.7328699999999984</v>
      </c>
      <c r="H297" s="121">
        <v>1</v>
      </c>
    </row>
    <row r="298" spans="2:8">
      <c r="B298" s="119" t="s">
        <v>187</v>
      </c>
      <c r="C298" s="119" t="s">
        <v>3525</v>
      </c>
      <c r="D298" s="119" t="s">
        <v>3367</v>
      </c>
      <c r="E298" s="120">
        <v>1570.005795</v>
      </c>
      <c r="F298" s="120">
        <v>1566</v>
      </c>
      <c r="G298" s="120">
        <v>287.46595500000001</v>
      </c>
      <c r="H298" s="121">
        <v>1</v>
      </c>
    </row>
    <row r="299" spans="2:8">
      <c r="B299" s="119" t="s">
        <v>187</v>
      </c>
      <c r="C299" s="119" t="s">
        <v>3526</v>
      </c>
      <c r="D299" s="119" t="s">
        <v>3367</v>
      </c>
      <c r="E299" s="120">
        <v>848.44224099999997</v>
      </c>
      <c r="F299" s="120">
        <v>869</v>
      </c>
      <c r="G299" s="120">
        <v>785.70425890000013</v>
      </c>
      <c r="H299" s="121">
        <v>1</v>
      </c>
    </row>
    <row r="300" spans="2:8">
      <c r="B300" s="119" t="s">
        <v>187</v>
      </c>
      <c r="C300" s="119" t="s">
        <v>3387</v>
      </c>
      <c r="D300" s="119" t="s">
        <v>3367</v>
      </c>
      <c r="E300" s="120">
        <v>289.006441</v>
      </c>
      <c r="F300" s="120">
        <v>294.2</v>
      </c>
      <c r="G300" s="120">
        <v>486.58260300000001</v>
      </c>
      <c r="H300" s="121">
        <v>1</v>
      </c>
    </row>
    <row r="301" spans="2:8">
      <c r="B301" s="119" t="s">
        <v>187</v>
      </c>
      <c r="C301" s="119" t="s">
        <v>3527</v>
      </c>
      <c r="D301" s="119" t="s">
        <v>3367</v>
      </c>
      <c r="E301" s="120">
        <v>411.45934699999998</v>
      </c>
      <c r="F301" s="120">
        <v>413.65</v>
      </c>
      <c r="G301" s="120">
        <v>228.2797344</v>
      </c>
      <c r="H301" s="121">
        <v>1</v>
      </c>
    </row>
    <row r="302" spans="2:8">
      <c r="B302" s="119" t="s">
        <v>187</v>
      </c>
      <c r="C302" s="119" t="s">
        <v>3378</v>
      </c>
      <c r="D302" s="119" t="s">
        <v>3367</v>
      </c>
      <c r="E302" s="120">
        <v>3416.8537449999999</v>
      </c>
      <c r="F302" s="120">
        <v>3391</v>
      </c>
      <c r="G302" s="120">
        <v>533.68771279999999</v>
      </c>
      <c r="H302" s="121">
        <v>0.84757118927973196</v>
      </c>
    </row>
    <row r="303" spans="2:8">
      <c r="B303" s="119" t="s">
        <v>187</v>
      </c>
      <c r="C303" s="119" t="s">
        <v>3423</v>
      </c>
      <c r="D303" s="119" t="s">
        <v>3367</v>
      </c>
      <c r="E303" s="120">
        <v>2070.858068</v>
      </c>
      <c r="F303" s="120">
        <v>2020.7</v>
      </c>
      <c r="G303" s="120">
        <v>222.48979</v>
      </c>
      <c r="H303" s="121">
        <v>1</v>
      </c>
    </row>
    <row r="304" spans="2:8">
      <c r="B304" s="119" t="s">
        <v>187</v>
      </c>
      <c r="C304" s="119" t="s">
        <v>3398</v>
      </c>
      <c r="D304" s="119" t="s">
        <v>3367</v>
      </c>
      <c r="E304" s="120">
        <v>1016.96002</v>
      </c>
      <c r="F304" s="120">
        <v>988.95</v>
      </c>
      <c r="G304" s="120">
        <v>15.821392999999999</v>
      </c>
      <c r="H304" s="121">
        <v>1</v>
      </c>
    </row>
    <row r="305" spans="2:11">
      <c r="B305" s="119" t="s">
        <v>187</v>
      </c>
      <c r="C305" s="119" t="s">
        <v>3366</v>
      </c>
      <c r="D305" s="119" t="s">
        <v>3367</v>
      </c>
      <c r="E305" s="120">
        <v>1390.969746</v>
      </c>
      <c r="F305" s="120">
        <v>1418</v>
      </c>
      <c r="G305" s="120">
        <v>60.504977500000003</v>
      </c>
      <c r="H305" s="121">
        <v>9.9307159353348731E-2</v>
      </c>
    </row>
    <row r="306" spans="2:11">
      <c r="B306" s="119" t="s">
        <v>187</v>
      </c>
      <c r="C306" s="119" t="s">
        <v>3424</v>
      </c>
      <c r="D306" s="119" t="s">
        <v>3367</v>
      </c>
      <c r="E306" s="120">
        <v>1120.3148839999999</v>
      </c>
      <c r="F306" s="120">
        <v>1143.2</v>
      </c>
      <c r="G306" s="120">
        <v>483.278975</v>
      </c>
      <c r="H306" s="121">
        <v>0.26615705350938151</v>
      </c>
    </row>
    <row r="307" spans="2:11">
      <c r="B307" s="119" t="s">
        <v>187</v>
      </c>
      <c r="C307" s="119" t="s">
        <v>3399</v>
      </c>
      <c r="D307" s="119" t="s">
        <v>3367</v>
      </c>
      <c r="E307" s="120">
        <v>1110.9000000000001</v>
      </c>
      <c r="F307" s="120">
        <v>1094.9000000000001</v>
      </c>
      <c r="G307" s="120">
        <v>2.3003366000000001</v>
      </c>
      <c r="H307" s="121">
        <v>2.7548209366391185E-3</v>
      </c>
    </row>
    <row r="308" spans="2:11">
      <c r="B308" s="119" t="s">
        <v>187</v>
      </c>
      <c r="C308" s="119" t="s">
        <v>3384</v>
      </c>
      <c r="D308" s="119" t="s">
        <v>3367</v>
      </c>
      <c r="E308" s="120">
        <v>4472.7429050000001</v>
      </c>
      <c r="F308" s="120">
        <v>4807.3</v>
      </c>
      <c r="G308" s="120">
        <v>10.8390331</v>
      </c>
      <c r="H308" s="121">
        <v>7.829977628635347E-3</v>
      </c>
    </row>
    <row r="309" spans="2:11">
      <c r="B309" s="119" t="s">
        <v>1051</v>
      </c>
      <c r="C309" s="119" t="s">
        <v>3379</v>
      </c>
      <c r="D309" s="119" t="s">
        <v>3367</v>
      </c>
      <c r="E309" s="120">
        <v>957.21545000000003</v>
      </c>
      <c r="F309" s="120">
        <v>956.1</v>
      </c>
      <c r="G309" s="120">
        <v>1206.1585250000001</v>
      </c>
      <c r="H309" s="121">
        <v>1</v>
      </c>
    </row>
    <row r="310" spans="2:11">
      <c r="G310" s="123"/>
    </row>
    <row r="311" spans="2:11">
      <c r="B311" s="116" t="s">
        <v>3528</v>
      </c>
    </row>
    <row r="313" spans="2:11">
      <c r="B313" s="116" t="s">
        <v>3529</v>
      </c>
      <c r="I313" s="117" t="s">
        <v>3358</v>
      </c>
    </row>
    <row r="314" spans="2:11" ht="54">
      <c r="B314" s="118" t="s">
        <v>685</v>
      </c>
      <c r="C314" s="118" t="s">
        <v>3530</v>
      </c>
      <c r="D314" s="118" t="s">
        <v>3531</v>
      </c>
      <c r="E314" s="118" t="s">
        <v>3532</v>
      </c>
      <c r="F314" s="118" t="s">
        <v>3533</v>
      </c>
      <c r="G314" s="118" t="s">
        <v>3534</v>
      </c>
      <c r="H314" s="118" t="s">
        <v>3535</v>
      </c>
      <c r="I314" s="118" t="s">
        <v>3536</v>
      </c>
    </row>
    <row r="315" spans="2:11">
      <c r="B315" s="119" t="s">
        <v>174</v>
      </c>
      <c r="C315" s="124">
        <v>0</v>
      </c>
      <c r="D315" s="124">
        <v>94261</v>
      </c>
      <c r="E315" s="124">
        <v>14648</v>
      </c>
      <c r="F315" s="124">
        <v>79613</v>
      </c>
      <c r="G315" s="124">
        <v>64103677295.089981</v>
      </c>
      <c r="H315" s="124">
        <v>63733854176.954086</v>
      </c>
      <c r="I315" s="124">
        <v>-369823118.80999964</v>
      </c>
      <c r="J315" s="125"/>
      <c r="K315" s="126"/>
    </row>
    <row r="316" spans="2:11">
      <c r="B316" s="119" t="s">
        <v>175</v>
      </c>
      <c r="C316" s="124">
        <v>0</v>
      </c>
      <c r="D316" s="124">
        <v>106772</v>
      </c>
      <c r="E316" s="124">
        <v>15672</v>
      </c>
      <c r="F316" s="124">
        <v>91100</v>
      </c>
      <c r="G316" s="124">
        <v>70268349911.950027</v>
      </c>
      <c r="H316" s="124">
        <v>69792437310.679108</v>
      </c>
      <c r="I316" s="124">
        <v>-475912605.31000024</v>
      </c>
      <c r="J316" s="125"/>
      <c r="K316" s="126"/>
    </row>
    <row r="317" spans="2:11">
      <c r="B317" s="119" t="s">
        <v>187</v>
      </c>
      <c r="C317" s="124">
        <v>0</v>
      </c>
      <c r="D317" s="124">
        <v>419615.56701030931</v>
      </c>
      <c r="E317" s="124">
        <v>70144</v>
      </c>
      <c r="F317" s="124">
        <v>349471.56701030926</v>
      </c>
      <c r="G317" s="124">
        <v>267622481043.62045</v>
      </c>
      <c r="H317" s="124">
        <v>265129701926.97122</v>
      </c>
      <c r="I317" s="124">
        <v>-2492779104.240015</v>
      </c>
      <c r="J317" s="125"/>
      <c r="K317" s="126"/>
    </row>
    <row r="318" spans="2:11">
      <c r="B318" s="119" t="s">
        <v>1051</v>
      </c>
      <c r="C318" s="124">
        <v>0</v>
      </c>
      <c r="D318" s="124">
        <v>4951</v>
      </c>
      <c r="E318" s="124">
        <v>803</v>
      </c>
      <c r="F318" s="124">
        <v>4148</v>
      </c>
      <c r="G318" s="124">
        <v>5027578463.4899998</v>
      </c>
      <c r="H318" s="124">
        <v>5000302441.6599998</v>
      </c>
      <c r="I318" s="124">
        <v>-27276021.829999998</v>
      </c>
      <c r="J318" s="125"/>
      <c r="K318" s="126"/>
    </row>
    <row r="319" spans="2:11">
      <c r="B319" s="119" t="s">
        <v>2934</v>
      </c>
      <c r="C319" s="124">
        <v>0</v>
      </c>
      <c r="D319" s="124">
        <v>1875</v>
      </c>
      <c r="E319" s="124">
        <v>758</v>
      </c>
      <c r="F319" s="124">
        <v>1117</v>
      </c>
      <c r="G319" s="124">
        <v>1120085729.3900001</v>
      </c>
      <c r="H319" s="124">
        <v>1104664440.5699999</v>
      </c>
      <c r="I319" s="124">
        <v>-15421288.890000001</v>
      </c>
      <c r="J319" s="125"/>
      <c r="K319" s="126"/>
    </row>
    <row r="320" spans="2:11">
      <c r="B320" s="119" t="s">
        <v>3354</v>
      </c>
      <c r="C320" s="124">
        <v>0</v>
      </c>
      <c r="D320" s="124">
        <v>827</v>
      </c>
      <c r="E320" s="124">
        <v>0</v>
      </c>
      <c r="F320" s="124">
        <v>827</v>
      </c>
      <c r="G320" s="124">
        <v>829373938.56999993</v>
      </c>
      <c r="H320" s="124">
        <v>812357187.13</v>
      </c>
      <c r="I320" s="124">
        <v>-17016751.440000001</v>
      </c>
      <c r="J320" s="125"/>
      <c r="K320" s="126"/>
    </row>
    <row r="321" spans="2:12">
      <c r="B321" s="127"/>
      <c r="C321" s="128"/>
      <c r="D321" s="128"/>
      <c r="E321" s="128"/>
      <c r="F321" s="128"/>
      <c r="G321" s="128"/>
      <c r="H321" s="128"/>
      <c r="I321" s="128"/>
      <c r="J321" s="125"/>
      <c r="K321" s="126"/>
    </row>
    <row r="322" spans="2:12">
      <c r="F322" s="129"/>
      <c r="G322" s="129"/>
      <c r="H322" s="129"/>
      <c r="J322" s="130"/>
    </row>
    <row r="323" spans="2:12">
      <c r="B323" s="116" t="s">
        <v>3537</v>
      </c>
      <c r="D323" s="129"/>
      <c r="F323" s="129"/>
      <c r="G323" s="125"/>
      <c r="H323" s="129"/>
    </row>
    <row r="324" spans="2:12" ht="27" hidden="1">
      <c r="B324" s="118" t="s">
        <v>3359</v>
      </c>
      <c r="C324" s="118" t="s">
        <v>3360</v>
      </c>
      <c r="D324" s="118" t="s">
        <v>3361</v>
      </c>
      <c r="E324" s="118" t="s">
        <v>3362</v>
      </c>
      <c r="F324" s="118" t="s">
        <v>3363</v>
      </c>
      <c r="G324" s="118" t="s">
        <v>3364</v>
      </c>
      <c r="H324" s="131"/>
    </row>
    <row r="325" spans="2:12" ht="14.5" hidden="1">
      <c r="B325" s="119"/>
      <c r="C325" s="119"/>
      <c r="D325" s="119"/>
      <c r="E325" s="120"/>
      <c r="F325" s="120"/>
      <c r="G325" s="120"/>
      <c r="H325" s="131"/>
    </row>
    <row r="326" spans="2:12" ht="14.5" hidden="1">
      <c r="D326" s="129"/>
      <c r="F326" s="129"/>
      <c r="G326" s="125"/>
      <c r="H326" s="131"/>
    </row>
    <row r="327" spans="2:12">
      <c r="D327" s="129"/>
      <c r="F327" s="129"/>
      <c r="G327" s="125"/>
      <c r="H327" s="129"/>
    </row>
    <row r="328" spans="2:12">
      <c r="B328" s="116" t="s">
        <v>3538</v>
      </c>
      <c r="G328" s="125"/>
      <c r="I328" s="117"/>
    </row>
    <row r="329" spans="2:12" ht="54" hidden="1">
      <c r="B329" s="118" t="s">
        <v>685</v>
      </c>
      <c r="C329" s="118" t="s">
        <v>3539</v>
      </c>
      <c r="D329" s="118" t="s">
        <v>3531</v>
      </c>
      <c r="E329" s="118" t="s">
        <v>3540</v>
      </c>
      <c r="F329" s="118" t="s">
        <v>3533</v>
      </c>
      <c r="G329" s="118"/>
      <c r="H329" s="118" t="s">
        <v>3535</v>
      </c>
      <c r="I329" s="118" t="s">
        <v>3536</v>
      </c>
    </row>
    <row r="330" spans="2:12" hidden="1">
      <c r="B330" s="132"/>
      <c r="C330" s="124"/>
      <c r="D330" s="124"/>
      <c r="E330" s="124"/>
      <c r="F330" s="124"/>
      <c r="G330" s="124"/>
      <c r="H330" s="124"/>
      <c r="I330" s="124"/>
    </row>
    <row r="331" spans="2:12" ht="14.5" hidden="1">
      <c r="B331" s="133"/>
      <c r="C331" s="124"/>
      <c r="D331" s="124"/>
      <c r="E331" s="124"/>
      <c r="F331" s="124"/>
      <c r="G331" s="124"/>
      <c r="H331" s="124"/>
      <c r="I331" s="124"/>
    </row>
    <row r="332" spans="2:12" ht="14.5" hidden="1">
      <c r="B332" s="133"/>
      <c r="C332" s="124"/>
      <c r="D332" s="124"/>
      <c r="E332" s="124"/>
      <c r="F332" s="124"/>
      <c r="G332" s="124"/>
      <c r="H332" s="124"/>
      <c r="I332" s="124"/>
    </row>
    <row r="333" spans="2:12" hidden="1">
      <c r="B333" s="116" t="s">
        <v>3541</v>
      </c>
      <c r="C333" s="128"/>
      <c r="D333" s="128"/>
      <c r="E333" s="128"/>
      <c r="F333" s="128"/>
      <c r="G333" s="128"/>
      <c r="H333" s="128"/>
      <c r="I333" s="128"/>
    </row>
    <row r="334" spans="2:12" ht="54">
      <c r="B334" s="118" t="s">
        <v>685</v>
      </c>
      <c r="C334" s="118" t="s">
        <v>3539</v>
      </c>
      <c r="D334" s="118" t="s">
        <v>3531</v>
      </c>
      <c r="E334" s="118" t="s">
        <v>3540</v>
      </c>
      <c r="F334" s="118" t="s">
        <v>3533</v>
      </c>
      <c r="G334" s="118" t="s">
        <v>3534</v>
      </c>
      <c r="H334" s="118" t="s">
        <v>3535</v>
      </c>
      <c r="I334" s="118" t="s">
        <v>3536</v>
      </c>
      <c r="J334" s="116"/>
      <c r="K334" s="116"/>
      <c r="L334" s="116"/>
    </row>
    <row r="335" spans="2:12">
      <c r="B335" s="134" t="s">
        <v>3352</v>
      </c>
      <c r="C335" s="124">
        <v>0</v>
      </c>
      <c r="D335" s="124">
        <v>787</v>
      </c>
      <c r="E335" s="124">
        <v>0</v>
      </c>
      <c r="F335" s="124">
        <v>787</v>
      </c>
      <c r="G335" s="124">
        <v>531960792.06000006</v>
      </c>
      <c r="H335" s="124">
        <v>505873385</v>
      </c>
      <c r="I335" s="124">
        <v>-26087407.059999999</v>
      </c>
      <c r="J335" s="125"/>
      <c r="K335" s="116"/>
      <c r="L335" s="116"/>
    </row>
    <row r="336" spans="2:12">
      <c r="B336" s="134" t="s">
        <v>2934</v>
      </c>
      <c r="C336" s="124">
        <v>349</v>
      </c>
      <c r="D336" s="124">
        <v>838</v>
      </c>
      <c r="E336" s="124"/>
      <c r="F336" s="124">
        <v>1187</v>
      </c>
      <c r="G336" s="124">
        <v>619882973.99720001</v>
      </c>
      <c r="H336" s="124">
        <v>727489355.36000001</v>
      </c>
      <c r="I336" s="124">
        <v>107606381.37</v>
      </c>
      <c r="J336" s="125"/>
      <c r="K336" s="116"/>
      <c r="L336" s="116"/>
    </row>
    <row r="337" spans="2:12">
      <c r="B337" s="134" t="s">
        <v>180</v>
      </c>
      <c r="C337" s="124">
        <v>0</v>
      </c>
      <c r="D337" s="124">
        <v>222</v>
      </c>
      <c r="E337" s="124"/>
      <c r="F337" s="124">
        <v>222</v>
      </c>
      <c r="G337" s="124">
        <v>98185220.439999998</v>
      </c>
      <c r="H337" s="124">
        <v>128893200</v>
      </c>
      <c r="I337" s="124">
        <v>30707979.559999999</v>
      </c>
      <c r="J337" s="125"/>
      <c r="K337" s="116"/>
      <c r="L337" s="116"/>
    </row>
    <row r="338" spans="2:12">
      <c r="D338" s="129"/>
      <c r="F338" s="129"/>
      <c r="G338" s="129"/>
      <c r="H338" s="129"/>
      <c r="I338" s="129"/>
      <c r="J338" s="126"/>
      <c r="K338" s="126"/>
      <c r="L338" s="126"/>
    </row>
    <row r="339" spans="2:12">
      <c r="B339" s="116" t="s">
        <v>3542</v>
      </c>
      <c r="D339" s="129"/>
      <c r="E339" s="135"/>
      <c r="F339" s="129"/>
      <c r="G339" s="129"/>
      <c r="H339" s="129"/>
      <c r="I339" s="129"/>
      <c r="J339" s="126"/>
      <c r="K339" s="126"/>
      <c r="L339" s="126"/>
    </row>
    <row r="340" spans="2:12">
      <c r="D340" s="129"/>
      <c r="E340" s="135"/>
      <c r="F340" s="129"/>
      <c r="G340" s="129"/>
      <c r="H340" s="129"/>
      <c r="I340" s="129"/>
      <c r="J340" s="126"/>
      <c r="K340" s="126"/>
      <c r="L340" s="126"/>
    </row>
    <row r="341" spans="2:12">
      <c r="B341" s="116" t="s">
        <v>3543</v>
      </c>
      <c r="E341" s="135"/>
      <c r="I341" s="136"/>
    </row>
    <row r="342" spans="2:12">
      <c r="E342" s="135"/>
      <c r="I342" s="136"/>
    </row>
    <row r="343" spans="2:12">
      <c r="B343" s="116" t="s">
        <v>3544</v>
      </c>
      <c r="G343" s="117"/>
      <c r="I343" s="136"/>
    </row>
    <row r="344" spans="2:12">
      <c r="I344" s="136"/>
    </row>
    <row r="345" spans="2:12">
      <c r="B345" s="116" t="s">
        <v>3545</v>
      </c>
      <c r="H345" s="117"/>
    </row>
    <row r="346" spans="2:12" ht="27">
      <c r="B346" s="118" t="s">
        <v>685</v>
      </c>
      <c r="C346" s="118" t="s">
        <v>3360</v>
      </c>
      <c r="D346" s="118" t="s">
        <v>3546</v>
      </c>
      <c r="E346" s="118" t="s">
        <v>3547</v>
      </c>
      <c r="F346" s="118" t="s">
        <v>3548</v>
      </c>
      <c r="G346" s="118" t="s">
        <v>3363</v>
      </c>
      <c r="H346" s="118" t="s">
        <v>3364</v>
      </c>
      <c r="I346" s="118" t="s">
        <v>3549</v>
      </c>
    </row>
    <row r="347" spans="2:12">
      <c r="B347" s="119" t="s">
        <v>2819</v>
      </c>
      <c r="C347" s="119" t="s">
        <v>3550</v>
      </c>
      <c r="D347" s="119" t="s">
        <v>3551</v>
      </c>
      <c r="E347" s="137">
        <v>2750</v>
      </c>
      <c r="F347" s="138">
        <v>79.498138999999995</v>
      </c>
      <c r="G347" s="138">
        <v>67.599999999999994</v>
      </c>
      <c r="H347" s="139"/>
      <c r="I347" s="140">
        <v>3.1554160362877893E-4</v>
      </c>
    </row>
    <row r="348" spans="2:12">
      <c r="B348" s="119" t="s">
        <v>2819</v>
      </c>
      <c r="C348" s="119" t="s">
        <v>3550</v>
      </c>
      <c r="D348" s="119" t="s">
        <v>3551</v>
      </c>
      <c r="E348" s="137">
        <v>1000</v>
      </c>
      <c r="F348" s="138">
        <v>132.11429999999999</v>
      </c>
      <c r="G348" s="138">
        <v>134.69999999999999</v>
      </c>
      <c r="H348" s="139"/>
      <c r="I348" s="140">
        <v>2.286361162388194E-4</v>
      </c>
    </row>
    <row r="349" spans="2:12">
      <c r="B349" s="119" t="s">
        <v>175</v>
      </c>
      <c r="C349" s="119" t="s">
        <v>3550</v>
      </c>
      <c r="D349" s="119" t="s">
        <v>3551</v>
      </c>
      <c r="E349" s="137">
        <v>2596</v>
      </c>
      <c r="F349" s="138">
        <v>135.28018700000001</v>
      </c>
      <c r="G349" s="138">
        <v>204.8</v>
      </c>
      <c r="H349" s="139"/>
      <c r="I349" s="140">
        <v>1.0567544115753489E-3</v>
      </c>
    </row>
    <row r="350" spans="2:12">
      <c r="B350" s="119" t="s">
        <v>175</v>
      </c>
      <c r="C350" s="119" t="s">
        <v>3550</v>
      </c>
      <c r="D350" s="119" t="s">
        <v>3551</v>
      </c>
      <c r="E350" s="137">
        <v>3311</v>
      </c>
      <c r="F350" s="138">
        <v>109.296161</v>
      </c>
      <c r="G350" s="138">
        <v>67.599999999999994</v>
      </c>
      <c r="H350" s="139"/>
      <c r="I350" s="140">
        <v>4.4488248280609796E-4</v>
      </c>
    </row>
    <row r="351" spans="2:12">
      <c r="B351" s="119"/>
      <c r="C351" s="119"/>
      <c r="D351" s="119"/>
      <c r="E351" s="137"/>
      <c r="F351" s="138"/>
      <c r="G351" s="138"/>
      <c r="H351" s="139"/>
      <c r="I351" s="140"/>
    </row>
    <row r="352" spans="2:12">
      <c r="B352" s="127"/>
      <c r="C352" s="127"/>
      <c r="D352" s="127"/>
      <c r="E352" s="141"/>
      <c r="F352" s="142"/>
      <c r="G352" s="142"/>
      <c r="H352" s="143"/>
      <c r="I352" s="144"/>
    </row>
    <row r="353" spans="2:9">
      <c r="B353" s="145"/>
      <c r="C353" s="146"/>
      <c r="D353" s="128"/>
      <c r="E353" s="146"/>
      <c r="F353" s="147"/>
      <c r="G353" s="148"/>
      <c r="H353" s="128"/>
      <c r="I353" s="136"/>
    </row>
    <row r="354" spans="2:9">
      <c r="B354" s="116" t="s">
        <v>3552</v>
      </c>
      <c r="D354" s="149"/>
      <c r="G354" s="117" t="s">
        <v>3358</v>
      </c>
    </row>
    <row r="355" spans="2:9" ht="40.5">
      <c r="B355" s="118" t="s">
        <v>685</v>
      </c>
      <c r="C355" s="118" t="s">
        <v>3360</v>
      </c>
      <c r="D355" s="118" t="s">
        <v>3546</v>
      </c>
      <c r="E355" s="118" t="s">
        <v>3553</v>
      </c>
      <c r="F355" s="118" t="s">
        <v>3554</v>
      </c>
      <c r="G355" s="118" t="s">
        <v>3555</v>
      </c>
    </row>
    <row r="356" spans="2:9">
      <c r="B356" s="132" t="s">
        <v>3352</v>
      </c>
      <c r="C356" s="150" t="s">
        <v>3550</v>
      </c>
      <c r="D356" s="124" t="s">
        <v>3556</v>
      </c>
      <c r="E356" s="151">
        <v>21011</v>
      </c>
      <c r="F356" s="150">
        <v>417417403.80000001</v>
      </c>
      <c r="G356" s="150">
        <v>-417417403.80000001</v>
      </c>
    </row>
    <row r="357" spans="2:9">
      <c r="B357" s="132" t="s">
        <v>3557</v>
      </c>
      <c r="C357" s="150" t="s">
        <v>3550</v>
      </c>
      <c r="D357" s="124" t="s">
        <v>3556</v>
      </c>
      <c r="E357" s="151">
        <v>9500</v>
      </c>
      <c r="F357" s="150">
        <v>160046058.75</v>
      </c>
      <c r="G357" s="150">
        <v>-58463333.649999991</v>
      </c>
    </row>
    <row r="358" spans="2:9">
      <c r="B358" s="132" t="s">
        <v>175</v>
      </c>
      <c r="C358" s="150" t="s">
        <v>3550</v>
      </c>
      <c r="D358" s="124" t="s">
        <v>3556</v>
      </c>
      <c r="E358" s="151">
        <v>24611</v>
      </c>
      <c r="F358" s="150">
        <v>369557530.86000001</v>
      </c>
      <c r="G358" s="150">
        <v>-219817837.24000001</v>
      </c>
    </row>
    <row r="359" spans="2:9">
      <c r="B359" s="132" t="s">
        <v>2819</v>
      </c>
      <c r="C359" s="150" t="s">
        <v>3550</v>
      </c>
      <c r="D359" s="124" t="s">
        <v>3556</v>
      </c>
      <c r="E359" s="151">
        <v>18388</v>
      </c>
      <c r="F359" s="150">
        <v>132705354.88</v>
      </c>
      <c r="G359" s="150">
        <v>-104200528.08999999</v>
      </c>
    </row>
    <row r="360" spans="2:9">
      <c r="B360" s="132" t="s">
        <v>2255</v>
      </c>
      <c r="C360" s="150" t="s">
        <v>3550</v>
      </c>
      <c r="D360" s="124" t="s">
        <v>3556</v>
      </c>
      <c r="E360" s="151">
        <v>2083</v>
      </c>
      <c r="F360" s="150">
        <v>27607582.079999998</v>
      </c>
      <c r="G360" s="150">
        <v>-21663642.640000001</v>
      </c>
    </row>
    <row r="361" spans="2:9">
      <c r="B361" s="132" t="s">
        <v>174</v>
      </c>
      <c r="C361" s="150" t="s">
        <v>3550</v>
      </c>
      <c r="D361" s="124" t="s">
        <v>3556</v>
      </c>
      <c r="E361" s="151">
        <v>4825</v>
      </c>
      <c r="F361" s="150">
        <v>84224737.550000012</v>
      </c>
      <c r="G361" s="150">
        <v>-84224732.409999996</v>
      </c>
    </row>
    <row r="362" spans="2:9">
      <c r="B362" s="132" t="s">
        <v>181</v>
      </c>
      <c r="C362" s="150" t="s">
        <v>3550</v>
      </c>
      <c r="D362" s="124" t="s">
        <v>3556</v>
      </c>
      <c r="E362" s="151">
        <v>300</v>
      </c>
      <c r="F362" s="150">
        <v>4827978.75</v>
      </c>
      <c r="G362" s="150">
        <v>-4531533</v>
      </c>
    </row>
    <row r="363" spans="2:9">
      <c r="B363" s="132" t="s">
        <v>2934</v>
      </c>
      <c r="C363" s="150" t="s">
        <v>3558</v>
      </c>
      <c r="D363" s="124" t="s">
        <v>3556</v>
      </c>
      <c r="E363" s="151">
        <v>721</v>
      </c>
      <c r="F363" s="150">
        <v>10572808.890000001</v>
      </c>
      <c r="G363" s="150">
        <v>533345.80000000075</v>
      </c>
    </row>
    <row r="364" spans="2:9">
      <c r="B364" s="132" t="s">
        <v>2993</v>
      </c>
      <c r="C364" s="150" t="s">
        <v>3550</v>
      </c>
      <c r="D364" s="124" t="s">
        <v>3556</v>
      </c>
      <c r="E364" s="151">
        <v>3000</v>
      </c>
      <c r="F364" s="150">
        <v>19629922.5</v>
      </c>
      <c r="G364" s="150">
        <v>-19629922.5</v>
      </c>
    </row>
    <row r="365" spans="2:9">
      <c r="B365" s="145"/>
      <c r="C365" s="146"/>
      <c r="D365" s="128"/>
      <c r="E365" s="129"/>
      <c r="F365" s="146"/>
      <c r="G365" s="146"/>
    </row>
    <row r="366" spans="2:9">
      <c r="D366" s="149"/>
    </row>
    <row r="367" spans="2:9">
      <c r="B367" s="116" t="s">
        <v>3559</v>
      </c>
      <c r="D367" s="152"/>
      <c r="E367" s="129"/>
      <c r="F367" s="129"/>
      <c r="G367" s="129"/>
    </row>
    <row r="368" spans="2:9">
      <c r="B368" s="150" t="s">
        <v>685</v>
      </c>
      <c r="C368" s="150" t="s">
        <v>3560</v>
      </c>
      <c r="D368" s="150" t="s">
        <v>3561</v>
      </c>
      <c r="E368" s="150" t="s">
        <v>3562</v>
      </c>
      <c r="F368" s="153" t="s">
        <v>3563</v>
      </c>
      <c r="G368" s="150" t="s">
        <v>3564</v>
      </c>
    </row>
    <row r="369" spans="2:9" ht="22.75" customHeight="1">
      <c r="B369" s="154" t="s">
        <v>170</v>
      </c>
      <c r="C369" s="204" t="s">
        <v>3565</v>
      </c>
      <c r="D369" s="155" t="s">
        <v>3367</v>
      </c>
      <c r="E369" s="155" t="s">
        <v>3566</v>
      </c>
      <c r="F369" s="156">
        <v>46110</v>
      </c>
      <c r="G369" s="155">
        <v>5000</v>
      </c>
      <c r="I369" s="157"/>
    </row>
    <row r="370" spans="2:9" ht="21" customHeight="1">
      <c r="B370" s="158"/>
      <c r="C370" s="205"/>
      <c r="D370" s="155" t="s">
        <v>3567</v>
      </c>
      <c r="E370" s="155" t="s">
        <v>3568</v>
      </c>
      <c r="F370" s="156">
        <v>45931</v>
      </c>
      <c r="G370" s="155">
        <v>-5000</v>
      </c>
      <c r="I370" s="157"/>
    </row>
    <row r="371" spans="2:9" ht="27" customHeight="1">
      <c r="B371" s="154" t="s">
        <v>170</v>
      </c>
      <c r="C371" s="204" t="s">
        <v>3569</v>
      </c>
      <c r="D371" s="155" t="s">
        <v>3367</v>
      </c>
      <c r="E371" s="155" t="s">
        <v>3566</v>
      </c>
      <c r="F371" s="156">
        <v>46110</v>
      </c>
      <c r="G371" s="155">
        <v>5000</v>
      </c>
      <c r="I371" s="157"/>
    </row>
    <row r="372" spans="2:9" ht="22.25" customHeight="1">
      <c r="B372" s="158"/>
      <c r="C372" s="205"/>
      <c r="D372" s="155" t="s">
        <v>3567</v>
      </c>
      <c r="E372" s="155" t="s">
        <v>3568</v>
      </c>
      <c r="F372" s="156">
        <v>45931</v>
      </c>
      <c r="G372" s="155">
        <v>-5000</v>
      </c>
      <c r="I372" s="157"/>
    </row>
    <row r="373" spans="2:9" ht="22.25" customHeight="1">
      <c r="B373" s="154" t="s">
        <v>182</v>
      </c>
      <c r="C373" s="204" t="s">
        <v>3570</v>
      </c>
      <c r="D373" s="155" t="s">
        <v>3367</v>
      </c>
      <c r="E373" s="155" t="s">
        <v>3566</v>
      </c>
      <c r="F373" s="156">
        <v>46096</v>
      </c>
      <c r="G373" s="155">
        <v>2500</v>
      </c>
      <c r="I373" s="157"/>
    </row>
    <row r="374" spans="2:9" ht="22.25" customHeight="1">
      <c r="B374" s="158"/>
      <c r="C374" s="205"/>
      <c r="D374" s="155" t="s">
        <v>3567</v>
      </c>
      <c r="E374" s="155" t="s">
        <v>3568</v>
      </c>
      <c r="F374" s="156">
        <v>45931</v>
      </c>
      <c r="G374" s="155">
        <v>-2500</v>
      </c>
      <c r="I374" s="157"/>
    </row>
    <row r="375" spans="2:9" ht="22.25" customHeight="1">
      <c r="B375" s="154" t="s">
        <v>182</v>
      </c>
      <c r="C375" s="204" t="s">
        <v>3571</v>
      </c>
      <c r="D375" s="155" t="s">
        <v>3367</v>
      </c>
      <c r="E375" s="155" t="s">
        <v>3566</v>
      </c>
      <c r="F375" s="156">
        <v>46100</v>
      </c>
      <c r="G375" s="155">
        <v>2500</v>
      </c>
      <c r="I375" s="157"/>
    </row>
    <row r="376" spans="2:9" ht="22.25" customHeight="1">
      <c r="B376" s="158"/>
      <c r="C376" s="205"/>
      <c r="D376" s="155" t="s">
        <v>3567</v>
      </c>
      <c r="E376" s="155" t="s">
        <v>3568</v>
      </c>
      <c r="F376" s="156">
        <v>45931</v>
      </c>
      <c r="G376" s="155">
        <v>-2500</v>
      </c>
      <c r="I376" s="157"/>
    </row>
    <row r="377" spans="2:9" ht="22.25" customHeight="1">
      <c r="B377" s="154" t="s">
        <v>182</v>
      </c>
      <c r="C377" s="204" t="s">
        <v>3572</v>
      </c>
      <c r="D377" s="155" t="s">
        <v>3367</v>
      </c>
      <c r="E377" s="155" t="s">
        <v>3566</v>
      </c>
      <c r="F377" s="156">
        <v>46291</v>
      </c>
      <c r="G377" s="155">
        <v>7500</v>
      </c>
      <c r="I377" s="157"/>
    </row>
    <row r="378" spans="2:9" ht="22.25" customHeight="1">
      <c r="B378" s="158"/>
      <c r="C378" s="205"/>
      <c r="D378" s="155" t="s">
        <v>3567</v>
      </c>
      <c r="E378" s="155" t="s">
        <v>3568</v>
      </c>
      <c r="F378" s="156">
        <v>45931</v>
      </c>
      <c r="G378" s="155">
        <v>-7500</v>
      </c>
      <c r="I378" s="157"/>
    </row>
    <row r="379" spans="2:9" ht="22.25" customHeight="1">
      <c r="B379" s="154" t="s">
        <v>182</v>
      </c>
      <c r="C379" s="204" t="s">
        <v>3573</v>
      </c>
      <c r="D379" s="155" t="s">
        <v>3367</v>
      </c>
      <c r="E379" s="155" t="s">
        <v>3566</v>
      </c>
      <c r="F379" s="156">
        <v>46079</v>
      </c>
      <c r="G379" s="155">
        <v>2500</v>
      </c>
      <c r="I379" s="157"/>
    </row>
    <row r="380" spans="2:9" ht="22.25" customHeight="1">
      <c r="B380" s="158"/>
      <c r="C380" s="205"/>
      <c r="D380" s="155" t="s">
        <v>3567</v>
      </c>
      <c r="E380" s="155" t="s">
        <v>3568</v>
      </c>
      <c r="F380" s="156">
        <v>45931</v>
      </c>
      <c r="G380" s="155">
        <v>-2500</v>
      </c>
      <c r="I380" s="157"/>
    </row>
    <row r="381" spans="2:9" ht="23.4" customHeight="1">
      <c r="B381" s="154" t="s">
        <v>182</v>
      </c>
      <c r="C381" s="204" t="s">
        <v>3574</v>
      </c>
      <c r="D381" s="155" t="s">
        <v>3367</v>
      </c>
      <c r="E381" s="155" t="s">
        <v>3566</v>
      </c>
      <c r="F381" s="156">
        <v>46252</v>
      </c>
      <c r="G381" s="155">
        <v>10000</v>
      </c>
      <c r="I381" s="157"/>
    </row>
    <row r="382" spans="2:9" ht="25.75" customHeight="1">
      <c r="B382" s="158"/>
      <c r="C382" s="205"/>
      <c r="D382" s="155" t="s">
        <v>3567</v>
      </c>
      <c r="E382" s="155" t="s">
        <v>3568</v>
      </c>
      <c r="F382" s="156">
        <v>45931</v>
      </c>
      <c r="G382" s="155">
        <v>-10000</v>
      </c>
      <c r="I382" s="157"/>
    </row>
    <row r="383" spans="2:9" ht="27" customHeight="1">
      <c r="B383" s="154" t="s">
        <v>182</v>
      </c>
      <c r="C383" s="204" t="s">
        <v>3575</v>
      </c>
      <c r="D383" s="155" t="s">
        <v>3367</v>
      </c>
      <c r="E383" s="155" t="s">
        <v>3566</v>
      </c>
      <c r="F383" s="156">
        <v>45947</v>
      </c>
      <c r="G383" s="155">
        <v>2500</v>
      </c>
      <c r="I383" s="157"/>
    </row>
    <row r="384" spans="2:9" ht="22.25" customHeight="1">
      <c r="B384" s="158"/>
      <c r="C384" s="205"/>
      <c r="D384" s="155" t="s">
        <v>3567</v>
      </c>
      <c r="E384" s="155" t="s">
        <v>3568</v>
      </c>
      <c r="F384" s="156">
        <v>45931</v>
      </c>
      <c r="G384" s="155">
        <v>-2500</v>
      </c>
      <c r="I384" s="157"/>
    </row>
    <row r="385" spans="2:9" ht="22.25" customHeight="1">
      <c r="B385" s="154" t="s">
        <v>182</v>
      </c>
      <c r="C385" s="204" t="s">
        <v>3576</v>
      </c>
      <c r="D385" s="155" t="s">
        <v>3367</v>
      </c>
      <c r="E385" s="155" t="s">
        <v>3566</v>
      </c>
      <c r="F385" s="156">
        <v>45945</v>
      </c>
      <c r="G385" s="155">
        <v>5000</v>
      </c>
      <c r="I385" s="157"/>
    </row>
    <row r="386" spans="2:9" ht="22.25" customHeight="1">
      <c r="B386" s="158"/>
      <c r="C386" s="205"/>
      <c r="D386" s="155" t="s">
        <v>3567</v>
      </c>
      <c r="E386" s="155" t="s">
        <v>3568</v>
      </c>
      <c r="F386" s="156">
        <v>45931</v>
      </c>
      <c r="G386" s="155">
        <v>-5000</v>
      </c>
      <c r="I386" s="157"/>
    </row>
    <row r="387" spans="2:9" ht="22.25" customHeight="1">
      <c r="B387" s="154" t="s">
        <v>182</v>
      </c>
      <c r="C387" s="204" t="s">
        <v>3577</v>
      </c>
      <c r="D387" s="155" t="s">
        <v>3367</v>
      </c>
      <c r="E387" s="155" t="s">
        <v>3566</v>
      </c>
      <c r="F387" s="156">
        <v>46105</v>
      </c>
      <c r="G387" s="155">
        <v>5000</v>
      </c>
      <c r="I387" s="157"/>
    </row>
    <row r="388" spans="2:9" ht="22.25" customHeight="1">
      <c r="B388" s="158"/>
      <c r="C388" s="205"/>
      <c r="D388" s="155" t="s">
        <v>3567</v>
      </c>
      <c r="E388" s="155" t="s">
        <v>3568</v>
      </c>
      <c r="F388" s="156">
        <v>45931</v>
      </c>
      <c r="G388" s="155">
        <v>-5000</v>
      </c>
      <c r="I388" s="157"/>
    </row>
    <row r="389" spans="2:9" ht="22.25" customHeight="1">
      <c r="B389" s="154" t="s">
        <v>182</v>
      </c>
      <c r="C389" s="204" t="s">
        <v>3578</v>
      </c>
      <c r="D389" s="155" t="s">
        <v>3367</v>
      </c>
      <c r="E389" s="155" t="s">
        <v>3566</v>
      </c>
      <c r="F389" s="156">
        <v>46290</v>
      </c>
      <c r="G389" s="155">
        <v>2500</v>
      </c>
      <c r="I389" s="157"/>
    </row>
    <row r="390" spans="2:9" ht="22.25" customHeight="1">
      <c r="B390" s="158"/>
      <c r="C390" s="205"/>
      <c r="D390" s="155" t="s">
        <v>3567</v>
      </c>
      <c r="E390" s="155" t="s">
        <v>3568</v>
      </c>
      <c r="F390" s="156">
        <v>45931</v>
      </c>
      <c r="G390" s="155">
        <v>-2500</v>
      </c>
      <c r="I390" s="157"/>
    </row>
    <row r="391" spans="2:9" ht="22.25" customHeight="1">
      <c r="B391" s="154" t="s">
        <v>182</v>
      </c>
      <c r="C391" s="204" t="s">
        <v>3573</v>
      </c>
      <c r="D391" s="155" t="s">
        <v>3367</v>
      </c>
      <c r="E391" s="155" t="s">
        <v>3566</v>
      </c>
      <c r="F391" s="156">
        <v>46078</v>
      </c>
      <c r="G391" s="155">
        <v>2500</v>
      </c>
      <c r="I391" s="157"/>
    </row>
    <row r="392" spans="2:9" ht="22.25" customHeight="1">
      <c r="B392" s="158"/>
      <c r="C392" s="205"/>
      <c r="D392" s="155" t="s">
        <v>3567</v>
      </c>
      <c r="E392" s="155" t="s">
        <v>3568</v>
      </c>
      <c r="F392" s="156">
        <v>45931</v>
      </c>
      <c r="G392" s="155">
        <v>-2500</v>
      </c>
      <c r="I392" s="157"/>
    </row>
    <row r="393" spans="2:9" ht="23.4" customHeight="1">
      <c r="B393" s="154" t="s">
        <v>182</v>
      </c>
      <c r="C393" s="204" t="s">
        <v>3579</v>
      </c>
      <c r="D393" s="155" t="s">
        <v>3367</v>
      </c>
      <c r="E393" s="155" t="s">
        <v>3566</v>
      </c>
      <c r="F393" s="156">
        <v>45947</v>
      </c>
      <c r="G393" s="155">
        <v>7500</v>
      </c>
      <c r="I393" s="157"/>
    </row>
    <row r="394" spans="2:9" ht="25.75" customHeight="1">
      <c r="B394" s="158"/>
      <c r="C394" s="205"/>
      <c r="D394" s="155" t="s">
        <v>3567</v>
      </c>
      <c r="E394" s="155" t="s">
        <v>3568</v>
      </c>
      <c r="F394" s="156">
        <v>45931</v>
      </c>
      <c r="G394" s="155">
        <v>-7500</v>
      </c>
      <c r="I394" s="157"/>
    </row>
    <row r="395" spans="2:9" ht="27" customHeight="1">
      <c r="B395" s="154" t="s">
        <v>186</v>
      </c>
      <c r="C395" s="204" t="s">
        <v>3580</v>
      </c>
      <c r="D395" s="155" t="s">
        <v>3367</v>
      </c>
      <c r="E395" s="155" t="s">
        <v>3566</v>
      </c>
      <c r="F395" s="156">
        <v>46071</v>
      </c>
      <c r="G395" s="155">
        <v>5000</v>
      </c>
      <c r="I395" s="157"/>
    </row>
    <row r="396" spans="2:9" ht="22.25" customHeight="1">
      <c r="B396" s="158"/>
      <c r="C396" s="205"/>
      <c r="D396" s="155" t="s">
        <v>3567</v>
      </c>
      <c r="E396" s="155" t="s">
        <v>3568</v>
      </c>
      <c r="F396" s="156">
        <v>45931</v>
      </c>
      <c r="G396" s="155">
        <v>-5000</v>
      </c>
      <c r="I396" s="157"/>
    </row>
    <row r="397" spans="2:9" ht="22.25" customHeight="1">
      <c r="B397" s="154" t="s">
        <v>186</v>
      </c>
      <c r="C397" s="204" t="s">
        <v>3581</v>
      </c>
      <c r="D397" s="155" t="s">
        <v>3367</v>
      </c>
      <c r="E397" s="155" t="s">
        <v>3566</v>
      </c>
      <c r="F397" s="156">
        <v>46096</v>
      </c>
      <c r="G397" s="155">
        <v>2500</v>
      </c>
      <c r="I397" s="157"/>
    </row>
    <row r="398" spans="2:9" ht="22.25" customHeight="1">
      <c r="B398" s="158"/>
      <c r="C398" s="205"/>
      <c r="D398" s="155" t="s">
        <v>3567</v>
      </c>
      <c r="E398" s="155" t="s">
        <v>3568</v>
      </c>
      <c r="F398" s="156">
        <v>45931</v>
      </c>
      <c r="G398" s="155">
        <v>-2500</v>
      </c>
      <c r="I398" s="157"/>
    </row>
    <row r="399" spans="2:9" ht="22.25" customHeight="1">
      <c r="B399" s="154" t="s">
        <v>186</v>
      </c>
      <c r="C399" s="204" t="s">
        <v>3582</v>
      </c>
      <c r="D399" s="155" t="s">
        <v>3367</v>
      </c>
      <c r="E399" s="155" t="s">
        <v>3566</v>
      </c>
      <c r="F399" s="156">
        <v>46084</v>
      </c>
      <c r="G399" s="155">
        <v>12500</v>
      </c>
      <c r="I399" s="157"/>
    </row>
    <row r="400" spans="2:9" ht="22.25" customHeight="1">
      <c r="B400" s="158"/>
      <c r="C400" s="205"/>
      <c r="D400" s="155" t="s">
        <v>3567</v>
      </c>
      <c r="E400" s="155" t="s">
        <v>3568</v>
      </c>
      <c r="F400" s="156">
        <v>45931</v>
      </c>
      <c r="G400" s="155">
        <v>-12500</v>
      </c>
      <c r="I400" s="157"/>
    </row>
    <row r="401" spans="2:9" ht="22.25" customHeight="1">
      <c r="B401" s="154" t="s">
        <v>186</v>
      </c>
      <c r="C401" s="204" t="s">
        <v>3583</v>
      </c>
      <c r="D401" s="155" t="s">
        <v>3367</v>
      </c>
      <c r="E401" s="155" t="s">
        <v>3566</v>
      </c>
      <c r="F401" s="156">
        <v>46071</v>
      </c>
      <c r="G401" s="155">
        <v>10000</v>
      </c>
      <c r="I401" s="157"/>
    </row>
    <row r="402" spans="2:9" ht="22.25" customHeight="1">
      <c r="B402" s="158"/>
      <c r="C402" s="205"/>
      <c r="D402" s="155" t="s">
        <v>3567</v>
      </c>
      <c r="E402" s="155" t="s">
        <v>3568</v>
      </c>
      <c r="F402" s="156">
        <v>45931</v>
      </c>
      <c r="G402" s="155">
        <v>-10000</v>
      </c>
      <c r="I402" s="157"/>
    </row>
    <row r="403" spans="2:9" ht="22.25" customHeight="1">
      <c r="B403" s="154" t="s">
        <v>186</v>
      </c>
      <c r="C403" s="204" t="s">
        <v>3584</v>
      </c>
      <c r="D403" s="155" t="s">
        <v>3367</v>
      </c>
      <c r="E403" s="155" t="s">
        <v>3566</v>
      </c>
      <c r="F403" s="156">
        <v>46096</v>
      </c>
      <c r="G403" s="155">
        <v>2500</v>
      </c>
      <c r="I403" s="157"/>
    </row>
    <row r="404" spans="2:9" ht="22.25" customHeight="1">
      <c r="B404" s="158"/>
      <c r="C404" s="205"/>
      <c r="D404" s="155" t="s">
        <v>3567</v>
      </c>
      <c r="E404" s="155" t="s">
        <v>3568</v>
      </c>
      <c r="F404" s="156">
        <v>45931</v>
      </c>
      <c r="G404" s="155">
        <v>-2500</v>
      </c>
      <c r="I404" s="157"/>
    </row>
    <row r="405" spans="2:9" ht="23.4" customHeight="1">
      <c r="B405" s="154" t="s">
        <v>186</v>
      </c>
      <c r="C405" s="204" t="s">
        <v>3585</v>
      </c>
      <c r="D405" s="155" t="s">
        <v>3367</v>
      </c>
      <c r="E405" s="155" t="s">
        <v>3566</v>
      </c>
      <c r="F405" s="156">
        <v>46110</v>
      </c>
      <c r="G405" s="155">
        <v>7500</v>
      </c>
      <c r="I405" s="157"/>
    </row>
    <row r="406" spans="2:9" ht="25.75" customHeight="1">
      <c r="B406" s="158"/>
      <c r="C406" s="205"/>
      <c r="D406" s="155" t="s">
        <v>3567</v>
      </c>
      <c r="E406" s="155" t="s">
        <v>3568</v>
      </c>
      <c r="F406" s="156">
        <v>45931</v>
      </c>
      <c r="G406" s="155">
        <v>-7500</v>
      </c>
      <c r="I406" s="157"/>
    </row>
    <row r="407" spans="2:9" ht="27" customHeight="1">
      <c r="B407" s="154" t="s">
        <v>186</v>
      </c>
      <c r="C407" s="204" t="s">
        <v>3586</v>
      </c>
      <c r="D407" s="155" t="s">
        <v>3367</v>
      </c>
      <c r="E407" s="155" t="s">
        <v>3566</v>
      </c>
      <c r="F407" s="156">
        <v>46097</v>
      </c>
      <c r="G407" s="155">
        <v>7500</v>
      </c>
      <c r="I407" s="157"/>
    </row>
    <row r="408" spans="2:9" ht="22.25" customHeight="1">
      <c r="B408" s="158"/>
      <c r="C408" s="205"/>
      <c r="D408" s="155" t="s">
        <v>3567</v>
      </c>
      <c r="E408" s="155" t="s">
        <v>3568</v>
      </c>
      <c r="F408" s="156">
        <v>45931</v>
      </c>
      <c r="G408" s="155">
        <v>-7500</v>
      </c>
      <c r="I408" s="157"/>
    </row>
    <row r="409" spans="2:9" ht="22.25" customHeight="1">
      <c r="B409" s="154" t="s">
        <v>186</v>
      </c>
      <c r="C409" s="204" t="s">
        <v>3587</v>
      </c>
      <c r="D409" s="155" t="s">
        <v>3367</v>
      </c>
      <c r="E409" s="155" t="s">
        <v>3566</v>
      </c>
      <c r="F409" s="156">
        <v>46081</v>
      </c>
      <c r="G409" s="155">
        <v>10000</v>
      </c>
      <c r="I409" s="157"/>
    </row>
    <row r="410" spans="2:9" ht="22.25" customHeight="1">
      <c r="B410" s="158"/>
      <c r="C410" s="205"/>
      <c r="D410" s="155" t="s">
        <v>3567</v>
      </c>
      <c r="E410" s="155" t="s">
        <v>3568</v>
      </c>
      <c r="F410" s="156">
        <v>45931</v>
      </c>
      <c r="G410" s="155">
        <v>-10000</v>
      </c>
      <c r="I410" s="157"/>
    </row>
    <row r="411" spans="2:9" ht="22.25" customHeight="1">
      <c r="B411" s="154" t="s">
        <v>1992</v>
      </c>
      <c r="C411" s="204" t="s">
        <v>3588</v>
      </c>
      <c r="D411" s="155" t="s">
        <v>3367</v>
      </c>
      <c r="E411" s="155" t="s">
        <v>3566</v>
      </c>
      <c r="F411" s="156">
        <v>46001</v>
      </c>
      <c r="G411" s="155">
        <v>5000</v>
      </c>
      <c r="I411" s="157"/>
    </row>
    <row r="412" spans="2:9" ht="22.25" customHeight="1">
      <c r="B412" s="158"/>
      <c r="C412" s="205"/>
      <c r="D412" s="155" t="s">
        <v>3567</v>
      </c>
      <c r="E412" s="155" t="s">
        <v>3568</v>
      </c>
      <c r="F412" s="156">
        <v>45931</v>
      </c>
      <c r="G412" s="155">
        <v>-5000</v>
      </c>
      <c r="I412" s="157"/>
    </row>
    <row r="413" spans="2:9" ht="22.25" customHeight="1">
      <c r="B413" s="154" t="s">
        <v>1992</v>
      </c>
      <c r="C413" s="204" t="s">
        <v>3589</v>
      </c>
      <c r="D413" s="155" t="s">
        <v>3367</v>
      </c>
      <c r="E413" s="155" t="s">
        <v>3566</v>
      </c>
      <c r="F413" s="156">
        <v>45977</v>
      </c>
      <c r="G413" s="155">
        <v>5000</v>
      </c>
      <c r="I413" s="157"/>
    </row>
    <row r="414" spans="2:9" ht="22.25" customHeight="1">
      <c r="B414" s="158"/>
      <c r="C414" s="205"/>
      <c r="D414" s="155" t="s">
        <v>3567</v>
      </c>
      <c r="E414" s="155" t="s">
        <v>3568</v>
      </c>
      <c r="F414" s="156">
        <v>45931</v>
      </c>
      <c r="G414" s="155">
        <v>-5000</v>
      </c>
      <c r="I414" s="157"/>
    </row>
    <row r="415" spans="2:9" ht="14.5">
      <c r="C415" s="131"/>
    </row>
    <row r="416" spans="2:9" ht="14.5">
      <c r="B416" s="116" t="s">
        <v>3590</v>
      </c>
      <c r="C416" s="131"/>
    </row>
  </sheetData>
  <mergeCells count="23">
    <mergeCell ref="C405:C406"/>
    <mergeCell ref="C407:C408"/>
    <mergeCell ref="C409:C410"/>
    <mergeCell ref="C411:C412"/>
    <mergeCell ref="C413:C414"/>
    <mergeCell ref="C403:C404"/>
    <mergeCell ref="C381:C382"/>
    <mergeCell ref="C383:C384"/>
    <mergeCell ref="C385:C386"/>
    <mergeCell ref="C387:C388"/>
    <mergeCell ref="C389:C390"/>
    <mergeCell ref="C391:C392"/>
    <mergeCell ref="C393:C394"/>
    <mergeCell ref="C395:C396"/>
    <mergeCell ref="C397:C398"/>
    <mergeCell ref="C399:C400"/>
    <mergeCell ref="C401:C402"/>
    <mergeCell ref="C379:C380"/>
    <mergeCell ref="C369:C370"/>
    <mergeCell ref="C371:C372"/>
    <mergeCell ref="C373:C374"/>
    <mergeCell ref="C375:C376"/>
    <mergeCell ref="C377:C378"/>
  </mergeCells>
  <pageMargins left="0.25" right="0.25" top="0.75" bottom="0.75" header="0.3" footer="0.3"/>
  <pageSetup paperSize="9" scale="37" fitToHeight="3" orientation="portrait" r:id="rId1"/>
  <rowBreaks count="1" manualBreakCount="1">
    <brk id="344"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0617-6024-42CF-852C-37C87CDE7D43}">
  <sheetPr codeName="Sheet13"/>
  <dimension ref="A1:K79"/>
  <sheetViews>
    <sheetView workbookViewId="0">
      <selection sqref="A1:E79"/>
    </sheetView>
  </sheetViews>
  <sheetFormatPr defaultColWidth="8.90625" defaultRowHeight="12.5"/>
  <cols>
    <col min="1" max="1" width="44.54296875" bestFit="1" customWidth="1"/>
    <col min="2" max="2" width="31.81640625" bestFit="1" customWidth="1"/>
    <col min="3" max="3" width="20.6328125" style="22" customWidth="1"/>
    <col min="4" max="4" width="17" style="22" customWidth="1"/>
    <col min="5" max="5" width="26.6328125" style="113" bestFit="1" customWidth="1"/>
    <col min="6" max="6" width="24.36328125" customWidth="1"/>
    <col min="7" max="7" width="14.36328125" hidden="1" customWidth="1"/>
    <col min="8" max="9" width="0" hidden="1" customWidth="1"/>
  </cols>
  <sheetData>
    <row r="1" spans="1:11">
      <c r="A1" t="s">
        <v>217</v>
      </c>
      <c r="B1" t="s">
        <v>695</v>
      </c>
      <c r="C1" s="22" t="s">
        <v>2508</v>
      </c>
      <c r="D1" s="22" t="s">
        <v>2509</v>
      </c>
      <c r="E1" s="113" t="s">
        <v>2520</v>
      </c>
    </row>
    <row r="2" spans="1:11">
      <c r="A2" t="s">
        <v>9</v>
      </c>
      <c r="B2" t="s">
        <v>1990</v>
      </c>
      <c r="C2" s="22" t="s">
        <v>25</v>
      </c>
      <c r="D2" s="22" t="s">
        <v>25</v>
      </c>
      <c r="E2" s="22" t="s">
        <v>25</v>
      </c>
      <c r="F2" s="22"/>
      <c r="G2" s="22">
        <v>2.9744969558315299E-3</v>
      </c>
      <c r="H2" s="22" t="s">
        <v>3351</v>
      </c>
      <c r="I2" s="22">
        <v>5.4552414554182797E-2</v>
      </c>
      <c r="K2" s="22"/>
    </row>
    <row r="3" spans="1:11">
      <c r="A3" t="s">
        <v>10</v>
      </c>
      <c r="B3" t="s">
        <v>2255</v>
      </c>
      <c r="C3" s="22" t="s">
        <v>25</v>
      </c>
      <c r="D3" s="22" t="s">
        <v>25</v>
      </c>
      <c r="E3" s="22" t="s">
        <v>25</v>
      </c>
      <c r="F3" s="22"/>
      <c r="G3" s="22">
        <v>2.9641379762954299E-3</v>
      </c>
      <c r="H3" s="22" t="s">
        <v>3351</v>
      </c>
      <c r="I3" s="22">
        <v>5.4555714370341103E-2</v>
      </c>
      <c r="K3" s="22"/>
    </row>
    <row r="4" spans="1:11">
      <c r="A4" t="s">
        <v>4</v>
      </c>
      <c r="B4" t="s">
        <v>183</v>
      </c>
      <c r="C4" s="22" t="s">
        <v>25</v>
      </c>
      <c r="D4" s="22" t="s">
        <v>25</v>
      </c>
      <c r="E4" s="22" t="s">
        <v>25</v>
      </c>
      <c r="F4" s="22"/>
      <c r="G4" s="22">
        <v>2.7424333391658398E-3</v>
      </c>
      <c r="H4" s="22" t="s">
        <v>3351</v>
      </c>
      <c r="I4" s="22">
        <v>5.4626337595447098E-2</v>
      </c>
      <c r="K4" s="22"/>
    </row>
    <row r="5" spans="1:11">
      <c r="A5" t="s">
        <v>5</v>
      </c>
      <c r="B5" t="s">
        <v>2256</v>
      </c>
      <c r="C5" s="22" t="s">
        <v>25</v>
      </c>
      <c r="D5" s="22" t="s">
        <v>25</v>
      </c>
      <c r="E5" s="22" t="s">
        <v>25</v>
      </c>
      <c r="F5" s="22"/>
      <c r="G5" s="22">
        <v>2.7022574698303999E-3</v>
      </c>
      <c r="H5" s="22" t="s">
        <v>3351</v>
      </c>
      <c r="I5" s="22">
        <v>5.4639135475999405E-2</v>
      </c>
      <c r="K5" s="22"/>
    </row>
    <row r="6" spans="1:11">
      <c r="A6" t="s">
        <v>6</v>
      </c>
      <c r="B6" t="s">
        <v>2257</v>
      </c>
      <c r="C6" s="22" t="s">
        <v>25</v>
      </c>
      <c r="D6" s="22" t="s">
        <v>25</v>
      </c>
      <c r="E6" s="22" t="s">
        <v>25</v>
      </c>
      <c r="F6" s="22"/>
      <c r="G6" s="22">
        <v>2.89229751410403E-3</v>
      </c>
      <c r="H6" s="22" t="s">
        <v>3351</v>
      </c>
      <c r="I6" s="22">
        <v>5.4578598894538297E-2</v>
      </c>
      <c r="K6" s="22"/>
    </row>
    <row r="7" spans="1:11">
      <c r="A7" t="s">
        <v>0</v>
      </c>
      <c r="B7" t="s">
        <v>2946</v>
      </c>
      <c r="C7" s="22" t="s">
        <v>25</v>
      </c>
      <c r="D7" s="22" t="s">
        <v>25</v>
      </c>
      <c r="E7" s="22" t="s">
        <v>25</v>
      </c>
      <c r="F7" s="22"/>
      <c r="G7" s="22">
        <v>2.8972702575742501E-3</v>
      </c>
      <c r="H7" s="22" t="s">
        <v>3351</v>
      </c>
      <c r="I7" s="22">
        <v>5.4577014844759499E-2</v>
      </c>
      <c r="K7" s="22"/>
    </row>
    <row r="8" spans="1:11">
      <c r="A8" t="s">
        <v>1</v>
      </c>
      <c r="B8" t="s">
        <v>180</v>
      </c>
      <c r="C8" s="22" t="s">
        <v>25</v>
      </c>
      <c r="D8" s="22" t="s">
        <v>25</v>
      </c>
      <c r="E8" s="22" t="s">
        <v>25</v>
      </c>
      <c r="F8" s="22"/>
      <c r="G8" s="22">
        <v>2.7522264993374099E-3</v>
      </c>
      <c r="H8" s="22" t="s">
        <v>3351</v>
      </c>
      <c r="I8" s="22">
        <v>5.462321801904E-2</v>
      </c>
      <c r="K8" s="22"/>
    </row>
    <row r="9" spans="1:11">
      <c r="A9" t="s">
        <v>2</v>
      </c>
      <c r="B9" t="s">
        <v>2993</v>
      </c>
      <c r="C9" s="22">
        <v>14.111940196164401</v>
      </c>
      <c r="D9" s="22">
        <v>5.6207565380878304</v>
      </c>
      <c r="E9" s="113">
        <v>6.8768660338441895E-2</v>
      </c>
      <c r="F9" s="22"/>
      <c r="G9" s="22">
        <v>13.838791564426</v>
      </c>
      <c r="H9" s="22">
        <v>5.6176838915551803</v>
      </c>
      <c r="I9" s="22">
        <v>6.8775767383114805E-2</v>
      </c>
      <c r="K9" s="22"/>
    </row>
    <row r="10" spans="1:11">
      <c r="A10" t="s">
        <v>19</v>
      </c>
      <c r="B10" t="s">
        <v>2947</v>
      </c>
      <c r="C10" s="22">
        <v>28.5653211756626</v>
      </c>
      <c r="D10" s="22">
        <v>10.8895080221578</v>
      </c>
      <c r="E10" s="113">
        <v>7.1974827130021707E-2</v>
      </c>
      <c r="F10" s="22"/>
      <c r="G10" s="22">
        <v>28.5653152509705</v>
      </c>
      <c r="H10" s="22">
        <v>10.882351278501</v>
      </c>
      <c r="I10" s="22">
        <v>7.1975020517968391E-2</v>
      </c>
      <c r="K10" s="22"/>
    </row>
    <row r="11" spans="1:11">
      <c r="A11" t="s">
        <v>20</v>
      </c>
      <c r="B11" t="s">
        <v>178</v>
      </c>
      <c r="C11" s="22">
        <v>0.51157370977993</v>
      </c>
      <c r="D11" s="22">
        <v>0.47880414301670998</v>
      </c>
      <c r="E11" s="113">
        <v>6.2715812531610002E-2</v>
      </c>
      <c r="F11" s="22"/>
      <c r="G11" s="22">
        <v>0.51270322582962802</v>
      </c>
      <c r="H11" s="22">
        <v>0.47989538198418602</v>
      </c>
      <c r="I11" s="22">
        <v>6.2757076851208696E-2</v>
      </c>
      <c r="K11" s="22"/>
    </row>
    <row r="12" spans="1:11">
      <c r="A12" t="s">
        <v>2522</v>
      </c>
      <c r="B12" t="s">
        <v>2932</v>
      </c>
      <c r="C12" s="22" t="s">
        <v>25</v>
      </c>
      <c r="D12" s="22" t="s">
        <v>25</v>
      </c>
      <c r="E12" s="22" t="s">
        <v>25</v>
      </c>
      <c r="F12" s="22"/>
      <c r="G12" s="22" t="s">
        <v>3351</v>
      </c>
      <c r="H12" s="22" t="s">
        <v>3351</v>
      </c>
      <c r="I12" s="22">
        <v>5.5499929999999996E-2</v>
      </c>
      <c r="K12" s="22"/>
    </row>
    <row r="13" spans="1:11">
      <c r="A13" t="s">
        <v>2523</v>
      </c>
      <c r="B13" t="s">
        <v>2846</v>
      </c>
      <c r="C13" s="22" t="s">
        <v>25</v>
      </c>
      <c r="D13" s="22" t="s">
        <v>25</v>
      </c>
      <c r="E13" s="22" t="s">
        <v>25</v>
      </c>
      <c r="F13" s="22"/>
      <c r="G13" s="22">
        <v>3.5968847025188199E-3</v>
      </c>
      <c r="H13" s="22" t="s">
        <v>3351</v>
      </c>
      <c r="I13" s="22">
        <v>5.4354155146930802E-2</v>
      </c>
      <c r="K13" s="22"/>
    </row>
    <row r="14" spans="1:11">
      <c r="A14" t="s">
        <v>2524</v>
      </c>
      <c r="B14" t="s">
        <v>2847</v>
      </c>
      <c r="C14" s="22" t="s">
        <v>25</v>
      </c>
      <c r="D14" s="22" t="s">
        <v>25</v>
      </c>
      <c r="E14" s="22" t="s">
        <v>25</v>
      </c>
      <c r="F14" s="22"/>
      <c r="G14" s="22">
        <v>3.1504208778669E-3</v>
      </c>
      <c r="H14" s="22" t="s">
        <v>3351</v>
      </c>
      <c r="I14" s="22">
        <v>5.4496374613339699E-2</v>
      </c>
      <c r="K14" s="22"/>
    </row>
    <row r="15" spans="1:11">
      <c r="A15" t="s">
        <v>2525</v>
      </c>
      <c r="B15" t="s">
        <v>2848</v>
      </c>
      <c r="C15" s="22" t="s">
        <v>25</v>
      </c>
      <c r="D15" s="22" t="s">
        <v>25</v>
      </c>
      <c r="E15" s="22" t="s">
        <v>25</v>
      </c>
      <c r="F15" s="22"/>
      <c r="G15" s="22">
        <v>3.2631113305174901E-3</v>
      </c>
      <c r="H15" s="22" t="s">
        <v>3351</v>
      </c>
      <c r="I15" s="22">
        <v>5.4460477469708897E-2</v>
      </c>
      <c r="K15" s="22"/>
    </row>
    <row r="16" spans="1:11">
      <c r="A16" t="s">
        <v>2526</v>
      </c>
      <c r="B16" t="s">
        <v>2948</v>
      </c>
      <c r="C16" s="22" t="s">
        <v>25</v>
      </c>
      <c r="D16" s="22" t="s">
        <v>25</v>
      </c>
      <c r="E16" s="22" t="s">
        <v>25</v>
      </c>
      <c r="F16" s="22"/>
      <c r="G16" s="22">
        <v>4.5936693016655197E-3</v>
      </c>
      <c r="H16" s="22" t="s">
        <v>3351</v>
      </c>
      <c r="I16" s="22">
        <v>5.40366329514805E-2</v>
      </c>
      <c r="K16" s="22"/>
    </row>
    <row r="17" spans="1:11">
      <c r="A17" t="s">
        <v>2527</v>
      </c>
      <c r="B17" t="s">
        <v>2819</v>
      </c>
      <c r="C17" s="22">
        <v>12.6895612779561</v>
      </c>
      <c r="D17" s="22">
        <v>5.2409887667580497</v>
      </c>
      <c r="E17" s="113">
        <v>6.7192793281817098E-2</v>
      </c>
      <c r="F17" s="22"/>
      <c r="G17" s="22">
        <v>12.691459959662501</v>
      </c>
      <c r="H17" s="22">
        <v>5.2257429057330098</v>
      </c>
      <c r="I17" s="22">
        <v>6.72229527546329E-2</v>
      </c>
      <c r="K17" s="22"/>
    </row>
    <row r="18" spans="1:11">
      <c r="A18" t="s">
        <v>2860</v>
      </c>
      <c r="B18" t="s">
        <v>2945</v>
      </c>
      <c r="C18" s="22" t="s">
        <v>25</v>
      </c>
      <c r="D18" s="22" t="s">
        <v>25</v>
      </c>
      <c r="E18" s="22" t="s">
        <v>25</v>
      </c>
      <c r="F18" s="22"/>
      <c r="G18" s="22">
        <v>-2.6951797279149599E-2</v>
      </c>
      <c r="H18" s="22" t="s">
        <v>3351</v>
      </c>
      <c r="I18" s="22">
        <v>6.4085329344392802E-2</v>
      </c>
      <c r="K18" s="22"/>
    </row>
    <row r="19" spans="1:11">
      <c r="A19" t="s">
        <v>2861</v>
      </c>
      <c r="B19" t="s">
        <v>2934</v>
      </c>
      <c r="C19" s="22" t="s">
        <v>25</v>
      </c>
      <c r="D19" s="22" t="s">
        <v>25</v>
      </c>
      <c r="E19" s="22" t="s">
        <v>25</v>
      </c>
      <c r="F19" s="22"/>
      <c r="G19" s="22">
        <v>3.1019735863533101E-3</v>
      </c>
      <c r="H19" s="22" t="s">
        <v>3351</v>
      </c>
      <c r="I19" s="22">
        <v>5.4511807326073303E-2</v>
      </c>
      <c r="K19" s="22"/>
    </row>
    <row r="20" spans="1:11">
      <c r="A20" t="s">
        <v>2862</v>
      </c>
      <c r="B20" t="s">
        <v>2935</v>
      </c>
      <c r="C20" s="22" t="s">
        <v>25</v>
      </c>
      <c r="D20" s="22" t="s">
        <v>25</v>
      </c>
      <c r="E20" s="22" t="s">
        <v>25</v>
      </c>
      <c r="F20" s="22"/>
      <c r="G20" s="22">
        <v>1.54905204406481E-2</v>
      </c>
      <c r="H20" s="22" t="s">
        <v>3351</v>
      </c>
      <c r="I20" s="22">
        <v>5.0565479704979099E-2</v>
      </c>
      <c r="K20" s="22"/>
    </row>
    <row r="21" spans="1:11">
      <c r="A21" t="s">
        <v>2863</v>
      </c>
      <c r="B21" t="s">
        <v>2936</v>
      </c>
      <c r="C21" s="22" t="s">
        <v>25</v>
      </c>
      <c r="D21" s="22" t="s">
        <v>25</v>
      </c>
      <c r="E21" s="22" t="s">
        <v>25</v>
      </c>
      <c r="F21" s="22"/>
      <c r="G21" s="22">
        <v>2.96618499026413E-3</v>
      </c>
      <c r="H21" s="22" t="s">
        <v>3351</v>
      </c>
      <c r="I21" s="22">
        <v>5.4555062301307897E-2</v>
      </c>
      <c r="K21" s="22"/>
    </row>
    <row r="22" spans="1:11">
      <c r="A22" t="s">
        <v>2864</v>
      </c>
      <c r="B22" t="s">
        <v>2937</v>
      </c>
      <c r="C22" s="22" t="s">
        <v>25</v>
      </c>
      <c r="D22" s="22" t="s">
        <v>25</v>
      </c>
      <c r="E22" s="22" t="s">
        <v>25</v>
      </c>
      <c r="F22" s="22"/>
      <c r="G22" s="22">
        <v>2.44691124572747E-3</v>
      </c>
      <c r="H22" s="22" t="s">
        <v>3351</v>
      </c>
      <c r="I22" s="22">
        <v>5.4720475109201201E-2</v>
      </c>
      <c r="K22" s="22"/>
    </row>
    <row r="23" spans="1:11">
      <c r="A23" t="s">
        <v>2865</v>
      </c>
      <c r="B23" t="s">
        <v>2878</v>
      </c>
      <c r="C23" s="22" t="s">
        <v>25</v>
      </c>
      <c r="D23" s="22" t="s">
        <v>25</v>
      </c>
      <c r="E23" s="22" t="s">
        <v>25</v>
      </c>
      <c r="F23" s="22"/>
      <c r="G23" s="22">
        <v>1.96115949705696E-5</v>
      </c>
      <c r="H23" s="22">
        <v>6.1260233559419497</v>
      </c>
      <c r="I23" s="22">
        <v>3.99267807115712E-2</v>
      </c>
      <c r="K23" s="22"/>
    </row>
    <row r="24" spans="1:11">
      <c r="A24" t="s">
        <v>2866</v>
      </c>
      <c r="B24" t="s">
        <v>2949</v>
      </c>
      <c r="C24" s="22" t="s">
        <v>25</v>
      </c>
      <c r="D24" s="22" t="s">
        <v>25</v>
      </c>
      <c r="E24" s="22" t="s">
        <v>25</v>
      </c>
      <c r="F24" s="22"/>
      <c r="G24" s="22">
        <v>2.7238849432111301E-3</v>
      </c>
      <c r="H24" s="22" t="s">
        <v>3351</v>
      </c>
      <c r="I24" s="22">
        <v>5.4632246121131593E-2</v>
      </c>
      <c r="K24" s="22"/>
    </row>
    <row r="25" spans="1:11">
      <c r="A25" t="s">
        <v>2941</v>
      </c>
      <c r="B25" t="s">
        <v>2944</v>
      </c>
      <c r="C25" s="22" t="s">
        <v>25</v>
      </c>
      <c r="D25" s="22" t="s">
        <v>25</v>
      </c>
      <c r="E25" s="22" t="s">
        <v>25</v>
      </c>
      <c r="F25" s="22"/>
      <c r="G25" s="22">
        <v>-7.8251951423984803E-6</v>
      </c>
      <c r="H25" s="22" t="s">
        <v>3351</v>
      </c>
      <c r="I25" s="22">
        <v>-2.2571441783145997E-2</v>
      </c>
      <c r="K25" s="22"/>
    </row>
    <row r="26" spans="1:11">
      <c r="A26" t="s">
        <v>2942</v>
      </c>
      <c r="B26" t="s">
        <v>2950</v>
      </c>
      <c r="C26" s="22" t="s">
        <v>25</v>
      </c>
      <c r="D26" s="22" t="s">
        <v>25</v>
      </c>
      <c r="E26" s="22" t="s">
        <v>25</v>
      </c>
      <c r="F26" s="22"/>
      <c r="G26" s="22">
        <v>7.4866021298248204E-3</v>
      </c>
      <c r="H26" s="22" t="s">
        <v>3351</v>
      </c>
      <c r="I26" s="22">
        <v>5.3115099468981901E-2</v>
      </c>
      <c r="K26" s="22"/>
    </row>
    <row r="27" spans="1:11">
      <c r="A27" t="s">
        <v>2943</v>
      </c>
      <c r="B27" t="s">
        <v>2951</v>
      </c>
      <c r="C27" s="22" t="s">
        <v>25</v>
      </c>
      <c r="D27" s="22" t="s">
        <v>25</v>
      </c>
      <c r="E27" s="22" t="s">
        <v>25</v>
      </c>
      <c r="F27" s="22"/>
      <c r="G27" s="22">
        <v>2.8926212023613201E-3</v>
      </c>
      <c r="H27" s="22" t="s">
        <v>3351</v>
      </c>
      <c r="I27" s="22">
        <v>5.4578495784793103E-2</v>
      </c>
      <c r="K27" s="22"/>
    </row>
    <row r="28" spans="1:11">
      <c r="A28" t="s">
        <v>2977</v>
      </c>
      <c r="B28" t="s">
        <v>2994</v>
      </c>
      <c r="C28" s="22" t="s">
        <v>25</v>
      </c>
      <c r="D28" s="22" t="s">
        <v>25</v>
      </c>
      <c r="E28" s="22" t="s">
        <v>25</v>
      </c>
      <c r="G28" s="22">
        <v>2.7775866291468599E-3</v>
      </c>
      <c r="H28" s="22" t="s">
        <v>3351</v>
      </c>
      <c r="I28" s="22">
        <v>5.4615139639717702E-2</v>
      </c>
    </row>
    <row r="29" spans="1:11">
      <c r="A29" t="s">
        <v>2978</v>
      </c>
      <c r="B29" t="s">
        <v>2995</v>
      </c>
      <c r="C29" s="22" t="s">
        <v>25</v>
      </c>
      <c r="D29" s="22" t="s">
        <v>25</v>
      </c>
      <c r="E29" s="22" t="s">
        <v>25</v>
      </c>
      <c r="G29" s="22">
        <v>1.9238175682727999E-2</v>
      </c>
      <c r="H29" s="22" t="s">
        <v>3351</v>
      </c>
      <c r="I29" s="22">
        <v>4.9371677431841302E-2</v>
      </c>
    </row>
    <row r="30" spans="1:11">
      <c r="A30" t="s">
        <v>2979</v>
      </c>
      <c r="B30" t="s">
        <v>2996</v>
      </c>
      <c r="C30" s="22" t="s">
        <v>25</v>
      </c>
      <c r="D30" s="22" t="s">
        <v>25</v>
      </c>
      <c r="E30" s="22" t="s">
        <v>25</v>
      </c>
      <c r="G30" s="22">
        <v>4.1787800424118596E-3</v>
      </c>
      <c r="H30" s="22" t="s">
        <v>3351</v>
      </c>
      <c r="I30" s="22">
        <v>5.4168794452176698E-2</v>
      </c>
    </row>
    <row r="31" spans="1:11">
      <c r="A31" t="s">
        <v>2980</v>
      </c>
      <c r="B31" t="s">
        <v>2997</v>
      </c>
      <c r="C31" s="22" t="s">
        <v>25</v>
      </c>
      <c r="D31" s="22" t="s">
        <v>25</v>
      </c>
      <c r="E31" s="22" t="s">
        <v>25</v>
      </c>
      <c r="G31" s="22">
        <v>-2.8602781392776202E-3</v>
      </c>
      <c r="H31" s="22" t="s">
        <v>3351</v>
      </c>
      <c r="I31" s="22">
        <v>5.6411061447279504E-2</v>
      </c>
    </row>
    <row r="32" spans="1:11">
      <c r="A32" t="s">
        <v>11</v>
      </c>
      <c r="B32" t="s">
        <v>181</v>
      </c>
      <c r="C32" s="22">
        <v>4.8767628494549902</v>
      </c>
      <c r="D32" s="22">
        <v>2.7949014039649001</v>
      </c>
      <c r="E32" s="113">
        <v>6.2241955402521199E-2</v>
      </c>
      <c r="G32" s="22">
        <v>4.8957735081819802</v>
      </c>
      <c r="H32" s="22">
        <v>2.7870284321932299</v>
      </c>
      <c r="I32" s="22">
        <v>6.2415350769800607E-2</v>
      </c>
    </row>
    <row r="33" spans="1:9">
      <c r="A33" t="s">
        <v>3</v>
      </c>
      <c r="B33" t="s">
        <v>2225</v>
      </c>
      <c r="C33" s="22" t="s">
        <v>25</v>
      </c>
      <c r="D33" s="22" t="s">
        <v>25</v>
      </c>
      <c r="E33" s="22" t="s">
        <v>25</v>
      </c>
      <c r="G33" s="22">
        <v>1.8938201291375399E-3</v>
      </c>
      <c r="H33" s="22" t="s">
        <v>3351</v>
      </c>
      <c r="I33" s="22">
        <v>5.4896660320924405E-2</v>
      </c>
    </row>
    <row r="34" spans="1:9">
      <c r="A34" t="s">
        <v>12</v>
      </c>
      <c r="B34" t="s">
        <v>167</v>
      </c>
      <c r="C34" s="22">
        <v>3.9752539127289599</v>
      </c>
      <c r="D34" s="22">
        <v>3.2246784735987899</v>
      </c>
      <c r="E34" s="113">
        <v>6.8118831140064395E-2</v>
      </c>
      <c r="G34" s="22">
        <v>3.9888576687269199</v>
      </c>
      <c r="H34" s="22">
        <v>3.2338714304357099</v>
      </c>
      <c r="I34" s="22">
        <v>6.8120149581617301E-2</v>
      </c>
    </row>
    <row r="35" spans="1:9">
      <c r="A35" t="s">
        <v>13</v>
      </c>
      <c r="B35" t="s">
        <v>170</v>
      </c>
      <c r="C35" s="22">
        <v>3.7082450453365201</v>
      </c>
      <c r="D35" s="22">
        <v>2.7062212856227199</v>
      </c>
      <c r="E35" s="113">
        <v>6.8779345666356295E-2</v>
      </c>
      <c r="G35" s="22">
        <v>3.8210044342082701</v>
      </c>
      <c r="H35" s="22">
        <v>2.7036202277155601</v>
      </c>
      <c r="I35" s="22">
        <v>6.8788495167930994E-2</v>
      </c>
    </row>
    <row r="36" spans="1:9">
      <c r="A36" t="s">
        <v>14</v>
      </c>
      <c r="B36" t="s">
        <v>171</v>
      </c>
      <c r="C36" s="22">
        <v>16.772303905622199</v>
      </c>
      <c r="D36" s="22">
        <v>6.8993825458548201</v>
      </c>
      <c r="E36" s="113">
        <v>6.7501758588567898E-2</v>
      </c>
      <c r="G36" s="22">
        <v>16.77229707602687</v>
      </c>
      <c r="H36" s="22">
        <v>6.9014697294189604</v>
      </c>
      <c r="I36" s="22">
        <v>6.7539149797113604E-2</v>
      </c>
    </row>
    <row r="37" spans="1:9">
      <c r="A37" t="s">
        <v>15</v>
      </c>
      <c r="B37" t="s">
        <v>182</v>
      </c>
      <c r="C37" s="22">
        <v>0.63574656907916804</v>
      </c>
      <c r="D37" s="22">
        <v>0.45146194049510102</v>
      </c>
      <c r="E37" s="113">
        <v>6.5018135712188896E-2</v>
      </c>
      <c r="G37" s="22">
        <v>0.64016677702480196</v>
      </c>
      <c r="H37" s="22">
        <v>0.45235643481138299</v>
      </c>
      <c r="I37" s="22">
        <v>6.5420534846717601E-2</v>
      </c>
    </row>
    <row r="38" spans="1:9">
      <c r="A38" t="s">
        <v>16</v>
      </c>
      <c r="B38" t="s">
        <v>179</v>
      </c>
      <c r="C38" s="22">
        <v>2.8997524423616201</v>
      </c>
      <c r="D38" s="22">
        <v>2.07789910455325</v>
      </c>
      <c r="E38" s="113">
        <v>7.1249167334290306E-2</v>
      </c>
      <c r="G38" s="22">
        <v>2.97486616891638</v>
      </c>
      <c r="H38" s="22">
        <v>2.0847453214473202</v>
      </c>
      <c r="I38" s="22">
        <v>7.1187017061124902E-2</v>
      </c>
    </row>
    <row r="39" spans="1:9">
      <c r="A39" t="s">
        <v>17</v>
      </c>
      <c r="B39" t="s">
        <v>169</v>
      </c>
      <c r="C39" s="22">
        <v>0.15870679828676701</v>
      </c>
      <c r="D39" s="22">
        <v>0.14747165407563501</v>
      </c>
      <c r="E39" s="113">
        <v>5.9937416221628098E-2</v>
      </c>
      <c r="G39" s="22">
        <v>0.15939973740983701</v>
      </c>
      <c r="H39" s="22">
        <v>0.14788765471556301</v>
      </c>
      <c r="I39" s="22">
        <v>5.9923457912567528E-2</v>
      </c>
    </row>
    <row r="40" spans="1:9">
      <c r="A40" t="s">
        <v>18</v>
      </c>
      <c r="B40" t="s">
        <v>2518</v>
      </c>
      <c r="C40" s="22" t="s">
        <v>25</v>
      </c>
      <c r="D40" s="22" t="s">
        <v>25</v>
      </c>
      <c r="E40" s="22" t="s">
        <v>25</v>
      </c>
      <c r="G40" s="22">
        <v>2.3770774526887099E-3</v>
      </c>
      <c r="H40" s="22" t="s">
        <v>3351</v>
      </c>
      <c r="I40" s="22">
        <v>5.4742720416070999E-2</v>
      </c>
    </row>
    <row r="41" spans="1:9">
      <c r="A41" t="s">
        <v>21</v>
      </c>
      <c r="B41" t="s">
        <v>2952</v>
      </c>
      <c r="C41" s="22" t="s">
        <v>25</v>
      </c>
      <c r="D41" s="22" t="s">
        <v>25</v>
      </c>
      <c r="E41" s="22" t="s">
        <v>25</v>
      </c>
      <c r="G41" s="22">
        <v>2.6389905377436499E-3</v>
      </c>
      <c r="H41" s="22" t="s">
        <v>3351</v>
      </c>
      <c r="I41" s="22">
        <v>5.4659288932618198E-2</v>
      </c>
    </row>
    <row r="42" spans="1:9">
      <c r="A42" t="s">
        <v>22</v>
      </c>
      <c r="B42" t="s">
        <v>2990</v>
      </c>
      <c r="C42" s="22" t="s">
        <v>25</v>
      </c>
      <c r="D42" s="22" t="s">
        <v>25</v>
      </c>
      <c r="E42" s="22" t="s">
        <v>25</v>
      </c>
      <c r="G42" s="22">
        <v>3.7968518920089601E-3</v>
      </c>
      <c r="H42" s="22" t="s">
        <v>3351</v>
      </c>
      <c r="I42" s="22">
        <v>5.42904563086248E-2</v>
      </c>
    </row>
    <row r="43" spans="1:9">
      <c r="A43" t="s">
        <v>7</v>
      </c>
      <c r="B43" t="s">
        <v>184</v>
      </c>
      <c r="C43" s="22" t="s">
        <v>25</v>
      </c>
      <c r="D43" s="22" t="s">
        <v>25</v>
      </c>
      <c r="E43" s="22" t="s">
        <v>25</v>
      </c>
      <c r="G43" s="22">
        <v>2.4997433318880101E-3</v>
      </c>
      <c r="H43" s="22" t="s">
        <v>3351</v>
      </c>
      <c r="I43" s="22">
        <v>5.4703645635715906E-2</v>
      </c>
    </row>
    <row r="44" spans="1:9">
      <c r="A44" t="s">
        <v>24</v>
      </c>
      <c r="B44" t="s">
        <v>2953</v>
      </c>
      <c r="C44" s="22" t="s">
        <v>25</v>
      </c>
      <c r="D44" s="22" t="s">
        <v>25</v>
      </c>
      <c r="E44" s="22" t="s">
        <v>25</v>
      </c>
      <c r="G44" s="22">
        <v>3.13174517142793E-3</v>
      </c>
      <c r="H44" s="22" t="s">
        <v>3351</v>
      </c>
      <c r="I44" s="22">
        <v>5.4502323693337004E-2</v>
      </c>
    </row>
    <row r="45" spans="1:9">
      <c r="A45" t="s">
        <v>40</v>
      </c>
      <c r="B45" t="s">
        <v>2510</v>
      </c>
      <c r="C45" s="22">
        <v>7.9417340239565899</v>
      </c>
      <c r="D45" s="22">
        <v>4.2954108236470301</v>
      </c>
      <c r="E45" s="113">
        <v>6.8408404868413999E-2</v>
      </c>
      <c r="G45" s="22">
        <v>7.9631071484416998</v>
      </c>
      <c r="H45" s="22">
        <v>4.3040733148899299</v>
      </c>
      <c r="I45" s="22">
        <v>6.8437378055965101E-2</v>
      </c>
    </row>
    <row r="46" spans="1:9">
      <c r="A46" t="s">
        <v>41</v>
      </c>
      <c r="B46" t="s">
        <v>174</v>
      </c>
      <c r="C46" s="22">
        <v>3.4266103625916799</v>
      </c>
      <c r="D46" s="22">
        <v>2.5895489060160801</v>
      </c>
      <c r="E46" s="113">
        <v>6.7439091380476907E-2</v>
      </c>
      <c r="G46" s="22">
        <v>3.4911022179345199</v>
      </c>
      <c r="H46" s="22">
        <v>2.5882780648958499</v>
      </c>
      <c r="I46" s="22">
        <v>6.7456280855867801E-2</v>
      </c>
    </row>
    <row r="47" spans="1:9">
      <c r="A47" t="s">
        <v>44</v>
      </c>
      <c r="B47" t="s">
        <v>2998</v>
      </c>
      <c r="C47" s="22" t="s">
        <v>25</v>
      </c>
      <c r="D47" s="22" t="s">
        <v>25</v>
      </c>
      <c r="E47" s="22" t="s">
        <v>25</v>
      </c>
      <c r="G47" s="22">
        <v>1.6504091941762099E-5</v>
      </c>
      <c r="H47" s="22">
        <v>2.8862349487490202</v>
      </c>
      <c r="I47" s="22">
        <v>6.6396000595416199E-2</v>
      </c>
    </row>
    <row r="48" spans="1:9">
      <c r="A48" t="s">
        <v>45</v>
      </c>
      <c r="B48" t="s">
        <v>185</v>
      </c>
      <c r="C48" s="22">
        <v>9.4024366104149895</v>
      </c>
      <c r="D48" s="22">
        <v>6.7610537289987196</v>
      </c>
      <c r="E48" s="113">
        <v>6.6599795033555495E-2</v>
      </c>
      <c r="G48" s="22">
        <v>9.4024264978576095</v>
      </c>
      <c r="H48" s="22">
        <v>6.7589205323914596</v>
      </c>
      <c r="I48" s="22">
        <v>6.6599551846986904E-2</v>
      </c>
    </row>
    <row r="49" spans="1:9">
      <c r="A49" t="s">
        <v>47</v>
      </c>
      <c r="B49" t="s">
        <v>186</v>
      </c>
      <c r="C49" s="22">
        <v>1.5002188589382399</v>
      </c>
      <c r="D49" s="22">
        <v>0.94061602606662797</v>
      </c>
      <c r="E49" s="113">
        <v>6.5654678172563694E-2</v>
      </c>
      <c r="G49" s="22">
        <v>1.51695317867492</v>
      </c>
      <c r="H49" s="22">
        <v>0.933481004330867</v>
      </c>
      <c r="I49" s="22">
        <v>6.5958881014797202E-2</v>
      </c>
    </row>
    <row r="50" spans="1:9">
      <c r="A50" t="s">
        <v>61</v>
      </c>
      <c r="B50" t="s">
        <v>175</v>
      </c>
      <c r="C50" s="22">
        <v>7.1244155905613802</v>
      </c>
      <c r="D50" s="22">
        <v>2.8958824031797601</v>
      </c>
      <c r="E50" s="113">
        <v>6.5396608398996803E-2</v>
      </c>
      <c r="G50" s="22">
        <v>7.1244161430551598</v>
      </c>
      <c r="H50" s="22">
        <v>2.89416787729622</v>
      </c>
      <c r="I50" s="22">
        <v>6.5590127868531301E-2</v>
      </c>
    </row>
    <row r="51" spans="1:9">
      <c r="A51" t="s">
        <v>79</v>
      </c>
      <c r="B51" t="s">
        <v>2258</v>
      </c>
      <c r="C51" s="22" t="s">
        <v>25</v>
      </c>
      <c r="D51" s="22" t="s">
        <v>25</v>
      </c>
      <c r="E51" s="22" t="s">
        <v>25</v>
      </c>
      <c r="G51" s="22">
        <v>4.9106048808579703E-2</v>
      </c>
      <c r="H51" s="22" t="s">
        <v>3351</v>
      </c>
      <c r="I51" s="22">
        <v>3.9857372478116999E-2</v>
      </c>
    </row>
    <row r="52" spans="1:9">
      <c r="A52" t="s">
        <v>83</v>
      </c>
      <c r="B52" t="s">
        <v>187</v>
      </c>
      <c r="C52" s="22">
        <v>0.60278832913709202</v>
      </c>
      <c r="D52" s="22">
        <v>0.557355209812194</v>
      </c>
      <c r="E52" s="113">
        <v>6.3543865272600294E-2</v>
      </c>
      <c r="G52" s="22">
        <v>0.43807161341123702</v>
      </c>
      <c r="H52" s="22">
        <v>0.55770789555704403</v>
      </c>
      <c r="I52" s="22">
        <v>6.3542949898093393E-2</v>
      </c>
    </row>
    <row r="53" spans="1:9">
      <c r="A53" t="s">
        <v>88</v>
      </c>
      <c r="B53" t="s">
        <v>2511</v>
      </c>
      <c r="C53" s="22" t="s">
        <v>25</v>
      </c>
      <c r="D53" s="22" t="s">
        <v>25</v>
      </c>
      <c r="E53" s="22" t="s">
        <v>25</v>
      </c>
      <c r="G53" s="22">
        <v>2.7236189979073198E-3</v>
      </c>
      <c r="H53" s="22" t="s">
        <v>3351</v>
      </c>
      <c r="I53" s="22">
        <v>5.4632330837064098E-2</v>
      </c>
    </row>
    <row r="54" spans="1:9">
      <c r="A54" t="s">
        <v>166</v>
      </c>
      <c r="B54" t="s">
        <v>193</v>
      </c>
      <c r="C54" s="22">
        <v>1.4739464642834199</v>
      </c>
      <c r="D54" s="22">
        <v>1.3205471873594601</v>
      </c>
      <c r="E54" s="113">
        <v>6.5843462538747996E-2</v>
      </c>
      <c r="G54" s="22">
        <v>1.47799963121903</v>
      </c>
      <c r="H54" s="22">
        <v>1.3245156260061099</v>
      </c>
      <c r="I54" s="22">
        <v>6.5843677759026401E-2</v>
      </c>
    </row>
    <row r="55" spans="1:9">
      <c r="A55" t="s">
        <v>189</v>
      </c>
      <c r="B55" t="s">
        <v>692</v>
      </c>
      <c r="C55" s="22" t="s">
        <v>25</v>
      </c>
      <c r="D55" s="22" t="s">
        <v>25</v>
      </c>
      <c r="E55" s="22" t="s">
        <v>25</v>
      </c>
      <c r="G55" s="22">
        <v>2.34750772272159E-3</v>
      </c>
      <c r="H55" s="22" t="s">
        <v>3351</v>
      </c>
      <c r="I55" s="22">
        <v>4.07987826892727E-2</v>
      </c>
    </row>
    <row r="56" spans="1:9">
      <c r="A56" t="s">
        <v>190</v>
      </c>
      <c r="B56" t="s">
        <v>696</v>
      </c>
      <c r="C56" s="22">
        <v>4.2606485989901098E-3</v>
      </c>
      <c r="D56" s="22">
        <v>1.44337343407742E-3</v>
      </c>
      <c r="E56" s="113">
        <v>5.7101107081147101E-2</v>
      </c>
      <c r="G56" s="22">
        <v>4.2506074953086699E-3</v>
      </c>
      <c r="H56" s="22">
        <v>1.44336505486591E-3</v>
      </c>
      <c r="I56" s="22">
        <v>5.7124521263381099E-2</v>
      </c>
    </row>
    <row r="57" spans="1:9">
      <c r="A57" t="s">
        <v>191</v>
      </c>
      <c r="B57" t="s">
        <v>693</v>
      </c>
      <c r="C57" s="22" t="s">
        <v>25</v>
      </c>
      <c r="D57" s="22" t="s">
        <v>25</v>
      </c>
      <c r="E57" s="22" t="s">
        <v>25</v>
      </c>
      <c r="G57" s="22">
        <v>-1.28194959912764E-2</v>
      </c>
      <c r="H57" s="22" t="s">
        <v>3351</v>
      </c>
      <c r="I57" s="22">
        <v>5.9583534938810301E-2</v>
      </c>
    </row>
    <row r="58" spans="1:9">
      <c r="A58" t="s">
        <v>192</v>
      </c>
      <c r="B58" t="s">
        <v>694</v>
      </c>
      <c r="C58" s="22" t="s">
        <v>25</v>
      </c>
      <c r="D58" s="22" t="s">
        <v>25</v>
      </c>
      <c r="E58" s="22" t="s">
        <v>25</v>
      </c>
      <c r="G58" s="22">
        <v>0.20428737344088299</v>
      </c>
      <c r="H58" s="22" t="s">
        <v>3351</v>
      </c>
      <c r="I58" s="22">
        <v>-9.5750876013738703E-3</v>
      </c>
    </row>
    <row r="59" spans="1:9">
      <c r="A59" t="s">
        <v>711</v>
      </c>
      <c r="B59" t="s">
        <v>756</v>
      </c>
      <c r="C59" s="22" t="s">
        <v>25</v>
      </c>
      <c r="D59" s="22" t="s">
        <v>25</v>
      </c>
      <c r="E59" s="22" t="s">
        <v>25</v>
      </c>
      <c r="G59" s="22">
        <v>2.86553588829236E-3</v>
      </c>
      <c r="H59" s="22" t="s">
        <v>3351</v>
      </c>
      <c r="I59" s="22">
        <v>5.4587123715437898E-2</v>
      </c>
    </row>
    <row r="60" spans="1:9">
      <c r="A60" t="s">
        <v>1052</v>
      </c>
      <c r="B60" t="s">
        <v>1051</v>
      </c>
      <c r="C60" s="22" t="s">
        <v>25</v>
      </c>
      <c r="D60" s="22" t="s">
        <v>25</v>
      </c>
      <c r="E60" s="22" t="s">
        <v>25</v>
      </c>
      <c r="G60" s="22">
        <v>7.0475373024593904E-4</v>
      </c>
      <c r="H60" s="22" t="s">
        <v>3351</v>
      </c>
      <c r="I60" s="22">
        <v>5.5275433201105902E-2</v>
      </c>
    </row>
    <row r="61" spans="1:9">
      <c r="A61" t="s">
        <v>1053</v>
      </c>
      <c r="B61" t="s">
        <v>1992</v>
      </c>
      <c r="C61" s="22">
        <v>7.07109339761341</v>
      </c>
      <c r="D61" s="22">
        <v>2.8213283023787601</v>
      </c>
      <c r="E61" s="113">
        <v>6.5275646934470494E-2</v>
      </c>
      <c r="G61" s="22">
        <v>7.0710150280538988</v>
      </c>
      <c r="H61" s="22">
        <v>2.7628996525942999</v>
      </c>
      <c r="I61" s="22">
        <v>6.6295465067882697E-2</v>
      </c>
    </row>
    <row r="62" spans="1:9">
      <c r="A62" t="s">
        <v>1991</v>
      </c>
      <c r="B62" t="s">
        <v>2938</v>
      </c>
      <c r="C62" s="22">
        <v>0.91752502573077199</v>
      </c>
      <c r="D62" s="22">
        <v>0.87295248531951797</v>
      </c>
      <c r="E62" s="113">
        <v>5.9189448094576803E-2</v>
      </c>
      <c r="G62" s="22">
        <v>0.91751716670298999</v>
      </c>
      <c r="H62" s="22">
        <v>0.87306712274461096</v>
      </c>
      <c r="I62" s="22">
        <v>5.9207801680835795E-2</v>
      </c>
    </row>
    <row r="63" spans="1:9">
      <c r="A63" t="s">
        <v>1999</v>
      </c>
      <c r="B63" t="s">
        <v>2000</v>
      </c>
      <c r="C63" s="22" t="s">
        <v>25</v>
      </c>
      <c r="D63" s="22" t="s">
        <v>25</v>
      </c>
      <c r="E63" s="22" t="s">
        <v>25</v>
      </c>
      <c r="G63" s="22" t="s">
        <v>3351</v>
      </c>
      <c r="H63" s="22" t="s">
        <v>3351</v>
      </c>
      <c r="I63" s="22">
        <v>5.5499929999999996E-2</v>
      </c>
    </row>
    <row r="64" spans="1:9">
      <c r="A64" t="s">
        <v>2001</v>
      </c>
      <c r="B64" t="s">
        <v>2002</v>
      </c>
      <c r="C64" s="22" t="s">
        <v>25</v>
      </c>
      <c r="D64" s="22" t="s">
        <v>25</v>
      </c>
      <c r="E64" s="22" t="s">
        <v>25</v>
      </c>
      <c r="G64" s="22">
        <v>2.0721267628614299E-3</v>
      </c>
      <c r="H64" s="22" t="s">
        <v>3351</v>
      </c>
      <c r="I64" s="22">
        <v>5.4839861375716704E-2</v>
      </c>
    </row>
    <row r="65" spans="1:9">
      <c r="A65" t="s">
        <v>2003</v>
      </c>
      <c r="B65" t="s">
        <v>2004</v>
      </c>
      <c r="C65" s="22" t="s">
        <v>25</v>
      </c>
      <c r="D65" s="22" t="s">
        <v>25</v>
      </c>
      <c r="E65" s="22" t="s">
        <v>25</v>
      </c>
      <c r="G65" s="22">
        <v>3.1192553510256001E-3</v>
      </c>
      <c r="H65" s="22" t="s">
        <v>3351</v>
      </c>
      <c r="I65" s="22">
        <v>5.4506302281279402E-2</v>
      </c>
    </row>
    <row r="66" spans="1:9">
      <c r="A66" t="s">
        <v>1997</v>
      </c>
      <c r="B66" t="s">
        <v>1998</v>
      </c>
      <c r="C66" s="22" t="s">
        <v>25</v>
      </c>
      <c r="D66" s="22" t="s">
        <v>25</v>
      </c>
      <c r="E66" s="22" t="s">
        <v>25</v>
      </c>
      <c r="G66" s="22">
        <v>3.0177958808829401E-3</v>
      </c>
      <c r="H66" s="22" t="s">
        <v>3351</v>
      </c>
      <c r="I66" s="22">
        <v>5.45386218353201E-2</v>
      </c>
    </row>
    <row r="67" spans="1:9">
      <c r="A67" t="s">
        <v>2005</v>
      </c>
      <c r="B67" t="s">
        <v>2512</v>
      </c>
      <c r="C67" s="22">
        <v>2.2652372815621602</v>
      </c>
      <c r="D67" s="22">
        <v>2.01696390183543</v>
      </c>
      <c r="E67" s="113">
        <v>6.1348859524712702E-2</v>
      </c>
      <c r="G67" s="22">
        <v>2.2652364609091702</v>
      </c>
      <c r="H67" s="22">
        <v>2.0162818124667901</v>
      </c>
      <c r="I67" s="22">
        <v>6.1351843003674494E-2</v>
      </c>
    </row>
    <row r="68" spans="1:9">
      <c r="A68" t="s">
        <v>2064</v>
      </c>
      <c r="B68" t="s">
        <v>2259</v>
      </c>
      <c r="C68" s="22" t="s">
        <v>25</v>
      </c>
      <c r="D68" s="22" t="s">
        <v>25</v>
      </c>
      <c r="E68" s="22" t="s">
        <v>25</v>
      </c>
      <c r="G68" s="22">
        <v>2.76255897446743E-2</v>
      </c>
      <c r="H68" s="22" t="s">
        <v>3351</v>
      </c>
      <c r="I68" s="22">
        <v>4.6699896457677602E-2</v>
      </c>
    </row>
    <row r="69" spans="1:9">
      <c r="A69" t="s">
        <v>2065</v>
      </c>
      <c r="B69" t="s">
        <v>2954</v>
      </c>
      <c r="C69" s="22" t="s">
        <v>25</v>
      </c>
      <c r="D69" s="22" t="s">
        <v>25</v>
      </c>
      <c r="E69" s="22" t="s">
        <v>25</v>
      </c>
      <c r="G69" s="22" t="s">
        <v>3351</v>
      </c>
      <c r="H69" s="22" t="s">
        <v>3351</v>
      </c>
      <c r="I69" s="22">
        <v>5.5499929999999996E-2</v>
      </c>
    </row>
    <row r="70" spans="1:9">
      <c r="A70" t="s">
        <v>2340</v>
      </c>
      <c r="B70" t="s">
        <v>2513</v>
      </c>
      <c r="C70" s="22">
        <v>0.52889942947599</v>
      </c>
      <c r="D70" s="22">
        <v>0.51134737300002198</v>
      </c>
      <c r="E70" s="113">
        <v>5.8417868641829303E-2</v>
      </c>
      <c r="G70" s="22">
        <v>0.52889902505373898</v>
      </c>
      <c r="H70" s="22">
        <v>0.51314783112432905</v>
      </c>
      <c r="I70" s="22">
        <v>5.8423547667730703E-2</v>
      </c>
    </row>
    <row r="71" spans="1:9">
      <c r="A71" t="s">
        <v>2341</v>
      </c>
      <c r="B71" t="s">
        <v>2514</v>
      </c>
      <c r="C71" s="22">
        <v>0.43180066295492597</v>
      </c>
      <c r="D71" s="22">
        <v>0.411595487336815</v>
      </c>
      <c r="E71" s="113">
        <v>5.7659781243827798E-2</v>
      </c>
      <c r="G71" s="22">
        <v>0.431791791443291</v>
      </c>
      <c r="H71" s="22">
        <v>0.41251201459891401</v>
      </c>
      <c r="I71" s="22">
        <v>5.8218889037795298E-2</v>
      </c>
    </row>
    <row r="72" spans="1:9">
      <c r="A72" t="s">
        <v>2343</v>
      </c>
      <c r="B72" t="s">
        <v>2530</v>
      </c>
      <c r="C72" s="22" t="s">
        <v>25</v>
      </c>
      <c r="D72" s="22" t="s">
        <v>25</v>
      </c>
      <c r="E72" s="22" t="s">
        <v>25</v>
      </c>
      <c r="G72" s="22">
        <v>3.29964099499805E-3</v>
      </c>
      <c r="H72" s="22" t="s">
        <v>3351</v>
      </c>
      <c r="I72" s="22">
        <v>5.4448841074768897E-2</v>
      </c>
    </row>
    <row r="73" spans="1:9">
      <c r="A73" t="s">
        <v>2344</v>
      </c>
      <c r="B73" t="s">
        <v>2515</v>
      </c>
      <c r="C73" s="22">
        <v>6.8947812023220596</v>
      </c>
      <c r="D73" s="22">
        <v>5.2536108736313896</v>
      </c>
      <c r="E73" s="113">
        <v>6.9225691254797703E-2</v>
      </c>
      <c r="G73" s="22">
        <v>6.8947780151737499</v>
      </c>
      <c r="H73" s="22">
        <v>5.2503052910533397</v>
      </c>
      <c r="I73" s="22">
        <v>6.9226532072417399E-2</v>
      </c>
    </row>
    <row r="74" spans="1:9">
      <c r="A74" t="s">
        <v>2345</v>
      </c>
      <c r="B74" t="s">
        <v>2516</v>
      </c>
      <c r="C74" s="22">
        <v>1.7662471802117501</v>
      </c>
      <c r="D74" s="22">
        <v>1.61470026450295</v>
      </c>
      <c r="E74" s="113">
        <v>6.0850503953600997E-2</v>
      </c>
      <c r="G74" s="22">
        <v>1.76624204616938</v>
      </c>
      <c r="H74" s="22">
        <v>1.6155766681433901</v>
      </c>
      <c r="I74" s="22">
        <v>6.0851462113396496E-2</v>
      </c>
    </row>
    <row r="75" spans="1:9">
      <c r="A75" t="s">
        <v>2346</v>
      </c>
      <c r="B75" t="s">
        <v>2517</v>
      </c>
      <c r="C75" s="22">
        <v>0.52836057729508701</v>
      </c>
      <c r="D75" s="22">
        <v>0.51090425423638997</v>
      </c>
      <c r="E75" s="113">
        <v>5.8416842538474699E-2</v>
      </c>
      <c r="G75" s="22">
        <v>0.52835986318113004</v>
      </c>
      <c r="H75" s="22">
        <v>0.51263220567988999</v>
      </c>
      <c r="I75" s="22">
        <v>5.8417270185634897E-2</v>
      </c>
    </row>
    <row r="76" spans="1:9">
      <c r="A76" t="s">
        <v>3002</v>
      </c>
      <c r="B76" t="s">
        <v>3006</v>
      </c>
      <c r="C76" s="22" t="s">
        <v>25</v>
      </c>
      <c r="D76" s="22" t="s">
        <v>25</v>
      </c>
      <c r="E76" s="22" t="s">
        <v>25</v>
      </c>
      <c r="G76" s="22">
        <v>-9.1817009795931402E-3</v>
      </c>
      <c r="H76" s="22" t="s">
        <v>3351</v>
      </c>
      <c r="I76" s="22">
        <v>5.8424728252011005E-2</v>
      </c>
    </row>
    <row r="77" spans="1:9">
      <c r="A77" t="s">
        <v>3003</v>
      </c>
      <c r="B77" t="s">
        <v>3007</v>
      </c>
      <c r="C77" s="22" t="s">
        <v>25</v>
      </c>
      <c r="D77" s="22" t="s">
        <v>25</v>
      </c>
      <c r="E77" s="22" t="s">
        <v>25</v>
      </c>
      <c r="G77" s="22">
        <v>0.70949165850335005</v>
      </c>
      <c r="H77" s="22" t="s">
        <v>3351</v>
      </c>
      <c r="I77" s="22">
        <v>-0.17050611910223801</v>
      </c>
    </row>
    <row r="78" spans="1:9">
      <c r="A78" t="s">
        <v>3004</v>
      </c>
      <c r="B78" t="s">
        <v>3008</v>
      </c>
      <c r="C78" s="22" t="s">
        <v>25</v>
      </c>
      <c r="D78" s="22" t="s">
        <v>25</v>
      </c>
      <c r="E78" s="22" t="s">
        <v>25</v>
      </c>
      <c r="G78" s="22">
        <v>3.0310560826280301E-3</v>
      </c>
      <c r="H78" s="22" t="s">
        <v>3351</v>
      </c>
      <c r="I78" s="22">
        <v>5.4534397845126897E-2</v>
      </c>
    </row>
    <row r="79" spans="1:9">
      <c r="A79" t="s">
        <v>3005</v>
      </c>
      <c r="B79" t="s">
        <v>3009</v>
      </c>
      <c r="C79" s="22" t="s">
        <v>25</v>
      </c>
      <c r="D79" s="22" t="s">
        <v>25</v>
      </c>
      <c r="E79" s="22" t="s">
        <v>25</v>
      </c>
      <c r="G79" s="22">
        <v>7.2758802990680899E-3</v>
      </c>
      <c r="H79" s="22" t="s">
        <v>3351</v>
      </c>
      <c r="I79" s="22">
        <v>5.3182224160104097E-2</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2:C375"/>
  <sheetViews>
    <sheetView topLeftCell="A2" workbookViewId="0">
      <selection activeCell="A2" sqref="A2"/>
    </sheetView>
  </sheetViews>
  <sheetFormatPr defaultRowHeight="12.5"/>
  <sheetData>
    <row r="2" spans="1:3" ht="14.5">
      <c r="A2" s="27" t="s">
        <v>18</v>
      </c>
    </row>
    <row r="3" spans="1:3" ht="14.5">
      <c r="A3" s="27" t="s">
        <v>21</v>
      </c>
      <c r="C3" s="27"/>
    </row>
    <row r="4" spans="1:3" ht="14.5">
      <c r="A4" s="27" t="s">
        <v>22</v>
      </c>
      <c r="C4" s="27"/>
    </row>
    <row r="5" spans="1:3" ht="14.5">
      <c r="A5" s="27" t="s">
        <v>7</v>
      </c>
      <c r="C5" s="27"/>
    </row>
    <row r="6" spans="1:3" ht="14.5">
      <c r="A6" s="27" t="s">
        <v>44</v>
      </c>
      <c r="C6" s="27"/>
    </row>
    <row r="7" spans="1:3" ht="14.5">
      <c r="A7" s="27" t="s">
        <v>6</v>
      </c>
      <c r="C7" s="27"/>
    </row>
    <row r="8" spans="1:3" ht="14.5">
      <c r="A8" s="27" t="s">
        <v>0</v>
      </c>
      <c r="C8" s="27"/>
    </row>
    <row r="9" spans="1:3" ht="14.5">
      <c r="A9" s="27" t="s">
        <v>47</v>
      </c>
      <c r="C9" s="27"/>
    </row>
    <row r="10" spans="1:3" ht="14.5">
      <c r="A10" s="27" t="s">
        <v>23</v>
      </c>
      <c r="C10" s="27"/>
    </row>
    <row r="11" spans="1:3" ht="14.5">
      <c r="A11" s="27" t="s">
        <v>1</v>
      </c>
      <c r="C11" s="27"/>
    </row>
    <row r="12" spans="1:3" ht="14.5">
      <c r="A12" s="27" t="s">
        <v>2</v>
      </c>
      <c r="C12" s="27"/>
    </row>
    <row r="13" spans="1:3" ht="14.5">
      <c r="A13" s="27" t="s">
        <v>61</v>
      </c>
      <c r="C13" s="27"/>
    </row>
    <row r="14" spans="1:3" ht="14.5">
      <c r="A14" s="27" t="s">
        <v>19</v>
      </c>
      <c r="C14" s="27"/>
    </row>
    <row r="15" spans="1:3" ht="14.5">
      <c r="A15" s="27" t="s">
        <v>20</v>
      </c>
      <c r="C15" s="27"/>
    </row>
    <row r="16" spans="1:3" ht="14.5">
      <c r="A16" s="27" t="s">
        <v>11</v>
      </c>
      <c r="C16" s="27"/>
    </row>
    <row r="17" spans="1:3" ht="14.5">
      <c r="A17" s="27" t="s">
        <v>24</v>
      </c>
      <c r="C17" s="27"/>
    </row>
    <row r="18" spans="1:3" ht="14.5">
      <c r="A18" s="27" t="s">
        <v>3</v>
      </c>
      <c r="C18" s="27"/>
    </row>
    <row r="19" spans="1:3" ht="14.5">
      <c r="A19" s="27" t="s">
        <v>12</v>
      </c>
      <c r="C19" s="27"/>
    </row>
    <row r="20" spans="1:3" ht="14.5">
      <c r="A20" s="27" t="s">
        <v>13</v>
      </c>
      <c r="C20" s="27"/>
    </row>
    <row r="21" spans="1:3" ht="14.5">
      <c r="A21" s="27" t="s">
        <v>14</v>
      </c>
      <c r="C21" s="27"/>
    </row>
    <row r="22" spans="1:3" ht="14.5">
      <c r="A22" s="27" t="s">
        <v>79</v>
      </c>
      <c r="C22" s="27"/>
    </row>
    <row r="23" spans="1:3" ht="14.5">
      <c r="A23" s="27" t="s">
        <v>83</v>
      </c>
      <c r="C23" s="27"/>
    </row>
    <row r="24" spans="1:3" ht="14.5">
      <c r="A24" s="27" t="s">
        <v>15</v>
      </c>
      <c r="C24" s="27"/>
    </row>
    <row r="25" spans="1:3" ht="14.5">
      <c r="A25" s="27" t="s">
        <v>88</v>
      </c>
      <c r="C25" s="27"/>
    </row>
    <row r="26" spans="1:3" ht="14.5">
      <c r="A26" s="27" t="s">
        <v>16</v>
      </c>
      <c r="C26" s="27"/>
    </row>
    <row r="27" spans="1:3" ht="14.5">
      <c r="A27" s="27" t="s">
        <v>190</v>
      </c>
      <c r="C27" s="27"/>
    </row>
    <row r="28" spans="1:3" ht="14.5">
      <c r="A28" s="27" t="s">
        <v>9</v>
      </c>
      <c r="C28" s="27"/>
    </row>
    <row r="29" spans="1:3" ht="14.5">
      <c r="A29" s="27" t="s">
        <v>10</v>
      </c>
      <c r="C29" s="27"/>
    </row>
    <row r="30" spans="1:3" ht="14.5">
      <c r="A30" s="27" t="s">
        <v>4</v>
      </c>
      <c r="C30" s="27"/>
    </row>
    <row r="31" spans="1:3" ht="14.5">
      <c r="A31" s="27" t="s">
        <v>5</v>
      </c>
      <c r="C31" s="27"/>
    </row>
    <row r="32" spans="1:3" ht="14.5">
      <c r="A32" s="27" t="s">
        <v>17</v>
      </c>
      <c r="C32" s="27"/>
    </row>
    <row r="33" spans="1:3" ht="14.5">
      <c r="A33" s="27" t="s">
        <v>166</v>
      </c>
      <c r="C33" s="27"/>
    </row>
    <row r="34" spans="1:3" ht="14.5">
      <c r="A34" s="27" t="s">
        <v>189</v>
      </c>
      <c r="C34" s="27"/>
    </row>
    <row r="35" spans="1:3" ht="14.5">
      <c r="A35" s="27" t="s">
        <v>188</v>
      </c>
      <c r="C35" s="27"/>
    </row>
    <row r="36" spans="1:3" ht="14.5">
      <c r="A36" s="27" t="s">
        <v>215</v>
      </c>
      <c r="C36" s="27"/>
    </row>
    <row r="37" spans="1:3" ht="14.5">
      <c r="A37" s="27" t="s">
        <v>191</v>
      </c>
      <c r="C37" s="27"/>
    </row>
    <row r="38" spans="1:3" ht="14.5">
      <c r="A38" s="27" t="s">
        <v>192</v>
      </c>
      <c r="C38" s="27"/>
    </row>
    <row r="39" spans="1:3" ht="14.5">
      <c r="A39" s="27" t="s">
        <v>711</v>
      </c>
      <c r="C39" s="27"/>
    </row>
    <row r="40" spans="1:3" ht="14.5">
      <c r="A40" s="27" t="s">
        <v>1052</v>
      </c>
      <c r="C40" s="27"/>
    </row>
    <row r="41" spans="1:3" ht="14.5">
      <c r="A41" s="27" t="s">
        <v>1053</v>
      </c>
      <c r="C41" s="27"/>
    </row>
    <row r="42" spans="1:3" ht="14.5">
      <c r="A42" s="27" t="s">
        <v>45</v>
      </c>
      <c r="C42" s="27"/>
    </row>
    <row r="43" spans="1:3" ht="14.5">
      <c r="A43" s="27" t="s">
        <v>40</v>
      </c>
      <c r="C43" s="27"/>
    </row>
    <row r="44" spans="1:3" ht="14.5">
      <c r="A44" s="27" t="s">
        <v>41</v>
      </c>
      <c r="C44" s="27"/>
    </row>
    <row r="45" spans="1:3" ht="14.5">
      <c r="A45" s="27" t="s">
        <v>1991</v>
      </c>
      <c r="C45" s="27"/>
    </row>
    <row r="46" spans="1:3" ht="14.5">
      <c r="A46" s="27" t="s">
        <v>1999</v>
      </c>
      <c r="B46" s="27"/>
      <c r="C46" s="27"/>
    </row>
    <row r="47" spans="1:3" ht="14.5">
      <c r="A47" s="27" t="s">
        <v>2001</v>
      </c>
      <c r="B47" s="27"/>
      <c r="C47" s="27"/>
    </row>
    <row r="48" spans="1:3" ht="14.5">
      <c r="A48" s="27" t="s">
        <v>2003</v>
      </c>
      <c r="B48" s="27"/>
      <c r="C48" s="27"/>
    </row>
    <row r="49" spans="1:3" ht="14.5">
      <c r="A49" s="27" t="s">
        <v>1997</v>
      </c>
      <c r="B49" s="27"/>
      <c r="C49" s="27"/>
    </row>
    <row r="50" spans="1:3" ht="14.5">
      <c r="A50" s="27" t="s">
        <v>2005</v>
      </c>
      <c r="B50" s="27"/>
      <c r="C50" s="27"/>
    </row>
    <row r="51" spans="1:3" ht="14.5">
      <c r="B51" s="27"/>
      <c r="C51" s="27"/>
    </row>
    <row r="52" spans="1:3" ht="14.5">
      <c r="B52" s="27"/>
      <c r="C52" s="27"/>
    </row>
    <row r="53" spans="1:3" ht="14.5">
      <c r="B53" s="27"/>
      <c r="C53" s="27"/>
    </row>
    <row r="54" spans="1:3" ht="14.5">
      <c r="B54" s="27"/>
      <c r="C54" s="27"/>
    </row>
    <row r="55" spans="1:3" ht="14.5">
      <c r="B55" s="27"/>
      <c r="C55" s="27"/>
    </row>
    <row r="56" spans="1:3" ht="14.5">
      <c r="B56" s="27"/>
      <c r="C56" s="27"/>
    </row>
    <row r="57" spans="1:3" ht="14.5">
      <c r="B57" s="27"/>
      <c r="C57" s="27"/>
    </row>
    <row r="58" spans="1:3" ht="14.5">
      <c r="B58" s="27"/>
      <c r="C58" s="27"/>
    </row>
    <row r="59" spans="1:3" ht="14.5">
      <c r="B59" s="27"/>
      <c r="C59" s="27"/>
    </row>
    <row r="60" spans="1:3" ht="14.5">
      <c r="B60" s="27"/>
      <c r="C60" s="27"/>
    </row>
    <row r="61" spans="1:3" ht="14.5">
      <c r="B61" s="27"/>
      <c r="C61" s="27"/>
    </row>
    <row r="62" spans="1:3" ht="14.5">
      <c r="B62" s="27"/>
      <c r="C62" s="27"/>
    </row>
    <row r="63" spans="1:3" ht="14.5">
      <c r="B63" s="27"/>
      <c r="C63" s="27"/>
    </row>
    <row r="64" spans="1:3" ht="14.5">
      <c r="B64" s="27"/>
      <c r="C64" s="27"/>
    </row>
    <row r="65" spans="2:3" ht="14.5">
      <c r="B65" s="27"/>
      <c r="C65" s="27"/>
    </row>
    <row r="66" spans="2:3" ht="14.5">
      <c r="B66" s="27"/>
      <c r="C66" s="27"/>
    </row>
    <row r="67" spans="2:3" ht="14.5">
      <c r="B67" s="27"/>
      <c r="C67" s="27"/>
    </row>
    <row r="68" spans="2:3" ht="14.5">
      <c r="B68" s="27"/>
      <c r="C68" s="27"/>
    </row>
    <row r="69" spans="2:3" ht="14.5">
      <c r="B69" s="27"/>
      <c r="C69" s="27"/>
    </row>
    <row r="70" spans="2:3" ht="14.5">
      <c r="B70" s="27"/>
      <c r="C70" s="27"/>
    </row>
    <row r="71" spans="2:3" ht="14.5">
      <c r="B71" s="27"/>
      <c r="C71" s="27"/>
    </row>
    <row r="72" spans="2:3" ht="14.5">
      <c r="B72" s="27"/>
      <c r="C72" s="27"/>
    </row>
    <row r="73" spans="2:3" ht="14.5">
      <c r="B73" s="27"/>
      <c r="C73" s="27"/>
    </row>
    <row r="74" spans="2:3" ht="14.5">
      <c r="B74" s="27"/>
      <c r="C74" s="27"/>
    </row>
    <row r="75" spans="2:3" ht="14.5">
      <c r="B75" s="27"/>
      <c r="C75" s="27"/>
    </row>
    <row r="76" spans="2:3" ht="14.5">
      <c r="B76" s="27"/>
      <c r="C76" s="27"/>
    </row>
    <row r="77" spans="2:3" ht="14.5">
      <c r="B77" s="27"/>
      <c r="C77" s="27"/>
    </row>
    <row r="78" spans="2:3" ht="14.5">
      <c r="B78" s="27"/>
      <c r="C78" s="27"/>
    </row>
    <row r="79" spans="2:3" ht="14.5">
      <c r="B79" s="27"/>
      <c r="C79" s="27"/>
    </row>
    <row r="80" spans="2:3" ht="14.5">
      <c r="B80" s="27"/>
      <c r="C80" s="27"/>
    </row>
    <row r="81" spans="2:3" ht="14.5">
      <c r="B81" s="27"/>
      <c r="C81" s="27"/>
    </row>
    <row r="82" spans="2:3" ht="14.5">
      <c r="B82" s="27"/>
      <c r="C82" s="27"/>
    </row>
    <row r="83" spans="2:3" ht="14.5">
      <c r="B83" s="27"/>
      <c r="C83" s="27"/>
    </row>
    <row r="84" spans="2:3" ht="14.5">
      <c r="B84" s="27"/>
      <c r="C84" s="27"/>
    </row>
    <row r="85" spans="2:3" ht="14.5">
      <c r="B85" s="27"/>
      <c r="C85" s="27"/>
    </row>
    <row r="86" spans="2:3" ht="14.5">
      <c r="B86" s="27"/>
      <c r="C86" s="27"/>
    </row>
    <row r="87" spans="2:3" ht="14.5">
      <c r="B87" s="27"/>
      <c r="C87" s="27"/>
    </row>
    <row r="88" spans="2:3" ht="14.5">
      <c r="B88" s="27"/>
      <c r="C88" s="27"/>
    </row>
    <row r="89" spans="2:3" ht="14.5">
      <c r="B89" s="27"/>
      <c r="C89" s="27"/>
    </row>
    <row r="90" spans="2:3" ht="14.5">
      <c r="B90" s="27"/>
      <c r="C90" s="27"/>
    </row>
    <row r="91" spans="2:3" ht="14.5">
      <c r="B91" s="27"/>
      <c r="C91" s="27"/>
    </row>
    <row r="92" spans="2:3" ht="14.5">
      <c r="B92" s="27"/>
      <c r="C92" s="27"/>
    </row>
    <row r="93" spans="2:3" ht="14.5">
      <c r="B93" s="27"/>
      <c r="C93" s="27"/>
    </row>
    <row r="94" spans="2:3" ht="14.5">
      <c r="B94" s="27"/>
      <c r="C94" s="27"/>
    </row>
    <row r="95" spans="2:3" ht="14.5">
      <c r="B95" s="27"/>
      <c r="C95" s="27"/>
    </row>
    <row r="96" spans="2:3" ht="14.5">
      <c r="B96" s="27"/>
      <c r="C96" s="27"/>
    </row>
    <row r="97" spans="2:3" ht="14.5">
      <c r="B97" s="27"/>
      <c r="C97" s="27"/>
    </row>
    <row r="98" spans="2:3" ht="14.5">
      <c r="B98" s="27"/>
      <c r="C98" s="27"/>
    </row>
    <row r="99" spans="2:3" ht="14.5">
      <c r="B99" s="27"/>
      <c r="C99" s="27"/>
    </row>
    <row r="100" spans="2:3" ht="14.5">
      <c r="B100" s="27"/>
      <c r="C100" s="27"/>
    </row>
    <row r="101" spans="2:3" ht="14.5">
      <c r="B101" s="27"/>
      <c r="C101" s="27"/>
    </row>
    <row r="102" spans="2:3" ht="14.5">
      <c r="B102" s="27"/>
      <c r="C102" s="27"/>
    </row>
    <row r="103" spans="2:3" ht="14.5">
      <c r="B103" s="27"/>
      <c r="C103" s="27"/>
    </row>
    <row r="104" spans="2:3" ht="14.5">
      <c r="B104" s="27"/>
      <c r="C104" s="27"/>
    </row>
    <row r="105" spans="2:3" ht="14.5">
      <c r="B105" s="27"/>
      <c r="C105" s="27"/>
    </row>
    <row r="106" spans="2:3" ht="14.5">
      <c r="B106" s="27"/>
      <c r="C106" s="27"/>
    </row>
    <row r="107" spans="2:3" ht="14.5">
      <c r="B107" s="27"/>
      <c r="C107" s="27"/>
    </row>
    <row r="108" spans="2:3" ht="14.5">
      <c r="B108" s="27"/>
      <c r="C108" s="27"/>
    </row>
    <row r="109" spans="2:3" ht="14.5">
      <c r="B109" s="27"/>
      <c r="C109" s="27"/>
    </row>
    <row r="110" spans="2:3" ht="14.5">
      <c r="B110" s="27"/>
      <c r="C110" s="27"/>
    </row>
    <row r="111" spans="2:3" ht="14.5">
      <c r="B111" s="27"/>
      <c r="C111" s="27"/>
    </row>
    <row r="112" spans="2:3" ht="14.5">
      <c r="B112" s="27"/>
      <c r="C112" s="27"/>
    </row>
    <row r="113" spans="2:3" ht="14.5">
      <c r="B113" s="27"/>
      <c r="C113" s="27"/>
    </row>
    <row r="114" spans="2:3" ht="14.5">
      <c r="B114" s="27"/>
      <c r="C114" s="27"/>
    </row>
    <row r="115" spans="2:3" ht="14.5">
      <c r="B115" s="27"/>
      <c r="C115" s="27"/>
    </row>
    <row r="116" spans="2:3" ht="14.5">
      <c r="B116" s="27"/>
      <c r="C116" s="27"/>
    </row>
    <row r="117" spans="2:3" ht="14.5">
      <c r="C117" s="27" t="s">
        <v>81</v>
      </c>
    </row>
    <row r="118" spans="2:3" ht="14.5">
      <c r="C118" s="27" t="s">
        <v>81</v>
      </c>
    </row>
    <row r="119" spans="2:3" ht="14.5">
      <c r="C119" s="27" t="s">
        <v>82</v>
      </c>
    </row>
    <row r="120" spans="2:3" ht="14.5">
      <c r="C120" s="27" t="s">
        <v>82</v>
      </c>
    </row>
    <row r="121" spans="2:3" ht="14.5">
      <c r="C121" s="27" t="s">
        <v>82</v>
      </c>
    </row>
    <row r="122" spans="2:3" ht="14.5">
      <c r="C122" s="27" t="s">
        <v>82</v>
      </c>
    </row>
    <row r="123" spans="2:3" ht="14.5">
      <c r="C123" s="27" t="s">
        <v>82</v>
      </c>
    </row>
    <row r="124" spans="2:3" ht="14.5">
      <c r="C124" s="27" t="s">
        <v>82</v>
      </c>
    </row>
    <row r="125" spans="2:3" ht="14.5">
      <c r="C125" s="27" t="s">
        <v>14</v>
      </c>
    </row>
    <row r="126" spans="2:3" ht="14.5">
      <c r="C126" s="27" t="s">
        <v>14</v>
      </c>
    </row>
    <row r="127" spans="2:3" ht="14.5">
      <c r="C127" s="27" t="s">
        <v>14</v>
      </c>
    </row>
    <row r="128" spans="2:3" ht="14.5">
      <c r="C128" s="27" t="s">
        <v>14</v>
      </c>
    </row>
    <row r="129" spans="3:3" ht="14.5">
      <c r="C129" s="27" t="s">
        <v>14</v>
      </c>
    </row>
    <row r="130" spans="3:3" ht="14.5">
      <c r="C130" s="27" t="s">
        <v>14</v>
      </c>
    </row>
    <row r="131" spans="3:3" ht="14.5">
      <c r="C131" s="27" t="s">
        <v>14</v>
      </c>
    </row>
    <row r="132" spans="3:3" ht="14.5">
      <c r="C132" s="27" t="s">
        <v>14</v>
      </c>
    </row>
    <row r="133" spans="3:3" ht="14.5">
      <c r="C133" s="27" t="s">
        <v>14</v>
      </c>
    </row>
    <row r="134" spans="3:3" ht="14.5">
      <c r="C134" s="27" t="s">
        <v>14</v>
      </c>
    </row>
    <row r="135" spans="3:3" ht="14.5">
      <c r="C135" s="27" t="s">
        <v>14</v>
      </c>
    </row>
    <row r="136" spans="3:3" ht="14.5">
      <c r="C136" s="27" t="s">
        <v>14</v>
      </c>
    </row>
    <row r="137" spans="3:3" ht="14.5">
      <c r="C137" s="27" t="s">
        <v>14</v>
      </c>
    </row>
    <row r="138" spans="3:3" ht="14.5">
      <c r="C138" s="27" t="s">
        <v>14</v>
      </c>
    </row>
    <row r="139" spans="3:3" ht="14.5">
      <c r="C139" s="27" t="s">
        <v>15</v>
      </c>
    </row>
    <row r="140" spans="3:3" ht="14.5">
      <c r="C140" s="27" t="s">
        <v>15</v>
      </c>
    </row>
    <row r="141" spans="3:3" ht="14.5">
      <c r="C141" s="27" t="s">
        <v>15</v>
      </c>
    </row>
    <row r="142" spans="3:3" ht="14.5">
      <c r="C142" s="27" t="s">
        <v>15</v>
      </c>
    </row>
    <row r="143" spans="3:3" ht="14.5">
      <c r="C143" s="27" t="s">
        <v>15</v>
      </c>
    </row>
    <row r="144" spans="3:3" ht="14.5">
      <c r="C144" s="27" t="s">
        <v>15</v>
      </c>
    </row>
    <row r="145" spans="3:3" ht="14.5">
      <c r="C145" s="27" t="s">
        <v>15</v>
      </c>
    </row>
    <row r="146" spans="3:3" ht="14.5">
      <c r="C146" s="27" t="s">
        <v>14</v>
      </c>
    </row>
    <row r="147" spans="3:3" ht="14.5">
      <c r="C147" s="27" t="s">
        <v>14</v>
      </c>
    </row>
    <row r="148" spans="3:3" ht="14.5">
      <c r="C148" s="27" t="s">
        <v>14</v>
      </c>
    </row>
    <row r="149" spans="3:3" ht="14.5">
      <c r="C149" s="27" t="s">
        <v>14</v>
      </c>
    </row>
    <row r="150" spans="3:3" ht="14.5">
      <c r="C150" s="27" t="s">
        <v>14</v>
      </c>
    </row>
    <row r="151" spans="3:3" ht="14.5">
      <c r="C151" s="27" t="s">
        <v>14</v>
      </c>
    </row>
    <row r="152" spans="3:3" ht="14.5">
      <c r="C152" s="27" t="s">
        <v>15</v>
      </c>
    </row>
    <row r="153" spans="3:3" ht="14.5">
      <c r="C153" s="27" t="s">
        <v>15</v>
      </c>
    </row>
    <row r="154" spans="3:3" ht="14.5">
      <c r="C154" s="27" t="s">
        <v>15</v>
      </c>
    </row>
    <row r="155" spans="3:3" ht="14.5">
      <c r="C155" s="27" t="s">
        <v>84</v>
      </c>
    </row>
    <row r="156" spans="3:3" ht="14.5">
      <c r="C156" s="27" t="s">
        <v>84</v>
      </c>
    </row>
    <row r="157" spans="3:3" ht="14.5">
      <c r="C157" s="27" t="s">
        <v>84</v>
      </c>
    </row>
    <row r="158" spans="3:3" ht="14.5">
      <c r="C158" s="27" t="s">
        <v>84</v>
      </c>
    </row>
    <row r="159" spans="3:3" ht="14.5">
      <c r="C159" s="27" t="s">
        <v>84</v>
      </c>
    </row>
    <row r="160" spans="3:3" ht="14.5">
      <c r="C160" s="27" t="s">
        <v>87</v>
      </c>
    </row>
    <row r="161" spans="3:3" ht="14.5">
      <c r="C161" s="27" t="s">
        <v>87</v>
      </c>
    </row>
    <row r="162" spans="3:3" ht="14.5">
      <c r="C162" s="27" t="s">
        <v>87</v>
      </c>
    </row>
    <row r="163" spans="3:3" ht="14.5">
      <c r="C163" s="27" t="s">
        <v>87</v>
      </c>
    </row>
    <row r="164" spans="3:3" ht="14.5">
      <c r="C164" s="27" t="s">
        <v>87</v>
      </c>
    </row>
    <row r="165" spans="3:3" ht="14.5">
      <c r="C165" s="27" t="s">
        <v>87</v>
      </c>
    </row>
    <row r="166" spans="3:3" ht="14.5">
      <c r="C166" s="27" t="s">
        <v>88</v>
      </c>
    </row>
    <row r="167" spans="3:3" ht="14.5">
      <c r="C167" s="27" t="s">
        <v>89</v>
      </c>
    </row>
    <row r="168" spans="3:3" ht="14.5">
      <c r="C168" s="27" t="s">
        <v>84</v>
      </c>
    </row>
    <row r="169" spans="3:3" ht="14.5">
      <c r="C169" s="27" t="s">
        <v>85</v>
      </c>
    </row>
    <row r="170" spans="3:3" ht="14.5">
      <c r="C170" s="27" t="s">
        <v>85</v>
      </c>
    </row>
    <row r="171" spans="3:3" ht="14.5">
      <c r="C171" s="27" t="s">
        <v>85</v>
      </c>
    </row>
    <row r="172" spans="3:3" ht="14.5">
      <c r="C172" s="27" t="s">
        <v>85</v>
      </c>
    </row>
    <row r="173" spans="3:3" ht="14.5">
      <c r="C173" s="27" t="s">
        <v>85</v>
      </c>
    </row>
    <row r="174" spans="3:3" ht="14.5">
      <c r="C174" s="27" t="s">
        <v>85</v>
      </c>
    </row>
    <row r="175" spans="3:3" ht="14.5">
      <c r="C175" s="27" t="s">
        <v>89</v>
      </c>
    </row>
    <row r="176" spans="3:3" ht="14.5">
      <c r="C176" s="27" t="s">
        <v>89</v>
      </c>
    </row>
    <row r="177" spans="3:3" ht="14.5">
      <c r="C177" s="27" t="s">
        <v>15</v>
      </c>
    </row>
    <row r="178" spans="3:3" ht="14.5">
      <c r="C178" s="27" t="s">
        <v>16</v>
      </c>
    </row>
    <row r="179" spans="3:3" ht="14.5">
      <c r="C179" s="27" t="s">
        <v>16</v>
      </c>
    </row>
    <row r="180" spans="3:3" ht="14.5">
      <c r="C180" s="27" t="s">
        <v>16</v>
      </c>
    </row>
    <row r="181" spans="3:3" ht="14.5">
      <c r="C181" s="27" t="s">
        <v>16</v>
      </c>
    </row>
    <row r="182" spans="3:3" ht="14.5">
      <c r="C182" s="27" t="s">
        <v>16</v>
      </c>
    </row>
    <row r="183" spans="3:3" ht="14.5">
      <c r="C183" s="27" t="s">
        <v>16</v>
      </c>
    </row>
    <row r="184" spans="3:3" ht="14.5">
      <c r="C184" s="27" t="s">
        <v>16</v>
      </c>
    </row>
    <row r="185" spans="3:3" ht="14.5">
      <c r="C185" s="27" t="s">
        <v>16</v>
      </c>
    </row>
    <row r="186" spans="3:3" ht="14.5">
      <c r="C186" s="27" t="s">
        <v>15</v>
      </c>
    </row>
    <row r="187" spans="3:3" ht="14.5">
      <c r="C187" s="27" t="s">
        <v>15</v>
      </c>
    </row>
    <row r="188" spans="3:3" ht="14.5">
      <c r="C188" s="27" t="s">
        <v>15</v>
      </c>
    </row>
    <row r="189" spans="3:3" ht="14.5">
      <c r="C189" s="27" t="s">
        <v>15</v>
      </c>
    </row>
    <row r="190" spans="3:3" ht="14.5">
      <c r="C190" s="27" t="s">
        <v>15</v>
      </c>
    </row>
    <row r="191" spans="3:3" ht="14.5">
      <c r="C191" s="27" t="s">
        <v>15</v>
      </c>
    </row>
    <row r="192" spans="3:3" ht="14.5">
      <c r="C192" s="27" t="s">
        <v>15</v>
      </c>
    </row>
    <row r="193" spans="3:3" ht="14.5">
      <c r="C193" s="27" t="s">
        <v>89</v>
      </c>
    </row>
    <row r="194" spans="3:3" ht="14.5">
      <c r="C194" s="27" t="s">
        <v>89</v>
      </c>
    </row>
    <row r="195" spans="3:3" ht="14.5">
      <c r="C195" s="27" t="s">
        <v>90</v>
      </c>
    </row>
    <row r="196" spans="3:3" ht="14.5">
      <c r="C196" s="27" t="s">
        <v>90</v>
      </c>
    </row>
    <row r="197" spans="3:3" ht="14.5">
      <c r="C197" s="27" t="s">
        <v>90</v>
      </c>
    </row>
    <row r="198" spans="3:3" ht="14.5">
      <c r="C198" s="27" t="s">
        <v>90</v>
      </c>
    </row>
    <row r="199" spans="3:3" ht="14.5">
      <c r="C199" s="27" t="s">
        <v>190</v>
      </c>
    </row>
    <row r="200" spans="3:3" ht="14.5">
      <c r="C200" s="27" t="s">
        <v>190</v>
      </c>
    </row>
    <row r="201" spans="3:3" ht="14.5">
      <c r="C201" s="27" t="s">
        <v>190</v>
      </c>
    </row>
    <row r="202" spans="3:3" ht="14.5">
      <c r="C202" s="27" t="s">
        <v>90</v>
      </c>
    </row>
    <row r="203" spans="3:3" ht="14.5">
      <c r="C203" s="27" t="s">
        <v>90</v>
      </c>
    </row>
    <row r="204" spans="3:3" ht="14.5">
      <c r="C204" s="27" t="s">
        <v>91</v>
      </c>
    </row>
    <row r="205" spans="3:3" ht="14.5">
      <c r="C205" s="27" t="s">
        <v>91</v>
      </c>
    </row>
    <row r="206" spans="3:3" ht="14.5">
      <c r="C206" s="27" t="s">
        <v>91</v>
      </c>
    </row>
    <row r="207" spans="3:3" ht="14.5">
      <c r="C207" s="27" t="s">
        <v>91</v>
      </c>
    </row>
    <row r="208" spans="3:3" ht="14.5">
      <c r="C208" s="27" t="s">
        <v>91</v>
      </c>
    </row>
    <row r="209" spans="3:3" ht="14.5">
      <c r="C209" s="27" t="s">
        <v>91</v>
      </c>
    </row>
    <row r="210" spans="3:3" ht="14.5">
      <c r="C210" s="27" t="s">
        <v>89</v>
      </c>
    </row>
    <row r="211" spans="3:3" ht="14.5">
      <c r="C211" s="27" t="s">
        <v>16</v>
      </c>
    </row>
    <row r="212" spans="3:3" ht="14.5">
      <c r="C212" s="27" t="s">
        <v>16</v>
      </c>
    </row>
    <row r="213" spans="3:3" ht="14.5">
      <c r="C213" s="27" t="s">
        <v>16</v>
      </c>
    </row>
    <row r="214" spans="3:3" ht="14.5">
      <c r="C214" s="27" t="s">
        <v>16</v>
      </c>
    </row>
    <row r="215" spans="3:3" ht="14.5">
      <c r="C215" s="27" t="s">
        <v>16</v>
      </c>
    </row>
    <row r="216" spans="3:3" ht="14.5">
      <c r="C216" s="27" t="s">
        <v>16</v>
      </c>
    </row>
    <row r="217" spans="3:3" ht="14.5">
      <c r="C217" s="27" t="s">
        <v>16</v>
      </c>
    </row>
    <row r="218" spans="3:3" ht="14.5">
      <c r="C218" s="27" t="s">
        <v>16</v>
      </c>
    </row>
    <row r="219" spans="3:3" ht="14.5">
      <c r="C219" s="27" t="s">
        <v>16</v>
      </c>
    </row>
    <row r="220" spans="3:3" ht="14.5">
      <c r="C220" s="27" t="s">
        <v>16</v>
      </c>
    </row>
    <row r="221" spans="3:3" ht="14.5">
      <c r="C221" s="27" t="s">
        <v>16</v>
      </c>
    </row>
    <row r="222" spans="3:3" ht="14.5">
      <c r="C222" s="27" t="s">
        <v>16</v>
      </c>
    </row>
    <row r="223" spans="3:3" ht="14.5">
      <c r="C223" s="27" t="s">
        <v>16</v>
      </c>
    </row>
    <row r="224" spans="3:3" ht="14.5">
      <c r="C224" s="27" t="s">
        <v>16</v>
      </c>
    </row>
    <row r="225" spans="3:3" ht="14.5">
      <c r="C225" s="27" t="s">
        <v>16</v>
      </c>
    </row>
    <row r="226" spans="3:3" ht="14.5">
      <c r="C226" s="27" t="s">
        <v>16</v>
      </c>
    </row>
    <row r="227" spans="3:3" ht="14.5">
      <c r="C227" s="27" t="s">
        <v>17</v>
      </c>
    </row>
    <row r="228" spans="3:3" ht="14.5">
      <c r="C228" s="27" t="s">
        <v>17</v>
      </c>
    </row>
    <row r="229" spans="3:3" ht="14.5">
      <c r="C229" s="27" t="s">
        <v>17</v>
      </c>
    </row>
    <row r="230" spans="3:3" ht="14.5">
      <c r="C230" s="27" t="s">
        <v>17</v>
      </c>
    </row>
    <row r="231" spans="3:3" ht="14.5">
      <c r="C231" s="27" t="s">
        <v>17</v>
      </c>
    </row>
    <row r="232" spans="3:3" ht="14.5">
      <c r="C232" s="27" t="s">
        <v>17</v>
      </c>
    </row>
    <row r="233" spans="3:3" ht="14.5">
      <c r="C233" s="27" t="s">
        <v>17</v>
      </c>
    </row>
    <row r="234" spans="3:3" ht="14.5">
      <c r="C234" s="27" t="s">
        <v>17</v>
      </c>
    </row>
    <row r="235" spans="3:3" ht="14.5">
      <c r="C235" s="27" t="s">
        <v>17</v>
      </c>
    </row>
    <row r="236" spans="3:3" ht="14.5">
      <c r="C236" s="27" t="s">
        <v>18</v>
      </c>
    </row>
    <row r="237" spans="3:3" ht="14.5">
      <c r="C237" s="27" t="s">
        <v>155</v>
      </c>
    </row>
    <row r="238" spans="3:3" ht="14.5">
      <c r="C238" s="27" t="s">
        <v>155</v>
      </c>
    </row>
    <row r="239" spans="3:3" ht="14.5">
      <c r="C239" s="27" t="s">
        <v>155</v>
      </c>
    </row>
    <row r="240" spans="3:3" ht="14.5">
      <c r="C240" s="27" t="s">
        <v>155</v>
      </c>
    </row>
    <row r="241" spans="3:3" ht="14.5">
      <c r="C241" s="27" t="s">
        <v>155</v>
      </c>
    </row>
    <row r="242" spans="3:3" ht="14.5">
      <c r="C242" s="27" t="s">
        <v>155</v>
      </c>
    </row>
    <row r="243" spans="3:3" ht="14.5">
      <c r="C243" s="27" t="s">
        <v>156</v>
      </c>
    </row>
    <row r="244" spans="3:3" ht="14.5">
      <c r="C244" s="27" t="s">
        <v>156</v>
      </c>
    </row>
    <row r="245" spans="3:3" ht="14.5">
      <c r="C245" s="27" t="s">
        <v>156</v>
      </c>
    </row>
    <row r="246" spans="3:3" ht="14.5">
      <c r="C246" s="27" t="s">
        <v>156</v>
      </c>
    </row>
    <row r="247" spans="3:3" ht="14.5">
      <c r="C247" s="27" t="s">
        <v>156</v>
      </c>
    </row>
    <row r="248" spans="3:3" ht="14.5">
      <c r="C248" s="27" t="s">
        <v>156</v>
      </c>
    </row>
    <row r="249" spans="3:3" ht="14.5">
      <c r="C249" s="27" t="s">
        <v>157</v>
      </c>
    </row>
    <row r="250" spans="3:3" ht="14.5">
      <c r="C250" s="27" t="s">
        <v>157</v>
      </c>
    </row>
    <row r="251" spans="3:3" ht="14.5">
      <c r="C251" s="27" t="s">
        <v>157</v>
      </c>
    </row>
    <row r="252" spans="3:3" ht="14.5">
      <c r="C252" s="27" t="s">
        <v>157</v>
      </c>
    </row>
    <row r="253" spans="3:3" ht="14.5">
      <c r="C253" s="27" t="s">
        <v>157</v>
      </c>
    </row>
    <row r="254" spans="3:3" ht="14.5">
      <c r="C254" s="27" t="s">
        <v>157</v>
      </c>
    </row>
    <row r="255" spans="3:3" ht="14.5">
      <c r="C255" s="27" t="s">
        <v>158</v>
      </c>
    </row>
    <row r="256" spans="3:3" ht="14.5">
      <c r="C256" s="27" t="s">
        <v>158</v>
      </c>
    </row>
    <row r="257" spans="3:3" ht="14.5">
      <c r="C257" s="27" t="s">
        <v>158</v>
      </c>
    </row>
    <row r="258" spans="3:3" ht="14.5">
      <c r="C258" s="27" t="s">
        <v>158</v>
      </c>
    </row>
    <row r="259" spans="3:3" ht="14.5">
      <c r="C259" s="27" t="s">
        <v>158</v>
      </c>
    </row>
    <row r="260" spans="3:3" ht="14.5">
      <c r="C260" s="27" t="s">
        <v>158</v>
      </c>
    </row>
    <row r="261" spans="3:3" ht="14.5">
      <c r="C261" s="27" t="s">
        <v>164</v>
      </c>
    </row>
    <row r="262" spans="3:3" ht="14.5">
      <c r="C262" s="27" t="s">
        <v>164</v>
      </c>
    </row>
    <row r="263" spans="3:3" ht="14.5">
      <c r="C263" s="27" t="s">
        <v>164</v>
      </c>
    </row>
    <row r="264" spans="3:3" ht="14.5">
      <c r="C264" s="27" t="s">
        <v>164</v>
      </c>
    </row>
    <row r="265" spans="3:3" ht="14.5">
      <c r="C265" s="27" t="s">
        <v>164</v>
      </c>
    </row>
    <row r="266" spans="3:3" ht="14.5">
      <c r="C266" s="27" t="s">
        <v>164</v>
      </c>
    </row>
    <row r="267" spans="3:3" ht="14.5">
      <c r="C267" s="27" t="s">
        <v>166</v>
      </c>
    </row>
    <row r="268" spans="3:3" ht="14.5">
      <c r="C268" s="27" t="s">
        <v>166</v>
      </c>
    </row>
    <row r="269" spans="3:3" ht="14.5">
      <c r="C269" s="27" t="s">
        <v>166</v>
      </c>
    </row>
    <row r="270" spans="3:3" ht="14.5">
      <c r="C270" s="27" t="s">
        <v>166</v>
      </c>
    </row>
    <row r="271" spans="3:3" ht="14.5">
      <c r="C271" s="27" t="s">
        <v>166</v>
      </c>
    </row>
    <row r="272" spans="3:3" ht="14.5">
      <c r="C272" s="27" t="s">
        <v>166</v>
      </c>
    </row>
    <row r="273" spans="3:3" ht="14.5">
      <c r="C273" s="27" t="s">
        <v>166</v>
      </c>
    </row>
    <row r="274" spans="3:3" ht="14.5">
      <c r="C274" s="27" t="s">
        <v>166</v>
      </c>
    </row>
    <row r="275" spans="3:3" ht="14.5">
      <c r="C275" s="27" t="s">
        <v>166</v>
      </c>
    </row>
    <row r="276" spans="3:3" ht="14.5">
      <c r="C276" s="27" t="s">
        <v>166</v>
      </c>
    </row>
    <row r="277" spans="3:3" ht="14.5">
      <c r="C277" s="27" t="s">
        <v>166</v>
      </c>
    </row>
    <row r="278" spans="3:3" ht="14.5">
      <c r="C278" s="27" t="s">
        <v>166</v>
      </c>
    </row>
    <row r="279" spans="3:3" ht="14.5">
      <c r="C279" s="27" t="s">
        <v>166</v>
      </c>
    </row>
    <row r="280" spans="3:3" ht="14.5">
      <c r="C280" s="27" t="s">
        <v>166</v>
      </c>
    </row>
    <row r="281" spans="3:3" ht="14.5">
      <c r="C281" s="27" t="s">
        <v>165</v>
      </c>
    </row>
    <row r="282" spans="3:3" ht="14.5">
      <c r="C282" s="27" t="s">
        <v>165</v>
      </c>
    </row>
    <row r="283" spans="3:3" ht="14.5">
      <c r="C283" s="27" t="s">
        <v>165</v>
      </c>
    </row>
    <row r="284" spans="3:3" ht="14.5">
      <c r="C284" s="27" t="s">
        <v>165</v>
      </c>
    </row>
    <row r="285" spans="3:3" ht="14.5">
      <c r="C285" s="27" t="s">
        <v>165</v>
      </c>
    </row>
    <row r="286" spans="3:3" ht="14.5">
      <c r="C286" s="27" t="s">
        <v>165</v>
      </c>
    </row>
    <row r="287" spans="3:3" ht="14.5">
      <c r="C287" s="27" t="s">
        <v>190</v>
      </c>
    </row>
    <row r="288" spans="3:3" ht="14.5">
      <c r="C288" s="27" t="s">
        <v>190</v>
      </c>
    </row>
    <row r="289" spans="3:3" ht="14.5">
      <c r="C289" s="27" t="s">
        <v>190</v>
      </c>
    </row>
    <row r="290" spans="3:3" ht="14.5">
      <c r="C290" s="27" t="s">
        <v>188</v>
      </c>
    </row>
    <row r="291" spans="3:3" ht="14.5">
      <c r="C291" s="27" t="s">
        <v>188</v>
      </c>
    </row>
    <row r="292" spans="3:3" ht="14.5">
      <c r="C292" s="27" t="s">
        <v>188</v>
      </c>
    </row>
    <row r="293" spans="3:3" ht="14.5">
      <c r="C293" s="27" t="s">
        <v>188</v>
      </c>
    </row>
    <row r="294" spans="3:3" ht="14.5">
      <c r="C294" s="27" t="s">
        <v>188</v>
      </c>
    </row>
    <row r="295" spans="3:3" ht="14.5">
      <c r="C295" s="27" t="s">
        <v>188</v>
      </c>
    </row>
    <row r="296" spans="3:3" ht="14.5">
      <c r="C296" s="27" t="s">
        <v>215</v>
      </c>
    </row>
    <row r="297" spans="3:3" ht="14.5">
      <c r="C297" s="27" t="s">
        <v>215</v>
      </c>
    </row>
    <row r="298" spans="3:3" ht="14.5">
      <c r="C298" s="27" t="s">
        <v>215</v>
      </c>
    </row>
    <row r="299" spans="3:3" ht="14.5">
      <c r="C299" s="27" t="s">
        <v>215</v>
      </c>
    </row>
    <row r="300" spans="3:3" ht="14.5">
      <c r="C300" s="27" t="s">
        <v>215</v>
      </c>
    </row>
    <row r="301" spans="3:3" ht="14.5">
      <c r="C301" s="27" t="s">
        <v>215</v>
      </c>
    </row>
    <row r="302" spans="3:3" ht="14.5">
      <c r="C302" s="27" t="s">
        <v>159</v>
      </c>
    </row>
    <row r="303" spans="3:3" ht="14.5">
      <c r="C303" s="27" t="s">
        <v>159</v>
      </c>
    </row>
    <row r="304" spans="3:3" ht="14.5">
      <c r="C304" s="27" t="s">
        <v>159</v>
      </c>
    </row>
    <row r="305" spans="3:3" ht="14.5">
      <c r="C305" s="27" t="s">
        <v>159</v>
      </c>
    </row>
    <row r="306" spans="3:3" ht="14.5">
      <c r="C306" s="27" t="s">
        <v>159</v>
      </c>
    </row>
    <row r="307" spans="3:3" ht="14.5">
      <c r="C307" s="27" t="s">
        <v>159</v>
      </c>
    </row>
    <row r="308" spans="3:3" ht="14.5">
      <c r="C308" s="27" t="s">
        <v>160</v>
      </c>
    </row>
    <row r="309" spans="3:3" ht="14.5">
      <c r="C309" s="27" t="s">
        <v>160</v>
      </c>
    </row>
    <row r="310" spans="3:3" ht="14.5">
      <c r="C310" s="27" t="s">
        <v>160</v>
      </c>
    </row>
    <row r="311" spans="3:3" ht="14.5">
      <c r="C311" s="27" t="s">
        <v>160</v>
      </c>
    </row>
    <row r="312" spans="3:3" ht="14.5">
      <c r="C312" s="27" t="s">
        <v>160</v>
      </c>
    </row>
    <row r="313" spans="3:3" ht="14.5">
      <c r="C313" s="27" t="s">
        <v>191</v>
      </c>
    </row>
    <row r="314" spans="3:3" ht="14.5">
      <c r="C314" s="27" t="s">
        <v>191</v>
      </c>
    </row>
    <row r="315" spans="3:3" ht="14.5">
      <c r="C315" s="27" t="s">
        <v>191</v>
      </c>
    </row>
    <row r="316" spans="3:3" ht="14.5">
      <c r="C316" s="27" t="s">
        <v>191</v>
      </c>
    </row>
    <row r="317" spans="3:3" ht="14.5">
      <c r="C317" s="27" t="s">
        <v>191</v>
      </c>
    </row>
    <row r="318" spans="3:3" ht="14.5">
      <c r="C318" s="27" t="s">
        <v>191</v>
      </c>
    </row>
    <row r="319" spans="3:3" ht="14.5">
      <c r="C319" s="27" t="s">
        <v>192</v>
      </c>
    </row>
    <row r="320" spans="3:3" ht="14.5">
      <c r="C320" s="27" t="s">
        <v>192</v>
      </c>
    </row>
    <row r="321" spans="3:3" ht="14.5">
      <c r="C321" s="27" t="s">
        <v>192</v>
      </c>
    </row>
    <row r="322" spans="3:3" ht="14.5">
      <c r="C322" s="27" t="s">
        <v>192</v>
      </c>
    </row>
    <row r="323" spans="3:3" ht="14.5">
      <c r="C323" s="27" t="s">
        <v>192</v>
      </c>
    </row>
    <row r="324" spans="3:3" ht="14.5">
      <c r="C324" s="27" t="s">
        <v>192</v>
      </c>
    </row>
    <row r="325" spans="3:3" ht="14.5">
      <c r="C325" s="27" t="s">
        <v>160</v>
      </c>
    </row>
    <row r="326" spans="3:3" ht="14.5">
      <c r="C326" s="27" t="s">
        <v>161</v>
      </c>
    </row>
    <row r="327" spans="3:3" ht="14.5">
      <c r="C327" s="27" t="s">
        <v>161</v>
      </c>
    </row>
    <row r="328" spans="3:3" ht="14.5">
      <c r="C328" s="27" t="s">
        <v>161</v>
      </c>
    </row>
    <row r="329" spans="3:3" ht="14.5">
      <c r="C329" s="27" t="s">
        <v>161</v>
      </c>
    </row>
    <row r="330" spans="3:3" ht="14.5">
      <c r="C330" s="27" t="s">
        <v>161</v>
      </c>
    </row>
    <row r="331" spans="3:3" ht="14.5">
      <c r="C331" s="27" t="s">
        <v>161</v>
      </c>
    </row>
    <row r="332" spans="3:3" ht="14.5">
      <c r="C332" s="27" t="s">
        <v>162</v>
      </c>
    </row>
    <row r="333" spans="3:3" ht="14.5">
      <c r="C333" s="27" t="s">
        <v>162</v>
      </c>
    </row>
    <row r="334" spans="3:3" ht="14.5">
      <c r="C334" s="27" t="s">
        <v>162</v>
      </c>
    </row>
    <row r="335" spans="3:3" ht="14.5">
      <c r="C335" s="27" t="s">
        <v>162</v>
      </c>
    </row>
    <row r="336" spans="3:3" ht="14.5">
      <c r="C336" s="27" t="s">
        <v>162</v>
      </c>
    </row>
    <row r="337" spans="3:3" ht="14.5">
      <c r="C337" s="27" t="s">
        <v>162</v>
      </c>
    </row>
    <row r="338" spans="3:3" ht="14.5">
      <c r="C338" s="27" t="s">
        <v>1053</v>
      </c>
    </row>
    <row r="339" spans="3:3" ht="14.5">
      <c r="C339" s="27" t="s">
        <v>1053</v>
      </c>
    </row>
    <row r="340" spans="3:3" ht="14.5">
      <c r="C340" s="27" t="s">
        <v>1053</v>
      </c>
    </row>
    <row r="341" spans="3:3" ht="14.5">
      <c r="C341" s="27" t="s">
        <v>1053</v>
      </c>
    </row>
    <row r="342" spans="3:3" ht="14.5">
      <c r="C342" s="27" t="s">
        <v>1053</v>
      </c>
    </row>
    <row r="343" spans="3:3" ht="14.5">
      <c r="C343" s="27" t="s">
        <v>1053</v>
      </c>
    </row>
    <row r="344" spans="3:3" ht="14.5">
      <c r="C344" s="27" t="s">
        <v>45</v>
      </c>
    </row>
    <row r="345" spans="3:3" ht="14.5">
      <c r="C345" s="27" t="s">
        <v>45</v>
      </c>
    </row>
    <row r="346" spans="3:3" ht="14.5">
      <c r="C346" s="27" t="s">
        <v>45</v>
      </c>
    </row>
    <row r="347" spans="3:3" ht="14.5">
      <c r="C347" s="27" t="s">
        <v>45</v>
      </c>
    </row>
    <row r="348" spans="3:3" ht="14.5">
      <c r="C348" s="27" t="s">
        <v>45</v>
      </c>
    </row>
    <row r="349" spans="3:3" ht="14.5">
      <c r="C349" s="27" t="s">
        <v>45</v>
      </c>
    </row>
    <row r="350" spans="3:3" ht="14.5">
      <c r="C350" s="27" t="s">
        <v>45</v>
      </c>
    </row>
    <row r="351" spans="3:3" ht="14.5">
      <c r="C351" s="27" t="s">
        <v>45</v>
      </c>
    </row>
    <row r="352" spans="3:3" ht="14.5">
      <c r="C352" s="27" t="s">
        <v>45</v>
      </c>
    </row>
    <row r="353" spans="3:3" ht="14.5">
      <c r="C353" s="27" t="s">
        <v>45</v>
      </c>
    </row>
    <row r="354" spans="3:3" ht="14.5">
      <c r="C354" s="27" t="s">
        <v>45</v>
      </c>
    </row>
    <row r="355" spans="3:3" ht="14.5">
      <c r="C355" s="27" t="s">
        <v>45</v>
      </c>
    </row>
    <row r="356" spans="3:3" ht="14.5">
      <c r="C356" s="27" t="s">
        <v>45</v>
      </c>
    </row>
    <row r="357" spans="3:3" ht="14.5">
      <c r="C357" s="27" t="s">
        <v>45</v>
      </c>
    </row>
    <row r="358" spans="3:3" ht="14.5">
      <c r="C358" s="27" t="s">
        <v>40</v>
      </c>
    </row>
    <row r="359" spans="3:3" ht="14.5">
      <c r="C359" s="27" t="s">
        <v>40</v>
      </c>
    </row>
    <row r="360" spans="3:3" ht="14.5">
      <c r="C360" s="27" t="s">
        <v>40</v>
      </c>
    </row>
    <row r="361" spans="3:3" ht="14.5">
      <c r="C361" s="27" t="s">
        <v>40</v>
      </c>
    </row>
    <row r="362" spans="3:3" ht="14.5">
      <c r="C362" s="27" t="s">
        <v>40</v>
      </c>
    </row>
    <row r="363" spans="3:3" ht="14.5">
      <c r="C363" s="27" t="s">
        <v>40</v>
      </c>
    </row>
    <row r="364" spans="3:3" ht="14.5">
      <c r="C364" s="27" t="s">
        <v>40</v>
      </c>
    </row>
    <row r="365" spans="3:3" ht="14.5">
      <c r="C365" s="27" t="s">
        <v>40</v>
      </c>
    </row>
    <row r="366" spans="3:3" ht="14.5">
      <c r="C366" s="27" t="s">
        <v>40</v>
      </c>
    </row>
    <row r="367" spans="3:3" ht="14.5">
      <c r="C367" s="27" t="s">
        <v>40</v>
      </c>
    </row>
    <row r="368" spans="3:3" ht="14.5">
      <c r="C368" s="27" t="s">
        <v>40</v>
      </c>
    </row>
    <row r="369" spans="3:3" ht="14.5">
      <c r="C369" s="27" t="s">
        <v>40</v>
      </c>
    </row>
    <row r="370" spans="3:3" ht="14.5">
      <c r="C370" s="27" t="s">
        <v>40</v>
      </c>
    </row>
    <row r="371" spans="3:3" ht="14.5">
      <c r="C371" s="27" t="s">
        <v>40</v>
      </c>
    </row>
    <row r="372" spans="3:3" ht="14.5">
      <c r="C372" s="27" t="s">
        <v>40</v>
      </c>
    </row>
    <row r="373" spans="3:3" ht="14.5">
      <c r="C373" s="27" t="s">
        <v>40</v>
      </c>
    </row>
    <row r="374" spans="3:3" ht="14.5">
      <c r="C374" s="27" t="s">
        <v>40</v>
      </c>
    </row>
    <row r="375" spans="3:3" ht="14.5">
      <c r="C375" s="27" t="s">
        <v>40</v>
      </c>
    </row>
  </sheetData>
  <dataConsolid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H538"/>
  <sheetViews>
    <sheetView topLeftCell="F512" workbookViewId="0">
      <selection activeCell="J530" sqref="J530"/>
    </sheetView>
  </sheetViews>
  <sheetFormatPr defaultColWidth="9.08984375" defaultRowHeight="14.5"/>
  <cols>
    <col min="1" max="1" width="21.453125" style="27" bestFit="1" customWidth="1"/>
    <col min="2" max="2" width="18.08984375" style="27" bestFit="1" customWidth="1"/>
    <col min="3" max="3" width="19.453125" style="27" bestFit="1" customWidth="1"/>
    <col min="4" max="4" width="7.6328125" style="27" bestFit="1" customWidth="1"/>
    <col min="5" max="5" width="74.90625" style="27" bestFit="1" customWidth="1"/>
    <col min="6" max="6" width="7.453125" style="27" bestFit="1" customWidth="1"/>
    <col min="7" max="7" width="7" style="27" bestFit="1" customWidth="1"/>
    <col min="8" max="8" width="10.36328125" style="27" bestFit="1" customWidth="1"/>
    <col min="9" max="9" width="81" style="27" bestFit="1" customWidth="1"/>
    <col min="10" max="10" width="10" style="27" bestFit="1" customWidth="1"/>
    <col min="11" max="11" width="10.08984375" style="27" bestFit="1" customWidth="1"/>
    <col min="12" max="12" width="8.90625" style="27" bestFit="1" customWidth="1"/>
    <col min="13" max="13" width="10" style="27" bestFit="1" customWidth="1"/>
    <col min="14" max="14" width="12.6328125" style="27" bestFit="1" customWidth="1"/>
    <col min="15" max="15" width="15.08984375" style="27" bestFit="1" customWidth="1"/>
    <col min="16" max="16" width="18.453125" style="27" bestFit="1" customWidth="1"/>
    <col min="17" max="17" width="15.36328125" style="27" bestFit="1" customWidth="1"/>
    <col min="18" max="18" width="15.90625" style="27" bestFit="1" customWidth="1"/>
    <col min="19" max="19" width="18.54296875" style="27" bestFit="1" customWidth="1"/>
    <col min="20" max="20" width="13.90625" style="27" bestFit="1" customWidth="1"/>
    <col min="21" max="21" width="10.08984375" style="27" bestFit="1" customWidth="1"/>
    <col min="22" max="22" width="15.54296875" style="27" bestFit="1" customWidth="1"/>
    <col min="23" max="23" width="16.90625" style="27" bestFit="1" customWidth="1"/>
    <col min="24" max="24" width="39.36328125" style="27" customWidth="1"/>
    <col min="25" max="25" width="18.08984375" style="27" bestFit="1" customWidth="1"/>
    <col min="26" max="26" width="18.08984375" style="27" customWidth="1"/>
    <col min="27" max="34" width="15.6328125" style="27" customWidth="1"/>
    <col min="35" max="16384" width="9.08984375" style="27"/>
  </cols>
  <sheetData>
    <row r="1" spans="1:34" ht="43.5">
      <c r="A1" s="27" t="s">
        <v>1989</v>
      </c>
      <c r="B1" s="27" t="s">
        <v>1988</v>
      </c>
      <c r="C1" s="27" t="s">
        <v>1987</v>
      </c>
      <c r="D1" s="27" t="s">
        <v>1986</v>
      </c>
      <c r="E1" s="27" t="s">
        <v>1985</v>
      </c>
      <c r="F1" s="27" t="s">
        <v>1984</v>
      </c>
      <c r="G1" s="27" t="s">
        <v>1983</v>
      </c>
      <c r="H1" s="27" t="s">
        <v>1982</v>
      </c>
      <c r="I1" s="27" t="s">
        <v>1981</v>
      </c>
      <c r="J1" s="27" t="s">
        <v>1980</v>
      </c>
      <c r="K1" s="27" t="s">
        <v>1979</v>
      </c>
      <c r="L1" s="27" t="s">
        <v>1978</v>
      </c>
      <c r="M1" s="27" t="s">
        <v>1977</v>
      </c>
      <c r="N1" s="27" t="s">
        <v>1976</v>
      </c>
      <c r="O1" s="27" t="s">
        <v>1975</v>
      </c>
      <c r="P1" s="27" t="s">
        <v>1974</v>
      </c>
      <c r="Q1" s="27" t="s">
        <v>1973</v>
      </c>
      <c r="R1" s="27" t="s">
        <v>1972</v>
      </c>
      <c r="S1" s="27" t="s">
        <v>1971</v>
      </c>
      <c r="T1" s="27" t="s">
        <v>1970</v>
      </c>
      <c r="U1" s="27" t="s">
        <v>1969</v>
      </c>
      <c r="V1" s="27" t="s">
        <v>1968</v>
      </c>
      <c r="W1" s="28" t="s">
        <v>1967</v>
      </c>
      <c r="X1" s="28" t="s">
        <v>1966</v>
      </c>
      <c r="Y1" s="28" t="s">
        <v>1965</v>
      </c>
      <c r="Z1" s="28" t="s">
        <v>1964</v>
      </c>
      <c r="AA1" s="28" t="s">
        <v>1963</v>
      </c>
      <c r="AB1" s="28" t="s">
        <v>1962</v>
      </c>
      <c r="AC1" s="28" t="s">
        <v>1961</v>
      </c>
      <c r="AD1" s="28" t="s">
        <v>1960</v>
      </c>
      <c r="AE1" s="28" t="s">
        <v>1959</v>
      </c>
      <c r="AF1" s="28" t="s">
        <v>1958</v>
      </c>
      <c r="AG1" s="28" t="s">
        <v>1957</v>
      </c>
      <c r="AH1" s="28" t="s">
        <v>1956</v>
      </c>
    </row>
    <row r="2" spans="1:34">
      <c r="A2" s="27" t="s">
        <v>18</v>
      </c>
      <c r="B2" s="27" t="s">
        <v>196</v>
      </c>
      <c r="C2" s="27" t="s">
        <v>1077</v>
      </c>
      <c r="E2" s="27" t="s">
        <v>1955</v>
      </c>
      <c r="F2" s="27" t="s">
        <v>1070</v>
      </c>
      <c r="G2" s="27" t="s">
        <v>1389</v>
      </c>
      <c r="I2" s="27" t="s">
        <v>1955</v>
      </c>
      <c r="J2" s="27">
        <v>4</v>
      </c>
      <c r="K2" s="27">
        <v>0</v>
      </c>
      <c r="L2" s="27">
        <v>0</v>
      </c>
      <c r="O2" s="27" t="s">
        <v>197</v>
      </c>
      <c r="P2" s="27">
        <v>760</v>
      </c>
      <c r="U2" s="27" t="s">
        <v>1388</v>
      </c>
    </row>
    <row r="3" spans="1:34">
      <c r="A3" s="27" t="s">
        <v>18</v>
      </c>
      <c r="B3" s="27" t="s">
        <v>198</v>
      </c>
      <c r="C3" s="27" t="s">
        <v>1077</v>
      </c>
      <c r="D3" s="27" t="s">
        <v>1954</v>
      </c>
      <c r="E3" s="27" t="s">
        <v>606</v>
      </c>
      <c r="F3" s="27" t="s">
        <v>1070</v>
      </c>
      <c r="G3" s="27" t="s">
        <v>1389</v>
      </c>
      <c r="H3" s="27">
        <v>119277</v>
      </c>
      <c r="I3" s="27" t="s">
        <v>606</v>
      </c>
      <c r="J3" s="27">
        <v>4</v>
      </c>
      <c r="K3" s="27">
        <v>0</v>
      </c>
      <c r="L3" s="27">
        <v>0</v>
      </c>
      <c r="O3" s="27" t="s">
        <v>197</v>
      </c>
      <c r="P3" s="27">
        <v>758</v>
      </c>
      <c r="U3" s="27" t="s">
        <v>1388</v>
      </c>
    </row>
    <row r="4" spans="1:34">
      <c r="A4" s="27" t="s">
        <v>18</v>
      </c>
      <c r="B4" s="27" t="s">
        <v>210</v>
      </c>
      <c r="C4" s="27" t="s">
        <v>1402</v>
      </c>
      <c r="D4" s="27" t="s">
        <v>1953</v>
      </c>
      <c r="E4" s="27" t="s">
        <v>1952</v>
      </c>
      <c r="F4" s="27" t="s">
        <v>1070</v>
      </c>
      <c r="G4" s="27" t="s">
        <v>1389</v>
      </c>
      <c r="H4" s="27">
        <v>110412</v>
      </c>
      <c r="I4" s="27" t="s">
        <v>1951</v>
      </c>
      <c r="J4" s="27">
        <v>4</v>
      </c>
      <c r="K4" s="27">
        <v>0</v>
      </c>
      <c r="L4" s="27">
        <v>0</v>
      </c>
      <c r="O4" s="27" t="s">
        <v>197</v>
      </c>
      <c r="P4" s="27">
        <v>313</v>
      </c>
      <c r="U4" s="27" t="s">
        <v>1388</v>
      </c>
    </row>
    <row r="5" spans="1:34">
      <c r="A5" s="27" t="s">
        <v>18</v>
      </c>
      <c r="B5" s="27" t="s">
        <v>212</v>
      </c>
      <c r="C5" s="27" t="s">
        <v>1402</v>
      </c>
      <c r="D5" s="27" t="s">
        <v>1950</v>
      </c>
      <c r="E5" s="27" t="s">
        <v>1949</v>
      </c>
      <c r="F5" s="27" t="s">
        <v>1070</v>
      </c>
      <c r="G5" s="27" t="s">
        <v>1389</v>
      </c>
      <c r="H5" s="27">
        <v>110411</v>
      </c>
      <c r="I5" s="27" t="s">
        <v>1948</v>
      </c>
      <c r="J5" s="27">
        <v>4</v>
      </c>
      <c r="K5" s="27">
        <v>0</v>
      </c>
      <c r="L5" s="27">
        <v>0</v>
      </c>
      <c r="O5" s="27" t="s">
        <v>197</v>
      </c>
      <c r="P5" s="27">
        <v>312</v>
      </c>
      <c r="U5" s="27" t="s">
        <v>1388</v>
      </c>
    </row>
    <row r="6" spans="1:34">
      <c r="A6" s="27" t="s">
        <v>18</v>
      </c>
      <c r="B6" s="27" t="s">
        <v>200</v>
      </c>
      <c r="C6" s="27" t="s">
        <v>1072</v>
      </c>
      <c r="D6" s="27" t="s">
        <v>1947</v>
      </c>
      <c r="E6" s="27" t="s">
        <v>1946</v>
      </c>
      <c r="F6" s="27" t="s">
        <v>1070</v>
      </c>
      <c r="G6" s="27" t="s">
        <v>1389</v>
      </c>
      <c r="H6" s="27">
        <v>106596</v>
      </c>
      <c r="I6" s="27" t="s">
        <v>1946</v>
      </c>
      <c r="J6" s="27">
        <v>4</v>
      </c>
      <c r="K6" s="27">
        <v>0</v>
      </c>
      <c r="L6" s="27">
        <v>0</v>
      </c>
      <c r="O6" s="27" t="s">
        <v>197</v>
      </c>
      <c r="P6" s="27">
        <v>180</v>
      </c>
      <c r="U6" s="27" t="s">
        <v>1388</v>
      </c>
    </row>
    <row r="7" spans="1:34">
      <c r="A7" s="27" t="s">
        <v>18</v>
      </c>
      <c r="B7" s="27" t="s">
        <v>200</v>
      </c>
      <c r="C7" s="27" t="s">
        <v>1072</v>
      </c>
      <c r="F7" s="27" t="s">
        <v>1070</v>
      </c>
      <c r="I7" s="27" t="s">
        <v>1945</v>
      </c>
      <c r="J7" s="27">
        <v>4</v>
      </c>
      <c r="K7" s="27">
        <v>0</v>
      </c>
      <c r="L7" s="27">
        <v>0</v>
      </c>
      <c r="O7" s="27" t="s">
        <v>197</v>
      </c>
      <c r="P7" s="27">
        <v>385</v>
      </c>
      <c r="U7" s="27" t="s">
        <v>1388</v>
      </c>
    </row>
    <row r="8" spans="1:34">
      <c r="A8" s="27" t="s">
        <v>18</v>
      </c>
      <c r="B8" s="27" t="s">
        <v>201</v>
      </c>
      <c r="C8" s="27" t="s">
        <v>1072</v>
      </c>
      <c r="D8" s="27" t="s">
        <v>1944</v>
      </c>
      <c r="E8" s="27" t="s">
        <v>608</v>
      </c>
      <c r="F8" s="27" t="s">
        <v>1070</v>
      </c>
      <c r="G8" s="27" t="s">
        <v>1389</v>
      </c>
      <c r="H8" s="27">
        <v>106597</v>
      </c>
      <c r="I8" s="27" t="s">
        <v>608</v>
      </c>
      <c r="J8" s="27">
        <v>4</v>
      </c>
      <c r="K8" s="27">
        <v>0</v>
      </c>
      <c r="L8" s="27">
        <v>0</v>
      </c>
      <c r="O8" s="27" t="s">
        <v>197</v>
      </c>
      <c r="P8" s="27">
        <v>179</v>
      </c>
      <c r="U8" s="27" t="s">
        <v>1388</v>
      </c>
    </row>
    <row r="9" spans="1:34">
      <c r="A9" s="27" t="s">
        <v>21</v>
      </c>
      <c r="B9" s="27" t="s">
        <v>196</v>
      </c>
      <c r="C9" s="27" t="s">
        <v>1077</v>
      </c>
      <c r="D9" s="27" t="s">
        <v>1943</v>
      </c>
      <c r="E9" s="27" t="s">
        <v>1046</v>
      </c>
      <c r="F9" s="27" t="s">
        <v>1070</v>
      </c>
      <c r="G9" s="27" t="s">
        <v>1389</v>
      </c>
      <c r="H9" s="27">
        <v>119276</v>
      </c>
      <c r="I9" s="27" t="s">
        <v>1046</v>
      </c>
      <c r="J9" s="27">
        <v>4</v>
      </c>
      <c r="K9" s="27">
        <v>0</v>
      </c>
      <c r="L9" s="27">
        <v>0</v>
      </c>
      <c r="O9" s="27" t="s">
        <v>197</v>
      </c>
      <c r="P9" s="27">
        <v>762</v>
      </c>
      <c r="U9" s="27" t="s">
        <v>1068</v>
      </c>
    </row>
    <row r="10" spans="1:34">
      <c r="A10" s="27" t="s">
        <v>21</v>
      </c>
      <c r="B10" s="27" t="s">
        <v>196</v>
      </c>
      <c r="C10" s="27" t="s">
        <v>1077</v>
      </c>
      <c r="E10" s="27" t="s">
        <v>1942</v>
      </c>
      <c r="F10" s="27" t="s">
        <v>1070</v>
      </c>
      <c r="G10" s="27" t="s">
        <v>1389</v>
      </c>
      <c r="I10" s="27" t="s">
        <v>1942</v>
      </c>
      <c r="J10" s="27">
        <v>4</v>
      </c>
      <c r="K10" s="27">
        <v>0</v>
      </c>
      <c r="L10" s="27">
        <v>0</v>
      </c>
      <c r="O10" s="27" t="s">
        <v>197</v>
      </c>
      <c r="P10" s="27">
        <v>763</v>
      </c>
      <c r="U10" s="27" t="s">
        <v>1068</v>
      </c>
    </row>
    <row r="11" spans="1:34">
      <c r="A11" s="27" t="s">
        <v>21</v>
      </c>
      <c r="B11" s="27" t="s">
        <v>198</v>
      </c>
      <c r="C11" s="27" t="s">
        <v>1077</v>
      </c>
      <c r="D11" s="27" t="s">
        <v>1941</v>
      </c>
      <c r="E11" s="27" t="s">
        <v>602</v>
      </c>
      <c r="F11" s="27" t="s">
        <v>1070</v>
      </c>
      <c r="G11" s="27" t="s">
        <v>1389</v>
      </c>
      <c r="H11" s="27">
        <v>119275</v>
      </c>
      <c r="I11" s="27" t="s">
        <v>602</v>
      </c>
      <c r="J11" s="27">
        <v>4</v>
      </c>
      <c r="K11" s="27">
        <v>0</v>
      </c>
      <c r="L11" s="27">
        <v>0</v>
      </c>
      <c r="O11" s="27" t="s">
        <v>197</v>
      </c>
      <c r="P11" s="27">
        <v>761</v>
      </c>
      <c r="U11" s="27" t="s">
        <v>1068</v>
      </c>
    </row>
    <row r="12" spans="1:34">
      <c r="A12" s="27" t="s">
        <v>21</v>
      </c>
      <c r="B12" s="27" t="s">
        <v>210</v>
      </c>
      <c r="C12" s="27" t="s">
        <v>1402</v>
      </c>
      <c r="D12" s="27" t="s">
        <v>1940</v>
      </c>
      <c r="E12" s="27" t="s">
        <v>1939</v>
      </c>
      <c r="F12" s="27" t="s">
        <v>1070</v>
      </c>
      <c r="G12" s="27" t="s">
        <v>1389</v>
      </c>
      <c r="H12" s="27">
        <v>112129</v>
      </c>
      <c r="I12" s="27" t="s">
        <v>1939</v>
      </c>
      <c r="J12" s="27">
        <v>4</v>
      </c>
      <c r="K12" s="27">
        <v>0</v>
      </c>
      <c r="L12" s="27">
        <v>0</v>
      </c>
      <c r="O12" s="27" t="s">
        <v>197</v>
      </c>
      <c r="P12" s="27">
        <v>336</v>
      </c>
      <c r="U12" s="27" t="s">
        <v>1068</v>
      </c>
    </row>
    <row r="13" spans="1:34">
      <c r="A13" s="27" t="s">
        <v>21</v>
      </c>
      <c r="B13" s="27" t="s">
        <v>212</v>
      </c>
      <c r="C13" s="27" t="s">
        <v>1402</v>
      </c>
      <c r="D13" s="27" t="s">
        <v>1938</v>
      </c>
      <c r="E13" s="27" t="s">
        <v>1937</v>
      </c>
      <c r="F13" s="27" t="s">
        <v>1070</v>
      </c>
      <c r="G13" s="27" t="s">
        <v>1389</v>
      </c>
      <c r="H13" s="27">
        <v>112128</v>
      </c>
      <c r="I13" s="27" t="s">
        <v>1937</v>
      </c>
      <c r="J13" s="27">
        <v>4</v>
      </c>
      <c r="K13" s="27">
        <v>0</v>
      </c>
      <c r="L13" s="27">
        <v>0</v>
      </c>
      <c r="O13" s="27" t="s">
        <v>197</v>
      </c>
      <c r="P13" s="27">
        <v>335</v>
      </c>
      <c r="U13" s="27" t="s">
        <v>1068</v>
      </c>
    </row>
    <row r="14" spans="1:34">
      <c r="A14" s="27" t="s">
        <v>21</v>
      </c>
      <c r="B14" s="27" t="s">
        <v>200</v>
      </c>
      <c r="C14" s="27" t="s">
        <v>1072</v>
      </c>
      <c r="D14" s="27" t="s">
        <v>1936</v>
      </c>
      <c r="E14" s="27" t="s">
        <v>1047</v>
      </c>
      <c r="F14" s="27" t="s">
        <v>1070</v>
      </c>
      <c r="G14" s="27" t="s">
        <v>1389</v>
      </c>
      <c r="H14" s="27">
        <v>112127</v>
      </c>
      <c r="I14" s="27" t="s">
        <v>1047</v>
      </c>
      <c r="J14" s="27">
        <v>4</v>
      </c>
      <c r="K14" s="27">
        <v>0</v>
      </c>
      <c r="L14" s="27">
        <v>0</v>
      </c>
      <c r="O14" s="27" t="s">
        <v>197</v>
      </c>
      <c r="P14" s="27">
        <v>334</v>
      </c>
      <c r="U14" s="27" t="s">
        <v>1068</v>
      </c>
    </row>
    <row r="15" spans="1:34">
      <c r="A15" s="27" t="s">
        <v>21</v>
      </c>
      <c r="B15" s="27" t="s">
        <v>200</v>
      </c>
      <c r="C15" s="27" t="s">
        <v>1072</v>
      </c>
      <c r="F15" s="27" t="s">
        <v>1070</v>
      </c>
      <c r="I15" s="27" t="s">
        <v>1935</v>
      </c>
      <c r="J15" s="27">
        <v>4</v>
      </c>
      <c r="K15" s="27">
        <v>0</v>
      </c>
      <c r="L15" s="27">
        <v>0</v>
      </c>
      <c r="O15" s="27" t="s">
        <v>197</v>
      </c>
      <c r="P15" s="27">
        <v>389</v>
      </c>
      <c r="U15" s="27" t="s">
        <v>1068</v>
      </c>
    </row>
    <row r="16" spans="1:34">
      <c r="A16" s="27" t="s">
        <v>21</v>
      </c>
      <c r="B16" s="27" t="s">
        <v>201</v>
      </c>
      <c r="C16" s="27" t="s">
        <v>1072</v>
      </c>
      <c r="D16" s="27" t="s">
        <v>1934</v>
      </c>
      <c r="E16" s="27" t="s">
        <v>604</v>
      </c>
      <c r="F16" s="27" t="s">
        <v>1070</v>
      </c>
      <c r="G16" s="27" t="s">
        <v>1389</v>
      </c>
      <c r="H16" s="27">
        <v>112126</v>
      </c>
      <c r="I16" s="27" t="s">
        <v>604</v>
      </c>
      <c r="J16" s="27">
        <v>4</v>
      </c>
      <c r="K16" s="27">
        <v>0</v>
      </c>
      <c r="L16" s="27">
        <v>0</v>
      </c>
      <c r="O16" s="27" t="s">
        <v>197</v>
      </c>
      <c r="P16" s="27">
        <v>333</v>
      </c>
      <c r="U16" s="27" t="s">
        <v>1068</v>
      </c>
    </row>
    <row r="17" spans="1:22">
      <c r="A17" s="27" t="s">
        <v>22</v>
      </c>
      <c r="B17" s="27" t="s">
        <v>196</v>
      </c>
      <c r="C17" s="27" t="s">
        <v>1077</v>
      </c>
      <c r="D17" s="27" t="s">
        <v>1933</v>
      </c>
      <c r="E17" s="27" t="s">
        <v>1049</v>
      </c>
      <c r="F17" s="27" t="s">
        <v>1070</v>
      </c>
      <c r="G17" s="27" t="s">
        <v>1389</v>
      </c>
      <c r="H17" s="27">
        <v>119280</v>
      </c>
      <c r="I17" s="27" t="s">
        <v>1049</v>
      </c>
      <c r="J17" s="27">
        <v>4</v>
      </c>
      <c r="K17" s="27">
        <v>0</v>
      </c>
      <c r="L17" s="27">
        <v>0</v>
      </c>
      <c r="O17" s="27" t="s">
        <v>197</v>
      </c>
      <c r="P17" s="27">
        <v>765</v>
      </c>
      <c r="U17" s="27" t="s">
        <v>1068</v>
      </c>
    </row>
    <row r="18" spans="1:22">
      <c r="A18" s="27" t="s">
        <v>22</v>
      </c>
      <c r="B18" s="27" t="s">
        <v>196</v>
      </c>
      <c r="C18" s="27" t="s">
        <v>1077</v>
      </c>
      <c r="E18" s="27" t="s">
        <v>1932</v>
      </c>
      <c r="F18" s="27" t="s">
        <v>1070</v>
      </c>
      <c r="G18" s="27" t="s">
        <v>1389</v>
      </c>
      <c r="I18" s="27" t="s">
        <v>1932</v>
      </c>
      <c r="J18" s="27">
        <v>4</v>
      </c>
      <c r="K18" s="27">
        <v>0</v>
      </c>
      <c r="L18" s="27">
        <v>0</v>
      </c>
      <c r="O18" s="27" t="s">
        <v>197</v>
      </c>
      <c r="P18" s="27">
        <v>766</v>
      </c>
      <c r="U18" s="27" t="s">
        <v>1068</v>
      </c>
    </row>
    <row r="19" spans="1:22">
      <c r="A19" s="27" t="s">
        <v>22</v>
      </c>
      <c r="B19" s="27" t="s">
        <v>198</v>
      </c>
      <c r="C19" s="27" t="s">
        <v>1077</v>
      </c>
      <c r="D19" s="27" t="s">
        <v>1931</v>
      </c>
      <c r="E19" s="27" t="s">
        <v>610</v>
      </c>
      <c r="F19" s="27" t="s">
        <v>1070</v>
      </c>
      <c r="G19" s="27" t="s">
        <v>1389</v>
      </c>
      <c r="H19" s="27">
        <v>119279</v>
      </c>
      <c r="I19" s="27" t="s">
        <v>610</v>
      </c>
      <c r="J19" s="27">
        <v>4</v>
      </c>
      <c r="K19" s="27">
        <v>0</v>
      </c>
      <c r="L19" s="27">
        <v>0</v>
      </c>
      <c r="O19" s="27" t="s">
        <v>197</v>
      </c>
      <c r="P19" s="27">
        <v>764</v>
      </c>
      <c r="U19" s="27" t="s">
        <v>1068</v>
      </c>
    </row>
    <row r="20" spans="1:22">
      <c r="A20" s="27" t="s">
        <v>22</v>
      </c>
      <c r="B20" s="27" t="s">
        <v>210</v>
      </c>
      <c r="C20" s="27" t="s">
        <v>1402</v>
      </c>
      <c r="D20" s="27" t="s">
        <v>1930</v>
      </c>
      <c r="E20" s="27" t="s">
        <v>1929</v>
      </c>
      <c r="F20" s="27" t="s">
        <v>1070</v>
      </c>
      <c r="G20" s="27" t="s">
        <v>1389</v>
      </c>
      <c r="H20" s="27">
        <v>112349</v>
      </c>
      <c r="I20" s="27" t="s">
        <v>1929</v>
      </c>
      <c r="J20" s="27">
        <v>4</v>
      </c>
      <c r="K20" s="27">
        <v>0</v>
      </c>
      <c r="L20" s="27">
        <v>0</v>
      </c>
      <c r="O20" s="27" t="s">
        <v>197</v>
      </c>
      <c r="P20" s="27">
        <v>344</v>
      </c>
      <c r="U20" s="27" t="s">
        <v>1068</v>
      </c>
    </row>
    <row r="21" spans="1:22">
      <c r="A21" s="27" t="s">
        <v>22</v>
      </c>
      <c r="B21" s="27" t="s">
        <v>212</v>
      </c>
      <c r="C21" s="27" t="s">
        <v>1402</v>
      </c>
      <c r="D21" s="27" t="s">
        <v>1928</v>
      </c>
      <c r="E21" s="27" t="s">
        <v>1927</v>
      </c>
      <c r="F21" s="27" t="s">
        <v>1070</v>
      </c>
      <c r="G21" s="27" t="s">
        <v>1389</v>
      </c>
      <c r="H21" s="27">
        <v>112348</v>
      </c>
      <c r="I21" s="27" t="s">
        <v>1927</v>
      </c>
      <c r="J21" s="27">
        <v>4</v>
      </c>
      <c r="K21" s="27">
        <v>0</v>
      </c>
      <c r="L21" s="27">
        <v>0</v>
      </c>
      <c r="O21" s="27" t="s">
        <v>197</v>
      </c>
      <c r="P21" s="27">
        <v>343</v>
      </c>
      <c r="U21" s="27" t="s">
        <v>1068</v>
      </c>
    </row>
    <row r="22" spans="1:22">
      <c r="A22" s="27" t="s">
        <v>22</v>
      </c>
      <c r="B22" s="27" t="s">
        <v>200</v>
      </c>
      <c r="C22" s="27" t="s">
        <v>1072</v>
      </c>
      <c r="D22" s="27" t="s">
        <v>1926</v>
      </c>
      <c r="E22" s="27" t="s">
        <v>1050</v>
      </c>
      <c r="F22" s="27" t="s">
        <v>1070</v>
      </c>
      <c r="G22" s="27" t="s">
        <v>1389</v>
      </c>
      <c r="H22" s="27">
        <v>112347</v>
      </c>
      <c r="I22" s="27" t="s">
        <v>1050</v>
      </c>
      <c r="J22" s="27">
        <v>4</v>
      </c>
      <c r="K22" s="27">
        <v>0</v>
      </c>
      <c r="L22" s="27">
        <v>0</v>
      </c>
      <c r="O22" s="27" t="s">
        <v>197</v>
      </c>
      <c r="P22" s="27">
        <v>342</v>
      </c>
      <c r="U22" s="27" t="s">
        <v>1068</v>
      </c>
    </row>
    <row r="23" spans="1:22">
      <c r="A23" s="27" t="s">
        <v>22</v>
      </c>
      <c r="B23" s="27" t="s">
        <v>200</v>
      </c>
      <c r="C23" s="27" t="s">
        <v>1072</v>
      </c>
      <c r="F23" s="27" t="s">
        <v>1070</v>
      </c>
      <c r="I23" s="27" t="s">
        <v>1925</v>
      </c>
      <c r="J23" s="27">
        <v>4</v>
      </c>
      <c r="K23" s="27">
        <v>0</v>
      </c>
      <c r="L23" s="27">
        <v>0</v>
      </c>
      <c r="O23" s="27" t="s">
        <v>197</v>
      </c>
      <c r="P23" s="27">
        <v>390</v>
      </c>
      <c r="U23" s="27" t="s">
        <v>1068</v>
      </c>
    </row>
    <row r="24" spans="1:22">
      <c r="A24" s="27" t="s">
        <v>22</v>
      </c>
      <c r="B24" s="27" t="s">
        <v>201</v>
      </c>
      <c r="C24" s="27" t="s">
        <v>1072</v>
      </c>
      <c r="D24" s="27" t="s">
        <v>1924</v>
      </c>
      <c r="E24" s="27" t="s">
        <v>612</v>
      </c>
      <c r="F24" s="27" t="s">
        <v>1070</v>
      </c>
      <c r="G24" s="27" t="s">
        <v>1389</v>
      </c>
      <c r="H24" s="27">
        <v>112293</v>
      </c>
      <c r="I24" s="27" t="s">
        <v>612</v>
      </c>
      <c r="J24" s="27">
        <v>4</v>
      </c>
      <c r="K24" s="27">
        <v>0</v>
      </c>
      <c r="L24" s="27">
        <v>0</v>
      </c>
      <c r="O24" s="27" t="s">
        <v>197</v>
      </c>
      <c r="P24" s="27">
        <v>341</v>
      </c>
      <c r="U24" s="27" t="s">
        <v>1068</v>
      </c>
    </row>
    <row r="25" spans="1:22">
      <c r="A25" s="27" t="s">
        <v>7</v>
      </c>
      <c r="B25" s="27" t="s">
        <v>196</v>
      </c>
      <c r="C25" s="27" t="s">
        <v>1077</v>
      </c>
      <c r="D25" s="27" t="s">
        <v>1923</v>
      </c>
      <c r="E25" s="27" t="s">
        <v>1035</v>
      </c>
      <c r="F25" s="27" t="s">
        <v>1070</v>
      </c>
      <c r="G25" s="27" t="s">
        <v>1069</v>
      </c>
      <c r="H25" s="27">
        <v>119095</v>
      </c>
      <c r="I25" s="27" t="s">
        <v>1035</v>
      </c>
      <c r="J25" s="27">
        <v>3</v>
      </c>
      <c r="K25" s="27">
        <v>0</v>
      </c>
      <c r="L25" s="27">
        <v>1</v>
      </c>
      <c r="O25" s="27" t="s">
        <v>197</v>
      </c>
      <c r="P25" s="27">
        <v>731</v>
      </c>
      <c r="U25" s="27" t="s">
        <v>1068</v>
      </c>
      <c r="V25" s="27" t="s">
        <v>831</v>
      </c>
    </row>
    <row r="26" spans="1:22">
      <c r="A26" s="27" t="s">
        <v>7</v>
      </c>
      <c r="B26" s="27" t="s">
        <v>196</v>
      </c>
      <c r="C26" s="27" t="s">
        <v>1077</v>
      </c>
      <c r="E26" s="27" t="s">
        <v>1922</v>
      </c>
      <c r="F26" s="27" t="s">
        <v>1070</v>
      </c>
      <c r="G26" s="27" t="s">
        <v>1069</v>
      </c>
      <c r="I26" s="27" t="s">
        <v>1922</v>
      </c>
      <c r="J26" s="27">
        <v>3</v>
      </c>
      <c r="K26" s="27">
        <v>0</v>
      </c>
      <c r="L26" s="27">
        <v>1</v>
      </c>
      <c r="O26" s="27" t="s">
        <v>197</v>
      </c>
      <c r="P26" s="27">
        <v>732</v>
      </c>
      <c r="U26" s="27" t="s">
        <v>1068</v>
      </c>
    </row>
    <row r="27" spans="1:22">
      <c r="A27" s="27" t="s">
        <v>7</v>
      </c>
      <c r="B27" s="27" t="s">
        <v>198</v>
      </c>
      <c r="C27" s="27" t="s">
        <v>1077</v>
      </c>
      <c r="D27" s="27" t="s">
        <v>1921</v>
      </c>
      <c r="E27" s="27" t="s">
        <v>475</v>
      </c>
      <c r="F27" s="27" t="s">
        <v>1070</v>
      </c>
      <c r="G27" s="27" t="s">
        <v>1069</v>
      </c>
      <c r="H27" s="27">
        <v>119096</v>
      </c>
      <c r="I27" s="27" t="s">
        <v>475</v>
      </c>
      <c r="J27" s="27">
        <v>3</v>
      </c>
      <c r="K27" s="27">
        <v>0</v>
      </c>
      <c r="L27" s="27">
        <v>1</v>
      </c>
      <c r="O27" s="27" t="s">
        <v>197</v>
      </c>
      <c r="P27" s="27">
        <v>730</v>
      </c>
      <c r="U27" s="27" t="s">
        <v>1068</v>
      </c>
      <c r="V27" s="27" t="s">
        <v>832</v>
      </c>
    </row>
    <row r="28" spans="1:22">
      <c r="A28" s="27" t="s">
        <v>7</v>
      </c>
      <c r="B28" s="27" t="s">
        <v>200</v>
      </c>
      <c r="C28" s="27" t="s">
        <v>1072</v>
      </c>
      <c r="D28" s="27" t="s">
        <v>1920</v>
      </c>
      <c r="E28" s="27" t="s">
        <v>1919</v>
      </c>
      <c r="F28" s="27" t="s">
        <v>1070</v>
      </c>
      <c r="G28" s="27" t="s">
        <v>1069</v>
      </c>
      <c r="H28" s="27">
        <v>113032</v>
      </c>
      <c r="I28" s="27" t="s">
        <v>1919</v>
      </c>
      <c r="J28" s="27">
        <v>3</v>
      </c>
      <c r="K28" s="27">
        <v>0</v>
      </c>
      <c r="L28" s="27">
        <v>1</v>
      </c>
      <c r="O28" s="27" t="s">
        <v>197</v>
      </c>
      <c r="P28" s="27">
        <v>350</v>
      </c>
      <c r="U28" s="27" t="s">
        <v>1068</v>
      </c>
      <c r="V28" s="27" t="s">
        <v>833</v>
      </c>
    </row>
    <row r="29" spans="1:22">
      <c r="A29" s="27" t="s">
        <v>7</v>
      </c>
      <c r="B29" s="27" t="s">
        <v>200</v>
      </c>
      <c r="C29" s="27" t="s">
        <v>1072</v>
      </c>
      <c r="F29" s="27" t="s">
        <v>1070</v>
      </c>
      <c r="I29" s="27" t="s">
        <v>1918</v>
      </c>
      <c r="J29" s="27">
        <v>3</v>
      </c>
      <c r="K29" s="27">
        <v>0</v>
      </c>
      <c r="L29" s="27">
        <v>1</v>
      </c>
      <c r="O29" s="27" t="s">
        <v>197</v>
      </c>
      <c r="P29" s="27">
        <v>391</v>
      </c>
      <c r="U29" s="27" t="s">
        <v>1068</v>
      </c>
    </row>
    <row r="30" spans="1:22">
      <c r="A30" s="27" t="s">
        <v>7</v>
      </c>
      <c r="B30" s="27" t="s">
        <v>201</v>
      </c>
      <c r="C30" s="27" t="s">
        <v>1072</v>
      </c>
      <c r="D30" s="27" t="s">
        <v>1917</v>
      </c>
      <c r="E30" s="27" t="s">
        <v>477</v>
      </c>
      <c r="F30" s="27" t="s">
        <v>1070</v>
      </c>
      <c r="G30" s="27" t="s">
        <v>1069</v>
      </c>
      <c r="H30" s="27">
        <v>112901</v>
      </c>
      <c r="I30" s="27" t="s">
        <v>477</v>
      </c>
      <c r="J30" s="27">
        <v>3</v>
      </c>
      <c r="K30" s="27">
        <v>0</v>
      </c>
      <c r="L30" s="27">
        <v>1</v>
      </c>
      <c r="O30" s="27" t="s">
        <v>197</v>
      </c>
      <c r="P30" s="27">
        <v>349</v>
      </c>
      <c r="U30" s="27" t="s">
        <v>1068</v>
      </c>
      <c r="V30" s="27" t="s">
        <v>834</v>
      </c>
    </row>
    <row r="31" spans="1:22">
      <c r="A31" s="27" t="s">
        <v>44</v>
      </c>
      <c r="B31" s="27" t="s">
        <v>196</v>
      </c>
      <c r="C31" s="27" t="s">
        <v>1077</v>
      </c>
      <c r="D31" s="27" t="s">
        <v>1916</v>
      </c>
      <c r="E31" s="27" t="s">
        <v>1915</v>
      </c>
      <c r="F31" s="27" t="s">
        <v>1070</v>
      </c>
      <c r="G31" s="27" t="s">
        <v>1389</v>
      </c>
      <c r="H31" s="27">
        <v>130491</v>
      </c>
      <c r="I31" s="27" t="s">
        <v>1915</v>
      </c>
      <c r="J31" s="27">
        <v>4</v>
      </c>
      <c r="K31" s="27">
        <v>0</v>
      </c>
      <c r="L31" s="27">
        <v>0</v>
      </c>
      <c r="O31" s="27" t="s">
        <v>197</v>
      </c>
      <c r="P31" s="27">
        <v>816</v>
      </c>
      <c r="U31" s="27" t="s">
        <v>1388</v>
      </c>
    </row>
    <row r="32" spans="1:22">
      <c r="A32" s="27" t="s">
        <v>44</v>
      </c>
      <c r="B32" s="27" t="s">
        <v>196</v>
      </c>
      <c r="C32" s="27" t="s">
        <v>1077</v>
      </c>
      <c r="E32" s="27" t="s">
        <v>1914</v>
      </c>
      <c r="F32" s="27" t="s">
        <v>1070</v>
      </c>
      <c r="G32" s="27" t="s">
        <v>1389</v>
      </c>
      <c r="I32" s="27" t="s">
        <v>1914</v>
      </c>
      <c r="J32" s="27">
        <v>4</v>
      </c>
      <c r="K32" s="27">
        <v>0</v>
      </c>
      <c r="L32" s="27">
        <v>0</v>
      </c>
      <c r="O32" s="27" t="s">
        <v>197</v>
      </c>
      <c r="P32" s="27">
        <v>817</v>
      </c>
      <c r="U32" s="27" t="s">
        <v>1388</v>
      </c>
    </row>
    <row r="33" spans="1:22">
      <c r="A33" s="27" t="s">
        <v>44</v>
      </c>
      <c r="B33" s="27" t="s">
        <v>198</v>
      </c>
      <c r="C33" s="27" t="s">
        <v>1077</v>
      </c>
      <c r="D33" s="27" t="s">
        <v>1913</v>
      </c>
      <c r="E33" s="27" t="s">
        <v>479</v>
      </c>
      <c r="F33" s="27" t="s">
        <v>1070</v>
      </c>
      <c r="G33" s="27" t="s">
        <v>1389</v>
      </c>
      <c r="H33" s="27">
        <v>130493</v>
      </c>
      <c r="I33" s="27" t="s">
        <v>479</v>
      </c>
      <c r="J33" s="27">
        <v>4</v>
      </c>
      <c r="K33" s="27">
        <v>0</v>
      </c>
      <c r="L33" s="27">
        <v>0</v>
      </c>
      <c r="O33" s="27" t="s">
        <v>197</v>
      </c>
      <c r="P33" s="27">
        <v>815</v>
      </c>
      <c r="U33" s="27" t="s">
        <v>1388</v>
      </c>
    </row>
    <row r="34" spans="1:22">
      <c r="A34" s="27" t="s">
        <v>44</v>
      </c>
      <c r="B34" s="27" t="s">
        <v>200</v>
      </c>
      <c r="C34" s="27" t="s">
        <v>1072</v>
      </c>
      <c r="D34" s="27" t="s">
        <v>1912</v>
      </c>
      <c r="E34" s="27" t="s">
        <v>1911</v>
      </c>
      <c r="F34" s="27" t="s">
        <v>1070</v>
      </c>
      <c r="G34" s="27" t="s">
        <v>1389</v>
      </c>
      <c r="H34" s="27">
        <v>130490</v>
      </c>
      <c r="I34" s="27" t="s">
        <v>1911</v>
      </c>
      <c r="J34" s="27">
        <v>4</v>
      </c>
      <c r="K34" s="27">
        <v>0</v>
      </c>
      <c r="L34" s="27">
        <v>0</v>
      </c>
      <c r="O34" s="27" t="s">
        <v>197</v>
      </c>
      <c r="P34" s="27">
        <v>543</v>
      </c>
      <c r="U34" s="27" t="s">
        <v>1388</v>
      </c>
    </row>
    <row r="35" spans="1:22">
      <c r="A35" s="27" t="s">
        <v>44</v>
      </c>
      <c r="B35" s="27" t="s">
        <v>200</v>
      </c>
      <c r="C35" s="27" t="s">
        <v>1072</v>
      </c>
      <c r="E35" s="27" t="s">
        <v>1910</v>
      </c>
      <c r="F35" s="27" t="s">
        <v>1070</v>
      </c>
      <c r="G35" s="27" t="s">
        <v>1389</v>
      </c>
      <c r="I35" s="27" t="s">
        <v>1910</v>
      </c>
      <c r="J35" s="27">
        <v>4</v>
      </c>
      <c r="K35" s="27">
        <v>0</v>
      </c>
      <c r="L35" s="27">
        <v>0</v>
      </c>
      <c r="O35" s="27" t="s">
        <v>197</v>
      </c>
      <c r="P35" s="27">
        <v>544</v>
      </c>
      <c r="U35" s="27" t="s">
        <v>1388</v>
      </c>
    </row>
    <row r="36" spans="1:22">
      <c r="A36" s="27" t="s">
        <v>44</v>
      </c>
      <c r="B36" s="27" t="s">
        <v>201</v>
      </c>
      <c r="C36" s="27" t="s">
        <v>1072</v>
      </c>
      <c r="D36" s="27" t="s">
        <v>1909</v>
      </c>
      <c r="E36" s="27" t="s">
        <v>481</v>
      </c>
      <c r="F36" s="27" t="s">
        <v>1070</v>
      </c>
      <c r="G36" s="27" t="s">
        <v>1389</v>
      </c>
      <c r="H36" s="27">
        <v>130492</v>
      </c>
      <c r="I36" s="27" t="s">
        <v>481</v>
      </c>
      <c r="J36" s="27">
        <v>4</v>
      </c>
      <c r="K36" s="27">
        <v>0</v>
      </c>
      <c r="L36" s="27">
        <v>0</v>
      </c>
      <c r="O36" s="27" t="s">
        <v>197</v>
      </c>
      <c r="P36" s="27">
        <v>542</v>
      </c>
      <c r="U36" s="27" t="s">
        <v>1388</v>
      </c>
    </row>
    <row r="37" spans="1:22">
      <c r="A37" s="27" t="s">
        <v>92</v>
      </c>
      <c r="B37" s="27" t="s">
        <v>196</v>
      </c>
      <c r="C37" s="27" t="s">
        <v>1077</v>
      </c>
      <c r="D37" s="27" t="s">
        <v>1908</v>
      </c>
      <c r="E37" s="27" t="s">
        <v>1907</v>
      </c>
      <c r="F37" s="27" t="s">
        <v>1163</v>
      </c>
      <c r="G37" s="27" t="s">
        <v>1083</v>
      </c>
      <c r="H37" s="27">
        <v>143038</v>
      </c>
      <c r="I37" s="27" t="s">
        <v>1907</v>
      </c>
      <c r="J37" s="27">
        <v>4</v>
      </c>
      <c r="K37" s="27">
        <v>0</v>
      </c>
      <c r="L37" s="27">
        <v>0</v>
      </c>
      <c r="N37" s="27" t="s">
        <v>1161</v>
      </c>
      <c r="O37" s="27" t="s">
        <v>197</v>
      </c>
      <c r="P37" s="27">
        <v>1828</v>
      </c>
      <c r="V37" s="27" t="s">
        <v>978</v>
      </c>
    </row>
    <row r="38" spans="1:22">
      <c r="A38" s="27" t="s">
        <v>92</v>
      </c>
      <c r="B38" s="27" t="s">
        <v>198</v>
      </c>
      <c r="C38" s="27" t="s">
        <v>1077</v>
      </c>
      <c r="D38" s="27" t="s">
        <v>1906</v>
      </c>
      <c r="E38" s="27" t="s">
        <v>413</v>
      </c>
      <c r="F38" s="27" t="s">
        <v>1163</v>
      </c>
      <c r="G38" s="27" t="s">
        <v>1083</v>
      </c>
      <c r="H38" s="27">
        <v>143037</v>
      </c>
      <c r="I38" s="27" t="s">
        <v>413</v>
      </c>
      <c r="J38" s="27">
        <v>4</v>
      </c>
      <c r="K38" s="27">
        <v>0</v>
      </c>
      <c r="L38" s="27">
        <v>0</v>
      </c>
      <c r="N38" s="27" t="s">
        <v>1161</v>
      </c>
      <c r="O38" s="27" t="s">
        <v>197</v>
      </c>
      <c r="P38" s="27">
        <v>1827</v>
      </c>
      <c r="V38" s="27" t="s">
        <v>979</v>
      </c>
    </row>
    <row r="39" spans="1:22">
      <c r="A39" s="27" t="s">
        <v>92</v>
      </c>
      <c r="B39" s="27" t="s">
        <v>206</v>
      </c>
      <c r="C39" s="27" t="s">
        <v>1077</v>
      </c>
      <c r="D39" s="27" t="s">
        <v>1905</v>
      </c>
      <c r="E39" s="27" t="s">
        <v>1904</v>
      </c>
      <c r="F39" s="27" t="s">
        <v>1163</v>
      </c>
      <c r="G39" s="27" t="s">
        <v>1083</v>
      </c>
      <c r="H39" s="27">
        <v>143035</v>
      </c>
      <c r="I39" s="27" t="s">
        <v>1904</v>
      </c>
      <c r="J39" s="27">
        <v>4</v>
      </c>
      <c r="K39" s="27">
        <v>0</v>
      </c>
      <c r="L39" s="27">
        <v>0</v>
      </c>
      <c r="N39" s="27" t="s">
        <v>1161</v>
      </c>
      <c r="O39" s="27" t="s">
        <v>197</v>
      </c>
      <c r="P39" s="27">
        <v>1829</v>
      </c>
      <c r="V39" s="27" t="s">
        <v>1903</v>
      </c>
    </row>
    <row r="40" spans="1:22">
      <c r="A40" s="27" t="s">
        <v>92</v>
      </c>
      <c r="B40" s="27" t="s">
        <v>200</v>
      </c>
      <c r="C40" s="27" t="s">
        <v>1072</v>
      </c>
      <c r="D40" s="27" t="s">
        <v>1902</v>
      </c>
      <c r="E40" s="27" t="s">
        <v>1901</v>
      </c>
      <c r="F40" s="27" t="s">
        <v>1163</v>
      </c>
      <c r="G40" s="27" t="s">
        <v>1083</v>
      </c>
      <c r="H40" s="27">
        <v>143033</v>
      </c>
      <c r="I40" s="27" t="s">
        <v>1901</v>
      </c>
      <c r="J40" s="27">
        <v>4</v>
      </c>
      <c r="K40" s="27">
        <v>0</v>
      </c>
      <c r="L40" s="27">
        <v>0</v>
      </c>
      <c r="N40" s="27" t="s">
        <v>1161</v>
      </c>
      <c r="O40" s="27" t="s">
        <v>197</v>
      </c>
      <c r="P40" s="27">
        <v>1825</v>
      </c>
      <c r="V40" s="27" t="s">
        <v>980</v>
      </c>
    </row>
    <row r="41" spans="1:22">
      <c r="A41" s="27" t="s">
        <v>92</v>
      </c>
      <c r="B41" s="27" t="s">
        <v>201</v>
      </c>
      <c r="C41" s="27" t="s">
        <v>1072</v>
      </c>
      <c r="D41" s="27" t="s">
        <v>1900</v>
      </c>
      <c r="E41" s="27" t="s">
        <v>416</v>
      </c>
      <c r="F41" s="27" t="s">
        <v>1163</v>
      </c>
      <c r="G41" s="27" t="s">
        <v>1083</v>
      </c>
      <c r="H41" s="27">
        <v>143036</v>
      </c>
      <c r="I41" s="27" t="s">
        <v>416</v>
      </c>
      <c r="J41" s="27">
        <v>4</v>
      </c>
      <c r="K41" s="27">
        <v>0</v>
      </c>
      <c r="L41" s="27">
        <v>0</v>
      </c>
      <c r="N41" s="27" t="s">
        <v>1161</v>
      </c>
      <c r="O41" s="27" t="s">
        <v>197</v>
      </c>
      <c r="P41" s="27">
        <v>1824</v>
      </c>
      <c r="V41" s="27" t="s">
        <v>982</v>
      </c>
    </row>
    <row r="42" spans="1:22">
      <c r="A42" s="27" t="s">
        <v>92</v>
      </c>
      <c r="B42" s="27" t="s">
        <v>207</v>
      </c>
      <c r="C42" s="27" t="s">
        <v>1072</v>
      </c>
      <c r="D42" s="27" t="s">
        <v>1899</v>
      </c>
      <c r="E42" s="27" t="s">
        <v>1898</v>
      </c>
      <c r="F42" s="27" t="s">
        <v>1163</v>
      </c>
      <c r="G42" s="27" t="s">
        <v>1083</v>
      </c>
      <c r="H42" s="27">
        <v>143034</v>
      </c>
      <c r="I42" s="27" t="s">
        <v>1898</v>
      </c>
      <c r="J42" s="27">
        <v>4</v>
      </c>
      <c r="K42" s="27">
        <v>0</v>
      </c>
      <c r="L42" s="27">
        <v>0</v>
      </c>
      <c r="N42" s="27" t="s">
        <v>1161</v>
      </c>
      <c r="O42" s="27" t="s">
        <v>197</v>
      </c>
      <c r="P42" s="27">
        <v>1826</v>
      </c>
      <c r="V42" s="27" t="s">
        <v>981</v>
      </c>
    </row>
    <row r="43" spans="1:22">
      <c r="A43" s="27" t="s">
        <v>6</v>
      </c>
      <c r="B43" s="27" t="s">
        <v>196</v>
      </c>
      <c r="C43" s="27" t="s">
        <v>1077</v>
      </c>
      <c r="D43" s="27" t="s">
        <v>1897</v>
      </c>
      <c r="E43" s="27" t="s">
        <v>1036</v>
      </c>
      <c r="F43" s="27" t="s">
        <v>1070</v>
      </c>
      <c r="G43" s="27" t="s">
        <v>1069</v>
      </c>
      <c r="H43" s="27">
        <v>119249</v>
      </c>
      <c r="I43" s="27" t="s">
        <v>1036</v>
      </c>
      <c r="J43" s="27">
        <v>3</v>
      </c>
      <c r="K43" s="27">
        <v>0</v>
      </c>
      <c r="L43" s="27">
        <v>1</v>
      </c>
      <c r="O43" s="27" t="s">
        <v>197</v>
      </c>
      <c r="P43" s="27">
        <v>777</v>
      </c>
      <c r="U43" s="27" t="s">
        <v>1068</v>
      </c>
    </row>
    <row r="44" spans="1:22">
      <c r="A44" s="27" t="s">
        <v>6</v>
      </c>
      <c r="B44" s="27" t="s">
        <v>196</v>
      </c>
      <c r="C44" s="27" t="s">
        <v>1077</v>
      </c>
      <c r="E44" s="27" t="s">
        <v>1896</v>
      </c>
      <c r="F44" s="27" t="s">
        <v>1070</v>
      </c>
      <c r="G44" s="27" t="s">
        <v>1069</v>
      </c>
      <c r="I44" s="27" t="s">
        <v>1896</v>
      </c>
      <c r="J44" s="27">
        <v>3</v>
      </c>
      <c r="K44" s="27">
        <v>0</v>
      </c>
      <c r="L44" s="27">
        <v>1</v>
      </c>
      <c r="O44" s="27" t="s">
        <v>197</v>
      </c>
      <c r="P44" s="27">
        <v>778</v>
      </c>
      <c r="U44" s="27" t="s">
        <v>1068</v>
      </c>
    </row>
    <row r="45" spans="1:22">
      <c r="A45" s="27" t="s">
        <v>6</v>
      </c>
      <c r="B45" s="27" t="s">
        <v>198</v>
      </c>
      <c r="C45" s="27" t="s">
        <v>1077</v>
      </c>
      <c r="D45" s="27" t="s">
        <v>1895</v>
      </c>
      <c r="E45" s="27" t="s">
        <v>580</v>
      </c>
      <c r="F45" s="27" t="s">
        <v>1070</v>
      </c>
      <c r="G45" s="27" t="s">
        <v>1069</v>
      </c>
      <c r="H45" s="27">
        <v>119250</v>
      </c>
      <c r="I45" s="27" t="s">
        <v>580</v>
      </c>
      <c r="J45" s="27">
        <v>3</v>
      </c>
      <c r="K45" s="27">
        <v>0</v>
      </c>
      <c r="L45" s="27">
        <v>1</v>
      </c>
      <c r="O45" s="27" t="s">
        <v>197</v>
      </c>
      <c r="P45" s="27">
        <v>776</v>
      </c>
      <c r="U45" s="27" t="s">
        <v>1068</v>
      </c>
    </row>
    <row r="46" spans="1:22">
      <c r="A46" s="27" t="s">
        <v>6</v>
      </c>
      <c r="B46" s="27" t="s">
        <v>210</v>
      </c>
      <c r="C46" s="27" t="s">
        <v>1402</v>
      </c>
      <c r="D46" s="27" t="s">
        <v>1894</v>
      </c>
      <c r="E46" s="27" t="s">
        <v>1893</v>
      </c>
      <c r="F46" s="27" t="s">
        <v>1070</v>
      </c>
      <c r="G46" s="27" t="s">
        <v>1069</v>
      </c>
      <c r="H46" s="27">
        <v>105871</v>
      </c>
      <c r="I46" s="27" t="s">
        <v>1892</v>
      </c>
      <c r="J46" s="27">
        <v>3</v>
      </c>
      <c r="K46" s="27">
        <v>0</v>
      </c>
      <c r="L46" s="27">
        <v>1</v>
      </c>
      <c r="O46" s="27" t="s">
        <v>197</v>
      </c>
      <c r="P46" s="27">
        <v>144</v>
      </c>
      <c r="U46" s="27" t="s">
        <v>1068</v>
      </c>
    </row>
    <row r="47" spans="1:22">
      <c r="A47" s="27" t="s">
        <v>6</v>
      </c>
      <c r="B47" s="27" t="s">
        <v>212</v>
      </c>
      <c r="C47" s="27" t="s">
        <v>1402</v>
      </c>
      <c r="D47" s="27" t="s">
        <v>1891</v>
      </c>
      <c r="E47" s="27" t="s">
        <v>1890</v>
      </c>
      <c r="F47" s="27" t="s">
        <v>1070</v>
      </c>
      <c r="G47" s="27" t="s">
        <v>1069</v>
      </c>
      <c r="H47" s="27">
        <v>105872</v>
      </c>
      <c r="I47" s="27" t="s">
        <v>1889</v>
      </c>
      <c r="J47" s="27">
        <v>3</v>
      </c>
      <c r="K47" s="27">
        <v>0</v>
      </c>
      <c r="L47" s="27">
        <v>1</v>
      </c>
      <c r="O47" s="27" t="s">
        <v>197</v>
      </c>
      <c r="P47" s="27">
        <v>143</v>
      </c>
      <c r="U47" s="27" t="s">
        <v>1068</v>
      </c>
    </row>
    <row r="48" spans="1:22">
      <c r="A48" s="27" t="s">
        <v>6</v>
      </c>
      <c r="B48" s="27" t="s">
        <v>200</v>
      </c>
      <c r="C48" s="27" t="s">
        <v>1072</v>
      </c>
      <c r="D48" s="27" t="s">
        <v>1888</v>
      </c>
      <c r="E48" s="27" t="s">
        <v>1887</v>
      </c>
      <c r="F48" s="27" t="s">
        <v>1070</v>
      </c>
      <c r="G48" s="27" t="s">
        <v>1069</v>
      </c>
      <c r="H48" s="27">
        <v>101636</v>
      </c>
      <c r="I48" s="27" t="s">
        <v>1886</v>
      </c>
      <c r="J48" s="27">
        <v>3</v>
      </c>
      <c r="K48" s="27">
        <v>0</v>
      </c>
      <c r="L48" s="27">
        <v>1</v>
      </c>
      <c r="O48" s="27" t="s">
        <v>197</v>
      </c>
      <c r="P48" s="27">
        <v>16</v>
      </c>
      <c r="U48" s="27" t="s">
        <v>1068</v>
      </c>
    </row>
    <row r="49" spans="1:22">
      <c r="A49" s="27" t="s">
        <v>6</v>
      </c>
      <c r="B49" s="27" t="s">
        <v>201</v>
      </c>
      <c r="C49" s="27" t="s">
        <v>1072</v>
      </c>
      <c r="D49" s="27" t="s">
        <v>1885</v>
      </c>
      <c r="E49" s="27" t="s">
        <v>582</v>
      </c>
      <c r="F49" s="27" t="s">
        <v>1070</v>
      </c>
      <c r="G49" s="27" t="s">
        <v>1069</v>
      </c>
      <c r="H49" s="27">
        <v>101635</v>
      </c>
      <c r="I49" s="27" t="s">
        <v>1884</v>
      </c>
      <c r="J49" s="27">
        <v>3</v>
      </c>
      <c r="K49" s="27">
        <v>0</v>
      </c>
      <c r="L49" s="27">
        <v>1</v>
      </c>
      <c r="O49" s="27" t="s">
        <v>197</v>
      </c>
      <c r="P49" s="27">
        <v>15</v>
      </c>
      <c r="U49" s="27" t="s">
        <v>1068</v>
      </c>
    </row>
    <row r="50" spans="1:22">
      <c r="A50" s="27" t="s">
        <v>0</v>
      </c>
      <c r="B50" s="27" t="s">
        <v>196</v>
      </c>
      <c r="C50" s="27" t="s">
        <v>1077</v>
      </c>
      <c r="D50" s="27" t="s">
        <v>1883</v>
      </c>
      <c r="E50" s="27" t="s">
        <v>1030</v>
      </c>
      <c r="F50" s="27" t="s">
        <v>1070</v>
      </c>
      <c r="G50" s="27" t="s">
        <v>1069</v>
      </c>
      <c r="H50" s="27">
        <v>119241</v>
      </c>
      <c r="I50" s="27" t="s">
        <v>1030</v>
      </c>
      <c r="J50" s="27">
        <v>3</v>
      </c>
      <c r="K50" s="27">
        <v>0</v>
      </c>
      <c r="L50" s="27">
        <v>0</v>
      </c>
      <c r="O50" s="27" t="s">
        <v>197</v>
      </c>
      <c r="P50" s="27">
        <v>740</v>
      </c>
      <c r="U50" s="27" t="s">
        <v>1068</v>
      </c>
    </row>
    <row r="51" spans="1:22">
      <c r="A51" s="27" t="s">
        <v>0</v>
      </c>
      <c r="B51" s="27" t="s">
        <v>196</v>
      </c>
      <c r="C51" s="27" t="s">
        <v>1077</v>
      </c>
      <c r="E51" s="27" t="s">
        <v>1882</v>
      </c>
      <c r="F51" s="27" t="s">
        <v>1070</v>
      </c>
      <c r="G51" s="27" t="s">
        <v>1069</v>
      </c>
      <c r="I51" s="27" t="s">
        <v>1882</v>
      </c>
      <c r="J51" s="27">
        <v>3</v>
      </c>
      <c r="K51" s="27">
        <v>0</v>
      </c>
      <c r="L51" s="27">
        <v>0</v>
      </c>
      <c r="O51" s="27" t="s">
        <v>197</v>
      </c>
      <c r="P51" s="27">
        <v>741</v>
      </c>
      <c r="U51" s="27" t="s">
        <v>1068</v>
      </c>
    </row>
    <row r="52" spans="1:22">
      <c r="A52" s="27" t="s">
        <v>0</v>
      </c>
      <c r="B52" s="27" t="s">
        <v>198</v>
      </c>
      <c r="C52" s="27" t="s">
        <v>1077</v>
      </c>
      <c r="D52" s="27" t="s">
        <v>1881</v>
      </c>
      <c r="E52" s="27" t="s">
        <v>576</v>
      </c>
      <c r="F52" s="27" t="s">
        <v>1070</v>
      </c>
      <c r="G52" s="27" t="s">
        <v>1069</v>
      </c>
      <c r="H52" s="27">
        <v>119242</v>
      </c>
      <c r="I52" s="27" t="s">
        <v>576</v>
      </c>
      <c r="J52" s="27">
        <v>3</v>
      </c>
      <c r="K52" s="27">
        <v>0</v>
      </c>
      <c r="L52" s="27">
        <v>0</v>
      </c>
      <c r="O52" s="27" t="s">
        <v>197</v>
      </c>
      <c r="P52" s="27">
        <v>739</v>
      </c>
      <c r="U52" s="27" t="s">
        <v>1068</v>
      </c>
    </row>
    <row r="53" spans="1:22">
      <c r="A53" s="27" t="s">
        <v>0</v>
      </c>
      <c r="B53" s="27" t="s">
        <v>200</v>
      </c>
      <c r="C53" s="27" t="s">
        <v>1072</v>
      </c>
      <c r="D53" s="27" t="s">
        <v>1880</v>
      </c>
      <c r="E53" s="27" t="s">
        <v>1879</v>
      </c>
      <c r="F53" s="27" t="s">
        <v>1070</v>
      </c>
      <c r="G53" s="27" t="s">
        <v>1069</v>
      </c>
      <c r="H53" s="27">
        <v>104773</v>
      </c>
      <c r="I53" s="27" t="s">
        <v>1879</v>
      </c>
      <c r="J53" s="27">
        <v>3</v>
      </c>
      <c r="K53" s="27">
        <v>0</v>
      </c>
      <c r="L53" s="27">
        <v>0</v>
      </c>
      <c r="O53" s="27" t="s">
        <v>197</v>
      </c>
      <c r="P53" s="27">
        <v>111</v>
      </c>
      <c r="U53" s="27" t="s">
        <v>1068</v>
      </c>
    </row>
    <row r="54" spans="1:22">
      <c r="A54" s="27" t="s">
        <v>0</v>
      </c>
      <c r="B54" s="27" t="s">
        <v>200</v>
      </c>
      <c r="C54" s="27" t="s">
        <v>1072</v>
      </c>
      <c r="F54" s="27" t="s">
        <v>1070</v>
      </c>
      <c r="I54" s="27" t="s">
        <v>1878</v>
      </c>
      <c r="J54" s="27">
        <v>3</v>
      </c>
      <c r="K54" s="27">
        <v>0</v>
      </c>
      <c r="L54" s="27">
        <v>0</v>
      </c>
      <c r="O54" s="27" t="s">
        <v>197</v>
      </c>
      <c r="P54" s="27">
        <v>380</v>
      </c>
      <c r="U54" s="27" t="s">
        <v>1068</v>
      </c>
    </row>
    <row r="55" spans="1:22">
      <c r="A55" s="27" t="s">
        <v>0</v>
      </c>
      <c r="B55" s="27" t="s">
        <v>201</v>
      </c>
      <c r="C55" s="27" t="s">
        <v>1072</v>
      </c>
      <c r="D55" s="27" t="s">
        <v>1877</v>
      </c>
      <c r="E55" s="27" t="s">
        <v>578</v>
      </c>
      <c r="F55" s="27" t="s">
        <v>1070</v>
      </c>
      <c r="G55" s="27" t="s">
        <v>1069</v>
      </c>
      <c r="H55" s="27">
        <v>104772</v>
      </c>
      <c r="I55" s="27" t="s">
        <v>578</v>
      </c>
      <c r="J55" s="27">
        <v>3</v>
      </c>
      <c r="K55" s="27">
        <v>0</v>
      </c>
      <c r="L55" s="27">
        <v>0</v>
      </c>
      <c r="O55" s="27" t="s">
        <v>197</v>
      </c>
      <c r="P55" s="27">
        <v>110</v>
      </c>
      <c r="U55" s="27" t="s">
        <v>1068</v>
      </c>
    </row>
    <row r="56" spans="1:22">
      <c r="A56" s="27" t="s">
        <v>6</v>
      </c>
      <c r="B56" s="27" t="s">
        <v>200</v>
      </c>
      <c r="C56" s="27" t="s">
        <v>1072</v>
      </c>
      <c r="E56" s="27" t="s">
        <v>1876</v>
      </c>
      <c r="F56" s="27" t="s">
        <v>1070</v>
      </c>
      <c r="I56" s="27" t="s">
        <v>1876</v>
      </c>
      <c r="J56" s="27">
        <v>3</v>
      </c>
      <c r="K56" s="27">
        <v>0</v>
      </c>
      <c r="L56" s="27">
        <v>1</v>
      </c>
      <c r="O56" s="27" t="s">
        <v>197</v>
      </c>
      <c r="P56" s="27">
        <v>384</v>
      </c>
      <c r="U56" s="27" t="s">
        <v>1068</v>
      </c>
    </row>
    <row r="57" spans="1:22">
      <c r="A57" s="27" t="s">
        <v>47</v>
      </c>
      <c r="B57" s="27" t="s">
        <v>204</v>
      </c>
      <c r="C57" s="27" t="s">
        <v>1077</v>
      </c>
      <c r="D57" s="27" t="s">
        <v>1875</v>
      </c>
      <c r="E57" s="27" t="s">
        <v>1874</v>
      </c>
      <c r="F57" s="27" t="s">
        <v>1070</v>
      </c>
      <c r="G57" s="27" t="s">
        <v>1083</v>
      </c>
      <c r="H57" s="27">
        <v>133922</v>
      </c>
      <c r="I57" s="27" t="s">
        <v>1874</v>
      </c>
      <c r="J57" s="27">
        <v>4</v>
      </c>
      <c r="K57" s="27">
        <v>0</v>
      </c>
      <c r="L57" s="27">
        <v>0</v>
      </c>
      <c r="M57" s="27">
        <v>10.126799999999999</v>
      </c>
      <c r="N57" s="27" t="s">
        <v>1095</v>
      </c>
      <c r="O57" s="27" t="s">
        <v>197</v>
      </c>
      <c r="P57" s="27">
        <v>828</v>
      </c>
      <c r="U57" s="27" t="s">
        <v>1081</v>
      </c>
    </row>
    <row r="58" spans="1:22">
      <c r="A58" s="27" t="s">
        <v>47</v>
      </c>
      <c r="B58" s="27" t="s">
        <v>198</v>
      </c>
      <c r="C58" s="27" t="s">
        <v>1077</v>
      </c>
      <c r="D58" s="27" t="s">
        <v>1873</v>
      </c>
      <c r="E58" s="27" t="s">
        <v>504</v>
      </c>
      <c r="F58" s="27" t="s">
        <v>1070</v>
      </c>
      <c r="G58" s="27" t="s">
        <v>1083</v>
      </c>
      <c r="H58" s="27">
        <v>133925</v>
      </c>
      <c r="I58" s="27" t="s">
        <v>504</v>
      </c>
      <c r="J58" s="27">
        <v>4</v>
      </c>
      <c r="K58" s="27">
        <v>0</v>
      </c>
      <c r="L58" s="27">
        <v>0</v>
      </c>
      <c r="O58" s="27" t="s">
        <v>197</v>
      </c>
      <c r="P58" s="27">
        <v>827</v>
      </c>
      <c r="U58" s="27" t="s">
        <v>1081</v>
      </c>
      <c r="V58" s="27" t="s">
        <v>849</v>
      </c>
    </row>
    <row r="59" spans="1:22">
      <c r="A59" s="27" t="s">
        <v>47</v>
      </c>
      <c r="B59" s="27" t="s">
        <v>202</v>
      </c>
      <c r="C59" s="27" t="s">
        <v>1077</v>
      </c>
      <c r="D59" s="27" t="s">
        <v>1872</v>
      </c>
      <c r="E59" s="27" t="s">
        <v>1871</v>
      </c>
      <c r="F59" s="27" t="s">
        <v>1070</v>
      </c>
      <c r="G59" s="27" t="s">
        <v>1083</v>
      </c>
      <c r="H59" s="27">
        <v>133928</v>
      </c>
      <c r="I59" s="27" t="s">
        <v>1871</v>
      </c>
      <c r="J59" s="27">
        <v>4</v>
      </c>
      <c r="K59" s="27">
        <v>0</v>
      </c>
      <c r="L59" s="27">
        <v>0</v>
      </c>
      <c r="O59" s="27" t="s">
        <v>197</v>
      </c>
      <c r="P59" s="27">
        <v>831</v>
      </c>
      <c r="U59" s="27" t="s">
        <v>1081</v>
      </c>
      <c r="V59" s="27" t="s">
        <v>850</v>
      </c>
    </row>
    <row r="60" spans="1:22">
      <c r="A60" s="27" t="s">
        <v>47</v>
      </c>
      <c r="B60" s="27" t="s">
        <v>202</v>
      </c>
      <c r="C60" s="27" t="s">
        <v>1077</v>
      </c>
      <c r="E60" s="27" t="s">
        <v>1870</v>
      </c>
      <c r="F60" s="27" t="s">
        <v>1070</v>
      </c>
      <c r="G60" s="27" t="s">
        <v>1083</v>
      </c>
      <c r="I60" s="27" t="s">
        <v>1870</v>
      </c>
      <c r="J60" s="27">
        <v>4</v>
      </c>
      <c r="K60" s="27">
        <v>0</v>
      </c>
      <c r="L60" s="27">
        <v>0</v>
      </c>
      <c r="O60" s="27" t="s">
        <v>197</v>
      </c>
      <c r="P60" s="27">
        <v>832</v>
      </c>
      <c r="U60" s="27" t="s">
        <v>1081</v>
      </c>
    </row>
    <row r="61" spans="1:22">
      <c r="A61" s="27" t="s">
        <v>47</v>
      </c>
      <c r="B61" s="27" t="s">
        <v>206</v>
      </c>
      <c r="C61" s="27" t="s">
        <v>1077</v>
      </c>
      <c r="D61" s="27" t="s">
        <v>1869</v>
      </c>
      <c r="E61" s="27" t="s">
        <v>1868</v>
      </c>
      <c r="F61" s="27" t="s">
        <v>1070</v>
      </c>
      <c r="G61" s="27" t="s">
        <v>1083</v>
      </c>
      <c r="H61" s="27">
        <v>133924</v>
      </c>
      <c r="I61" s="27" t="s">
        <v>1868</v>
      </c>
      <c r="J61" s="27">
        <v>4</v>
      </c>
      <c r="K61" s="27">
        <v>0</v>
      </c>
      <c r="L61" s="27">
        <v>0</v>
      </c>
      <c r="O61" s="27" t="s">
        <v>197</v>
      </c>
      <c r="P61" s="27">
        <v>833</v>
      </c>
      <c r="U61" s="27" t="s">
        <v>1081</v>
      </c>
      <c r="V61" s="27" t="s">
        <v>851</v>
      </c>
    </row>
    <row r="62" spans="1:22">
      <c r="A62" s="27" t="s">
        <v>47</v>
      </c>
      <c r="B62" s="27" t="s">
        <v>206</v>
      </c>
      <c r="C62" s="27" t="s">
        <v>1077</v>
      </c>
      <c r="E62" s="27" t="s">
        <v>1867</v>
      </c>
      <c r="F62" s="27" t="s">
        <v>1070</v>
      </c>
      <c r="G62" s="27" t="s">
        <v>1083</v>
      </c>
      <c r="I62" s="27" t="s">
        <v>1867</v>
      </c>
      <c r="J62" s="27">
        <v>4</v>
      </c>
      <c r="K62" s="27">
        <v>0</v>
      </c>
      <c r="L62" s="27">
        <v>0</v>
      </c>
      <c r="O62" s="27" t="s">
        <v>197</v>
      </c>
      <c r="P62" s="27">
        <v>834</v>
      </c>
      <c r="U62" s="27" t="s">
        <v>1081</v>
      </c>
    </row>
    <row r="63" spans="1:22">
      <c r="A63" s="27" t="s">
        <v>47</v>
      </c>
      <c r="B63" s="27" t="s">
        <v>208</v>
      </c>
      <c r="C63" s="27" t="s">
        <v>1077</v>
      </c>
      <c r="D63" s="27" t="s">
        <v>1866</v>
      </c>
      <c r="E63" s="27" t="s">
        <v>1865</v>
      </c>
      <c r="F63" s="27" t="s">
        <v>1070</v>
      </c>
      <c r="G63" s="27" t="s">
        <v>1083</v>
      </c>
      <c r="H63" s="27">
        <v>133923</v>
      </c>
      <c r="I63" s="27" t="s">
        <v>1865</v>
      </c>
      <c r="J63" s="27">
        <v>4</v>
      </c>
      <c r="K63" s="27">
        <v>0</v>
      </c>
      <c r="L63" s="27">
        <v>0</v>
      </c>
      <c r="M63" s="27">
        <v>10.126899999999999</v>
      </c>
      <c r="N63" s="27" t="s">
        <v>1085</v>
      </c>
      <c r="O63" s="27" t="s">
        <v>197</v>
      </c>
      <c r="P63" s="27">
        <v>829</v>
      </c>
      <c r="U63" s="27" t="s">
        <v>1081</v>
      </c>
    </row>
    <row r="64" spans="1:22">
      <c r="A64" s="27" t="s">
        <v>23</v>
      </c>
      <c r="B64" s="27" t="s">
        <v>196</v>
      </c>
      <c r="C64" s="27" t="s">
        <v>1077</v>
      </c>
      <c r="D64" s="27" t="s">
        <v>1864</v>
      </c>
      <c r="E64" s="27" t="s">
        <v>1044</v>
      </c>
      <c r="F64" s="27" t="s">
        <v>1070</v>
      </c>
      <c r="G64" s="27" t="s">
        <v>1389</v>
      </c>
      <c r="H64" s="27">
        <v>119272</v>
      </c>
      <c r="I64" s="27" t="s">
        <v>1044</v>
      </c>
      <c r="J64" s="27">
        <v>4</v>
      </c>
      <c r="K64" s="27">
        <v>0</v>
      </c>
      <c r="L64" s="27">
        <v>0</v>
      </c>
      <c r="O64" s="27" t="s">
        <v>197</v>
      </c>
      <c r="P64" s="27">
        <v>734</v>
      </c>
      <c r="U64" s="27" t="s">
        <v>1388</v>
      </c>
    </row>
    <row r="65" spans="1:22">
      <c r="A65" s="27" t="s">
        <v>23</v>
      </c>
      <c r="B65" s="27" t="s">
        <v>196</v>
      </c>
      <c r="C65" s="27" t="s">
        <v>1077</v>
      </c>
      <c r="E65" s="27" t="s">
        <v>1863</v>
      </c>
      <c r="F65" s="27" t="s">
        <v>1070</v>
      </c>
      <c r="G65" s="27" t="s">
        <v>1389</v>
      </c>
      <c r="I65" s="27" t="s">
        <v>1863</v>
      </c>
      <c r="J65" s="27">
        <v>4</v>
      </c>
      <c r="K65" s="27">
        <v>0</v>
      </c>
      <c r="L65" s="27">
        <v>0</v>
      </c>
      <c r="O65" s="27" t="s">
        <v>197</v>
      </c>
      <c r="P65" s="27">
        <v>735</v>
      </c>
      <c r="U65" s="27" t="s">
        <v>1388</v>
      </c>
    </row>
    <row r="66" spans="1:22">
      <c r="A66" s="27" t="s">
        <v>23</v>
      </c>
      <c r="B66" s="27" t="s">
        <v>198</v>
      </c>
      <c r="C66" s="27" t="s">
        <v>1077</v>
      </c>
      <c r="D66" s="27" t="s">
        <v>1862</v>
      </c>
      <c r="E66" s="27" t="s">
        <v>598</v>
      </c>
      <c r="F66" s="27" t="s">
        <v>1070</v>
      </c>
      <c r="G66" s="27" t="s">
        <v>1389</v>
      </c>
      <c r="H66" s="27">
        <v>119271</v>
      </c>
      <c r="I66" s="27" t="s">
        <v>598</v>
      </c>
      <c r="J66" s="27">
        <v>4</v>
      </c>
      <c r="K66" s="27">
        <v>0</v>
      </c>
      <c r="L66" s="27">
        <v>0</v>
      </c>
      <c r="O66" s="27" t="s">
        <v>197</v>
      </c>
      <c r="P66" s="27">
        <v>733</v>
      </c>
      <c r="U66" s="27" t="s">
        <v>1388</v>
      </c>
    </row>
    <row r="67" spans="1:22">
      <c r="A67" s="27" t="s">
        <v>23</v>
      </c>
      <c r="B67" s="27" t="s">
        <v>200</v>
      </c>
      <c r="C67" s="27" t="s">
        <v>1072</v>
      </c>
      <c r="D67" s="27" t="s">
        <v>1861</v>
      </c>
      <c r="E67" s="27" t="s">
        <v>1045</v>
      </c>
      <c r="F67" s="27" t="s">
        <v>1070</v>
      </c>
      <c r="G67" s="27" t="s">
        <v>1389</v>
      </c>
      <c r="H67" s="27">
        <v>115881</v>
      </c>
      <c r="I67" s="27" t="s">
        <v>1045</v>
      </c>
      <c r="J67" s="27">
        <v>4</v>
      </c>
      <c r="K67" s="27">
        <v>0</v>
      </c>
      <c r="L67" s="27">
        <v>0</v>
      </c>
      <c r="O67" s="27" t="s">
        <v>197</v>
      </c>
      <c r="P67" s="27">
        <v>507</v>
      </c>
      <c r="U67" s="27" t="s">
        <v>1388</v>
      </c>
    </row>
    <row r="68" spans="1:22">
      <c r="A68" s="27" t="s">
        <v>23</v>
      </c>
      <c r="B68" s="27" t="s">
        <v>200</v>
      </c>
      <c r="C68" s="27" t="s">
        <v>1072</v>
      </c>
      <c r="F68" s="27" t="s">
        <v>1070</v>
      </c>
      <c r="I68" s="27" t="s">
        <v>1860</v>
      </c>
      <c r="J68" s="27">
        <v>4</v>
      </c>
      <c r="K68" s="27">
        <v>0</v>
      </c>
      <c r="L68" s="27">
        <v>0</v>
      </c>
      <c r="O68" s="27" t="s">
        <v>197</v>
      </c>
      <c r="P68" s="27">
        <v>508</v>
      </c>
      <c r="U68" s="27" t="s">
        <v>1068</v>
      </c>
    </row>
    <row r="69" spans="1:22">
      <c r="A69" s="27" t="s">
        <v>23</v>
      </c>
      <c r="B69" s="27" t="s">
        <v>201</v>
      </c>
      <c r="C69" s="27" t="s">
        <v>1072</v>
      </c>
      <c r="D69" s="27" t="s">
        <v>1859</v>
      </c>
      <c r="E69" s="27" t="s">
        <v>600</v>
      </c>
      <c r="F69" s="27" t="s">
        <v>1070</v>
      </c>
      <c r="G69" s="27" t="s">
        <v>1389</v>
      </c>
      <c r="H69" s="27">
        <v>115882</v>
      </c>
      <c r="I69" s="27" t="s">
        <v>600</v>
      </c>
      <c r="J69" s="27">
        <v>4</v>
      </c>
      <c r="K69" s="27">
        <v>0</v>
      </c>
      <c r="L69" s="27">
        <v>0</v>
      </c>
      <c r="O69" s="27" t="s">
        <v>197</v>
      </c>
      <c r="P69" s="27">
        <v>506</v>
      </c>
      <c r="U69" s="27" t="s">
        <v>1388</v>
      </c>
    </row>
    <row r="70" spans="1:22">
      <c r="A70" s="27" t="s">
        <v>1</v>
      </c>
      <c r="B70" s="27" t="s">
        <v>196</v>
      </c>
      <c r="C70" s="27" t="s">
        <v>1077</v>
      </c>
      <c r="D70" s="27" t="s">
        <v>1858</v>
      </c>
      <c r="E70" s="27" t="s">
        <v>1042</v>
      </c>
      <c r="F70" s="27" t="s">
        <v>1070</v>
      </c>
      <c r="G70" s="27" t="s">
        <v>1069</v>
      </c>
      <c r="H70" s="27">
        <v>119213</v>
      </c>
      <c r="I70" s="27" t="s">
        <v>1042</v>
      </c>
      <c r="J70" s="27">
        <v>3</v>
      </c>
      <c r="K70" s="27">
        <v>0</v>
      </c>
      <c r="L70" s="27">
        <v>1</v>
      </c>
      <c r="O70" s="27" t="s">
        <v>197</v>
      </c>
      <c r="P70" s="27">
        <v>789</v>
      </c>
      <c r="U70" s="27" t="s">
        <v>1068</v>
      </c>
      <c r="V70" s="27" t="s">
        <v>827</v>
      </c>
    </row>
    <row r="71" spans="1:22">
      <c r="A71" s="27" t="s">
        <v>1</v>
      </c>
      <c r="B71" s="27" t="s">
        <v>196</v>
      </c>
      <c r="C71" s="27" t="s">
        <v>1077</v>
      </c>
      <c r="E71" s="27" t="s">
        <v>1857</v>
      </c>
      <c r="F71" s="27" t="s">
        <v>1070</v>
      </c>
      <c r="G71" s="27" t="s">
        <v>1069</v>
      </c>
      <c r="I71" s="27" t="s">
        <v>1857</v>
      </c>
      <c r="J71" s="27">
        <v>3</v>
      </c>
      <c r="K71" s="27">
        <v>0</v>
      </c>
      <c r="L71" s="27">
        <v>1</v>
      </c>
      <c r="O71" s="27" t="s">
        <v>197</v>
      </c>
      <c r="P71" s="27">
        <v>790</v>
      </c>
      <c r="U71" s="27" t="s">
        <v>1068</v>
      </c>
    </row>
    <row r="72" spans="1:22">
      <c r="A72" s="27" t="s">
        <v>1</v>
      </c>
      <c r="B72" s="27" t="s">
        <v>198</v>
      </c>
      <c r="C72" s="27" t="s">
        <v>1077</v>
      </c>
      <c r="D72" s="27" t="s">
        <v>1856</v>
      </c>
      <c r="E72" s="27" t="s">
        <v>562</v>
      </c>
      <c r="F72" s="27" t="s">
        <v>1070</v>
      </c>
      <c r="G72" s="27" t="s">
        <v>1069</v>
      </c>
      <c r="H72" s="27">
        <v>119212</v>
      </c>
      <c r="I72" s="27" t="s">
        <v>562</v>
      </c>
      <c r="J72" s="27">
        <v>3</v>
      </c>
      <c r="K72" s="27">
        <v>0</v>
      </c>
      <c r="L72" s="27">
        <v>1</v>
      </c>
      <c r="O72" s="27" t="s">
        <v>197</v>
      </c>
      <c r="P72" s="27">
        <v>788</v>
      </c>
      <c r="U72" s="27" t="s">
        <v>1068</v>
      </c>
      <c r="V72" s="27" t="s">
        <v>828</v>
      </c>
    </row>
    <row r="73" spans="1:22">
      <c r="A73" s="27" t="s">
        <v>1</v>
      </c>
      <c r="B73" s="27" t="s">
        <v>210</v>
      </c>
      <c r="C73" s="27" t="s">
        <v>1402</v>
      </c>
      <c r="D73" s="27" t="s">
        <v>1855</v>
      </c>
      <c r="E73" s="27" t="s">
        <v>1854</v>
      </c>
      <c r="F73" s="27" t="s">
        <v>1070</v>
      </c>
      <c r="G73" s="27" t="s">
        <v>1069</v>
      </c>
      <c r="H73" s="27">
        <v>113154</v>
      </c>
      <c r="I73" s="27" t="s">
        <v>1854</v>
      </c>
      <c r="J73" s="27">
        <v>3</v>
      </c>
      <c r="K73" s="27">
        <v>0</v>
      </c>
      <c r="L73" s="27">
        <v>1</v>
      </c>
      <c r="O73" s="27" t="s">
        <v>197</v>
      </c>
      <c r="P73" s="27">
        <v>358</v>
      </c>
      <c r="U73" s="27" t="s">
        <v>1068</v>
      </c>
    </row>
    <row r="74" spans="1:22">
      <c r="A74" s="27" t="s">
        <v>1</v>
      </c>
      <c r="B74" s="27" t="s">
        <v>212</v>
      </c>
      <c r="C74" s="27" t="s">
        <v>1402</v>
      </c>
      <c r="D74" s="27" t="s">
        <v>1853</v>
      </c>
      <c r="E74" s="27" t="s">
        <v>1852</v>
      </c>
      <c r="F74" s="27" t="s">
        <v>1070</v>
      </c>
      <c r="G74" s="27" t="s">
        <v>1069</v>
      </c>
      <c r="H74" s="27">
        <v>105990</v>
      </c>
      <c r="I74" s="27" t="s">
        <v>1851</v>
      </c>
      <c r="J74" s="27">
        <v>3</v>
      </c>
      <c r="K74" s="27">
        <v>0</v>
      </c>
      <c r="L74" s="27">
        <v>1</v>
      </c>
      <c r="O74" s="27" t="s">
        <v>197</v>
      </c>
      <c r="P74" s="27">
        <v>158</v>
      </c>
      <c r="U74" s="27" t="s">
        <v>1068</v>
      </c>
    </row>
    <row r="75" spans="1:22">
      <c r="A75" s="27" t="s">
        <v>1</v>
      </c>
      <c r="B75" s="27" t="s">
        <v>200</v>
      </c>
      <c r="C75" s="27" t="s">
        <v>1072</v>
      </c>
      <c r="D75" s="27" t="s">
        <v>1850</v>
      </c>
      <c r="E75" s="27" t="s">
        <v>1849</v>
      </c>
      <c r="F75" s="27" t="s">
        <v>1070</v>
      </c>
      <c r="G75" s="27" t="s">
        <v>1069</v>
      </c>
      <c r="H75" s="27">
        <v>113153</v>
      </c>
      <c r="I75" s="27" t="s">
        <v>1849</v>
      </c>
      <c r="J75" s="27">
        <v>3</v>
      </c>
      <c r="K75" s="27">
        <v>0</v>
      </c>
      <c r="L75" s="27">
        <v>1</v>
      </c>
      <c r="O75" s="27" t="s">
        <v>197</v>
      </c>
      <c r="P75" s="27">
        <v>357</v>
      </c>
      <c r="U75" s="27" t="s">
        <v>1068</v>
      </c>
      <c r="V75" s="27" t="s">
        <v>829</v>
      </c>
    </row>
    <row r="76" spans="1:22">
      <c r="A76" s="27" t="s">
        <v>1</v>
      </c>
      <c r="B76" s="27" t="s">
        <v>201</v>
      </c>
      <c r="C76" s="27" t="s">
        <v>1072</v>
      </c>
      <c r="D76" s="27" t="s">
        <v>1848</v>
      </c>
      <c r="E76" s="27" t="s">
        <v>564</v>
      </c>
      <c r="F76" s="27" t="s">
        <v>1070</v>
      </c>
      <c r="G76" s="27" t="s">
        <v>1069</v>
      </c>
      <c r="H76" s="27">
        <v>105989</v>
      </c>
      <c r="I76" s="27" t="s">
        <v>564</v>
      </c>
      <c r="J76" s="27">
        <v>3</v>
      </c>
      <c r="K76" s="27">
        <v>0</v>
      </c>
      <c r="L76" s="27">
        <v>1</v>
      </c>
      <c r="O76" s="27" t="s">
        <v>197</v>
      </c>
      <c r="P76" s="27">
        <v>157</v>
      </c>
      <c r="U76" s="27" t="s">
        <v>1068</v>
      </c>
      <c r="V76" s="27" t="s">
        <v>830</v>
      </c>
    </row>
    <row r="77" spans="1:22">
      <c r="A77" s="27" t="s">
        <v>2</v>
      </c>
      <c r="B77" s="27" t="s">
        <v>196</v>
      </c>
      <c r="C77" s="27" t="s">
        <v>1077</v>
      </c>
      <c r="D77" s="27" t="s">
        <v>1847</v>
      </c>
      <c r="E77" s="27" t="s">
        <v>1846</v>
      </c>
      <c r="F77" s="27" t="s">
        <v>1070</v>
      </c>
      <c r="G77" s="27" t="s">
        <v>1816</v>
      </c>
      <c r="H77" s="27">
        <v>119020</v>
      </c>
      <c r="I77" s="27" t="s">
        <v>1846</v>
      </c>
      <c r="J77" s="27">
        <v>3</v>
      </c>
      <c r="K77" s="27">
        <v>0</v>
      </c>
      <c r="L77" s="27">
        <v>1</v>
      </c>
      <c r="O77" s="27" t="s">
        <v>197</v>
      </c>
      <c r="P77" s="27">
        <v>728</v>
      </c>
      <c r="U77" s="27" t="s">
        <v>1068</v>
      </c>
      <c r="V77" s="27" t="s">
        <v>897</v>
      </c>
    </row>
    <row r="78" spans="1:22">
      <c r="A78" s="27" t="s">
        <v>2</v>
      </c>
      <c r="B78" s="27" t="s">
        <v>196</v>
      </c>
      <c r="C78" s="27" t="s">
        <v>1077</v>
      </c>
      <c r="E78" s="27" t="s">
        <v>1845</v>
      </c>
      <c r="F78" s="27" t="s">
        <v>1070</v>
      </c>
      <c r="G78" s="27" t="s">
        <v>1816</v>
      </c>
      <c r="I78" s="27" t="s">
        <v>1845</v>
      </c>
      <c r="J78" s="27">
        <v>3</v>
      </c>
      <c r="K78" s="27">
        <v>0</v>
      </c>
      <c r="L78" s="27">
        <v>1</v>
      </c>
      <c r="O78" s="27" t="s">
        <v>197</v>
      </c>
      <c r="P78" s="27">
        <v>729</v>
      </c>
      <c r="U78" s="27" t="s">
        <v>1068</v>
      </c>
    </row>
    <row r="79" spans="1:22">
      <c r="A79" s="27" t="s">
        <v>2</v>
      </c>
      <c r="B79" s="27" t="s">
        <v>198</v>
      </c>
      <c r="C79" s="27" t="s">
        <v>1077</v>
      </c>
      <c r="D79" s="27" t="s">
        <v>1844</v>
      </c>
      <c r="E79" s="27" t="s">
        <v>313</v>
      </c>
      <c r="F79" s="27" t="s">
        <v>1070</v>
      </c>
      <c r="G79" s="27" t="s">
        <v>1816</v>
      </c>
      <c r="H79" s="27">
        <v>119019</v>
      </c>
      <c r="I79" s="27" t="s">
        <v>313</v>
      </c>
      <c r="J79" s="27">
        <v>3</v>
      </c>
      <c r="K79" s="27">
        <v>0</v>
      </c>
      <c r="L79" s="27">
        <v>1</v>
      </c>
      <c r="O79" s="27" t="s">
        <v>197</v>
      </c>
      <c r="P79" s="27">
        <v>727</v>
      </c>
      <c r="U79" s="27" t="s">
        <v>1068</v>
      </c>
      <c r="V79" s="27" t="s">
        <v>898</v>
      </c>
    </row>
    <row r="80" spans="1:22">
      <c r="A80" s="27" t="s">
        <v>2</v>
      </c>
      <c r="B80" s="27" t="s">
        <v>206</v>
      </c>
      <c r="C80" s="27" t="s">
        <v>1077</v>
      </c>
      <c r="D80" s="27" t="s">
        <v>1843</v>
      </c>
      <c r="E80" s="27" t="s">
        <v>1842</v>
      </c>
      <c r="F80" s="27" t="s">
        <v>1070</v>
      </c>
      <c r="G80" s="27" t="s">
        <v>1816</v>
      </c>
      <c r="H80" s="27">
        <v>131086</v>
      </c>
      <c r="I80" s="27" t="s">
        <v>1842</v>
      </c>
      <c r="J80" s="27">
        <v>3</v>
      </c>
      <c r="K80" s="27">
        <v>0</v>
      </c>
      <c r="L80" s="27">
        <v>1</v>
      </c>
      <c r="O80" s="27" t="s">
        <v>197</v>
      </c>
      <c r="P80" s="27">
        <v>818</v>
      </c>
      <c r="U80" s="27" t="s">
        <v>1068</v>
      </c>
      <c r="V80" s="27" t="s">
        <v>1841</v>
      </c>
    </row>
    <row r="81" spans="1:22">
      <c r="A81" s="27" t="s">
        <v>1</v>
      </c>
      <c r="B81" s="27" t="s">
        <v>200</v>
      </c>
      <c r="C81" s="27" t="s">
        <v>1072</v>
      </c>
      <c r="F81" s="27" t="s">
        <v>1070</v>
      </c>
      <c r="I81" s="27" t="s">
        <v>1840</v>
      </c>
      <c r="J81" s="27">
        <v>3</v>
      </c>
      <c r="K81" s="27">
        <v>0</v>
      </c>
      <c r="L81" s="27">
        <v>1</v>
      </c>
      <c r="O81" s="27" t="s">
        <v>197</v>
      </c>
      <c r="P81" s="27">
        <v>392</v>
      </c>
      <c r="U81" s="27" t="s">
        <v>1068</v>
      </c>
    </row>
    <row r="82" spans="1:22">
      <c r="A82" s="27" t="s">
        <v>47</v>
      </c>
      <c r="B82" s="27" t="s">
        <v>205</v>
      </c>
      <c r="C82" s="27" t="s">
        <v>1072</v>
      </c>
      <c r="D82" s="27" t="s">
        <v>1839</v>
      </c>
      <c r="E82" s="27" t="s">
        <v>1838</v>
      </c>
      <c r="F82" s="27" t="s">
        <v>1070</v>
      </c>
      <c r="G82" s="27" t="s">
        <v>1083</v>
      </c>
      <c r="H82" s="27">
        <v>133919</v>
      </c>
      <c r="I82" s="27" t="s">
        <v>1838</v>
      </c>
      <c r="J82" s="27">
        <v>4</v>
      </c>
      <c r="K82" s="27">
        <v>0</v>
      </c>
      <c r="L82" s="27">
        <v>0</v>
      </c>
      <c r="M82" s="27">
        <v>10.1814</v>
      </c>
      <c r="N82" s="27" t="s">
        <v>1095</v>
      </c>
      <c r="O82" s="27" t="s">
        <v>197</v>
      </c>
      <c r="P82" s="27">
        <v>555</v>
      </c>
      <c r="U82" s="27" t="s">
        <v>1081</v>
      </c>
    </row>
    <row r="83" spans="1:22">
      <c r="A83" s="27" t="s">
        <v>47</v>
      </c>
      <c r="B83" s="27" t="s">
        <v>201</v>
      </c>
      <c r="C83" s="27" t="s">
        <v>1072</v>
      </c>
      <c r="D83" s="27" t="s">
        <v>1837</v>
      </c>
      <c r="E83" s="27" t="s">
        <v>509</v>
      </c>
      <c r="F83" s="27" t="s">
        <v>1070</v>
      </c>
      <c r="G83" s="27" t="s">
        <v>1083</v>
      </c>
      <c r="H83" s="27">
        <v>133926</v>
      </c>
      <c r="I83" s="27" t="s">
        <v>509</v>
      </c>
      <c r="J83" s="27">
        <v>4</v>
      </c>
      <c r="K83" s="27">
        <v>0</v>
      </c>
      <c r="L83" s="27">
        <v>0</v>
      </c>
      <c r="O83" s="27" t="s">
        <v>197</v>
      </c>
      <c r="P83" s="27">
        <v>554</v>
      </c>
      <c r="U83" s="27" t="s">
        <v>1081</v>
      </c>
      <c r="V83" s="27" t="s">
        <v>852</v>
      </c>
    </row>
    <row r="84" spans="1:22">
      <c r="A84" s="27" t="s">
        <v>47</v>
      </c>
      <c r="B84" s="27" t="s">
        <v>203</v>
      </c>
      <c r="C84" s="27" t="s">
        <v>1072</v>
      </c>
      <c r="D84" s="27" t="s">
        <v>1836</v>
      </c>
      <c r="E84" s="27" t="s">
        <v>1835</v>
      </c>
      <c r="F84" s="27" t="s">
        <v>1070</v>
      </c>
      <c r="G84" s="27" t="s">
        <v>1083</v>
      </c>
      <c r="H84" s="27">
        <v>133920</v>
      </c>
      <c r="I84" s="27" t="s">
        <v>1835</v>
      </c>
      <c r="J84" s="27">
        <v>4</v>
      </c>
      <c r="K84" s="27">
        <v>0</v>
      </c>
      <c r="L84" s="27">
        <v>0</v>
      </c>
      <c r="O84" s="27" t="s">
        <v>197</v>
      </c>
      <c r="P84" s="27">
        <v>558</v>
      </c>
      <c r="U84" s="27" t="s">
        <v>1081</v>
      </c>
      <c r="V84" s="27" t="s">
        <v>853</v>
      </c>
    </row>
    <row r="85" spans="1:22">
      <c r="A85" s="27" t="s">
        <v>47</v>
      </c>
      <c r="B85" s="27" t="s">
        <v>203</v>
      </c>
      <c r="C85" s="27" t="s">
        <v>1072</v>
      </c>
      <c r="E85" s="27" t="s">
        <v>1834</v>
      </c>
      <c r="F85" s="27" t="s">
        <v>1070</v>
      </c>
      <c r="G85" s="27" t="s">
        <v>1083</v>
      </c>
      <c r="I85" s="27" t="s">
        <v>1834</v>
      </c>
      <c r="J85" s="27">
        <v>4</v>
      </c>
      <c r="K85" s="27">
        <v>0</v>
      </c>
      <c r="L85" s="27">
        <v>0</v>
      </c>
      <c r="O85" s="27" t="s">
        <v>197</v>
      </c>
      <c r="P85" s="27">
        <v>559</v>
      </c>
      <c r="U85" s="27" t="s">
        <v>1081</v>
      </c>
    </row>
    <row r="86" spans="1:22">
      <c r="A86" s="27" t="s">
        <v>47</v>
      </c>
      <c r="B86" s="27" t="s">
        <v>207</v>
      </c>
      <c r="C86" s="27" t="s">
        <v>1072</v>
      </c>
      <c r="D86" s="27" t="s">
        <v>1833</v>
      </c>
      <c r="E86" s="27" t="s">
        <v>1832</v>
      </c>
      <c r="F86" s="27" t="s">
        <v>1070</v>
      </c>
      <c r="G86" s="27" t="s">
        <v>1083</v>
      </c>
      <c r="H86" s="27">
        <v>133921</v>
      </c>
      <c r="I86" s="27" t="s">
        <v>1832</v>
      </c>
      <c r="J86" s="27">
        <v>4</v>
      </c>
      <c r="K86" s="27">
        <v>0</v>
      </c>
      <c r="L86" s="27">
        <v>0</v>
      </c>
      <c r="O86" s="27" t="s">
        <v>197</v>
      </c>
      <c r="P86" s="27">
        <v>560</v>
      </c>
      <c r="U86" s="27" t="s">
        <v>1081</v>
      </c>
      <c r="V86" s="27" t="s">
        <v>854</v>
      </c>
    </row>
    <row r="87" spans="1:22">
      <c r="A87" s="27" t="s">
        <v>47</v>
      </c>
      <c r="B87" s="27" t="s">
        <v>207</v>
      </c>
      <c r="C87" s="27" t="s">
        <v>1072</v>
      </c>
      <c r="E87" s="27" t="s">
        <v>1831</v>
      </c>
      <c r="F87" s="27" t="s">
        <v>1070</v>
      </c>
      <c r="G87" s="27" t="s">
        <v>1083</v>
      </c>
      <c r="I87" s="27" t="s">
        <v>1831</v>
      </c>
      <c r="J87" s="27">
        <v>4</v>
      </c>
      <c r="K87" s="27">
        <v>0</v>
      </c>
      <c r="L87" s="27">
        <v>0</v>
      </c>
      <c r="O87" s="27" t="s">
        <v>197</v>
      </c>
      <c r="P87" s="27">
        <v>561</v>
      </c>
      <c r="U87" s="27" t="s">
        <v>1081</v>
      </c>
    </row>
    <row r="88" spans="1:22">
      <c r="A88" s="27" t="s">
        <v>47</v>
      </c>
      <c r="B88" s="27" t="s">
        <v>209</v>
      </c>
      <c r="C88" s="27" t="s">
        <v>1072</v>
      </c>
      <c r="D88" s="27" t="s">
        <v>1830</v>
      </c>
      <c r="E88" s="27" t="s">
        <v>1829</v>
      </c>
      <c r="F88" s="27" t="s">
        <v>1070</v>
      </c>
      <c r="G88" s="27" t="s">
        <v>1083</v>
      </c>
      <c r="H88" s="27">
        <v>133927</v>
      </c>
      <c r="I88" s="27" t="s">
        <v>1829</v>
      </c>
      <c r="J88" s="27">
        <v>4</v>
      </c>
      <c r="K88" s="27">
        <v>0</v>
      </c>
      <c r="L88" s="27">
        <v>0</v>
      </c>
      <c r="M88" s="27">
        <v>10.126899999999999</v>
      </c>
      <c r="N88" s="27" t="s">
        <v>1085</v>
      </c>
      <c r="O88" s="27" t="s">
        <v>197</v>
      </c>
      <c r="P88" s="27">
        <v>556</v>
      </c>
      <c r="U88" s="27" t="s">
        <v>1081</v>
      </c>
    </row>
    <row r="89" spans="1:22">
      <c r="A89" s="27" t="s">
        <v>2</v>
      </c>
      <c r="B89" s="27" t="s">
        <v>200</v>
      </c>
      <c r="C89" s="27" t="s">
        <v>1072</v>
      </c>
      <c r="D89" s="27" t="s">
        <v>1828</v>
      </c>
      <c r="E89" s="27" t="s">
        <v>1827</v>
      </c>
      <c r="F89" s="27" t="s">
        <v>1070</v>
      </c>
      <c r="G89" s="27" t="s">
        <v>1816</v>
      </c>
      <c r="H89" s="27">
        <v>100082</v>
      </c>
      <c r="I89" s="27" t="s">
        <v>1826</v>
      </c>
      <c r="J89" s="27">
        <v>3</v>
      </c>
      <c r="K89" s="27">
        <v>0</v>
      </c>
      <c r="L89" s="27">
        <v>1</v>
      </c>
      <c r="O89" s="27" t="s">
        <v>197</v>
      </c>
      <c r="P89" s="27">
        <v>4</v>
      </c>
      <c r="U89" s="27" t="s">
        <v>1068</v>
      </c>
      <c r="V89" s="27" t="s">
        <v>900</v>
      </c>
    </row>
    <row r="90" spans="1:22">
      <c r="A90" s="27" t="s">
        <v>2</v>
      </c>
      <c r="B90" s="27" t="s">
        <v>200</v>
      </c>
      <c r="C90" s="27" t="s">
        <v>1072</v>
      </c>
      <c r="F90" s="27" t="s">
        <v>1070</v>
      </c>
      <c r="I90" s="27" t="s">
        <v>1825</v>
      </c>
      <c r="J90" s="27">
        <v>3</v>
      </c>
      <c r="K90" s="27">
        <v>0</v>
      </c>
      <c r="L90" s="27">
        <v>1</v>
      </c>
      <c r="O90" s="27" t="s">
        <v>197</v>
      </c>
      <c r="P90" s="27">
        <v>5</v>
      </c>
      <c r="U90" s="27" t="s">
        <v>1068</v>
      </c>
    </row>
    <row r="91" spans="1:22">
      <c r="A91" s="27" t="s">
        <v>2</v>
      </c>
      <c r="B91" s="27" t="s">
        <v>200</v>
      </c>
      <c r="C91" s="27" t="s">
        <v>1072</v>
      </c>
      <c r="F91" s="27" t="s">
        <v>1070</v>
      </c>
      <c r="I91" s="27" t="s">
        <v>1824</v>
      </c>
      <c r="J91" s="27">
        <v>3</v>
      </c>
      <c r="K91" s="27">
        <v>0</v>
      </c>
      <c r="L91" s="27">
        <v>1</v>
      </c>
      <c r="O91" s="27" t="s">
        <v>197</v>
      </c>
      <c r="P91" s="27">
        <v>6</v>
      </c>
      <c r="U91" s="27" t="s">
        <v>1068</v>
      </c>
    </row>
    <row r="92" spans="1:22">
      <c r="A92" s="27" t="s">
        <v>2</v>
      </c>
      <c r="B92" s="27" t="s">
        <v>200</v>
      </c>
      <c r="C92" s="27" t="s">
        <v>1072</v>
      </c>
      <c r="F92" s="27" t="s">
        <v>1070</v>
      </c>
      <c r="I92" s="27" t="s">
        <v>1823</v>
      </c>
      <c r="J92" s="27">
        <v>3</v>
      </c>
      <c r="K92" s="27">
        <v>0</v>
      </c>
      <c r="L92" s="27">
        <v>1</v>
      </c>
      <c r="O92" s="27" t="s">
        <v>197</v>
      </c>
      <c r="P92" s="27">
        <v>377</v>
      </c>
      <c r="U92" s="27" t="s">
        <v>1068</v>
      </c>
    </row>
    <row r="93" spans="1:22">
      <c r="A93" s="27" t="s">
        <v>2</v>
      </c>
      <c r="B93" s="27" t="s">
        <v>201</v>
      </c>
      <c r="C93" s="27" t="s">
        <v>1072</v>
      </c>
      <c r="D93" s="27" t="s">
        <v>1822</v>
      </c>
      <c r="E93" s="27" t="s">
        <v>315</v>
      </c>
      <c r="F93" s="27" t="s">
        <v>1070</v>
      </c>
      <c r="G93" s="27" t="s">
        <v>1816</v>
      </c>
      <c r="H93" s="27">
        <v>100081</v>
      </c>
      <c r="I93" s="27" t="s">
        <v>1821</v>
      </c>
      <c r="J93" s="27">
        <v>3</v>
      </c>
      <c r="K93" s="27">
        <v>0</v>
      </c>
      <c r="L93" s="27">
        <v>1</v>
      </c>
      <c r="O93" s="27" t="s">
        <v>197</v>
      </c>
      <c r="P93" s="27">
        <v>1</v>
      </c>
      <c r="U93" s="27" t="s">
        <v>1068</v>
      </c>
      <c r="V93" s="27" t="s">
        <v>899</v>
      </c>
    </row>
    <row r="94" spans="1:22">
      <c r="A94" s="27" t="s">
        <v>2</v>
      </c>
      <c r="B94" s="27" t="s">
        <v>201</v>
      </c>
      <c r="C94" s="27" t="s">
        <v>1072</v>
      </c>
      <c r="F94" s="27" t="s">
        <v>1070</v>
      </c>
      <c r="I94" s="27" t="s">
        <v>1820</v>
      </c>
      <c r="J94" s="27">
        <v>3</v>
      </c>
      <c r="K94" s="27">
        <v>0</v>
      </c>
      <c r="L94" s="27">
        <v>1</v>
      </c>
      <c r="O94" s="27" t="s">
        <v>197</v>
      </c>
      <c r="P94" s="27">
        <v>2</v>
      </c>
      <c r="U94" s="27" t="s">
        <v>1068</v>
      </c>
    </row>
    <row r="95" spans="1:22">
      <c r="A95" s="27" t="s">
        <v>2</v>
      </c>
      <c r="B95" s="27" t="s">
        <v>206</v>
      </c>
      <c r="C95" s="27" t="s">
        <v>1077</v>
      </c>
      <c r="E95" s="27" t="s">
        <v>1819</v>
      </c>
      <c r="F95" s="27" t="s">
        <v>1070</v>
      </c>
      <c r="I95" s="27" t="s">
        <v>1819</v>
      </c>
      <c r="J95" s="27">
        <v>3</v>
      </c>
      <c r="K95" s="27">
        <v>0</v>
      </c>
      <c r="L95" s="27">
        <v>1</v>
      </c>
      <c r="O95" s="27" t="s">
        <v>197</v>
      </c>
      <c r="P95" s="27">
        <v>819</v>
      </c>
      <c r="U95" s="27" t="s">
        <v>1068</v>
      </c>
    </row>
    <row r="96" spans="1:22">
      <c r="A96" s="27" t="s">
        <v>2</v>
      </c>
      <c r="B96" s="27" t="s">
        <v>201</v>
      </c>
      <c r="C96" s="27" t="s">
        <v>1072</v>
      </c>
      <c r="F96" s="27" t="s">
        <v>1070</v>
      </c>
      <c r="I96" s="27" t="s">
        <v>1818</v>
      </c>
      <c r="J96" s="27">
        <v>3</v>
      </c>
      <c r="K96" s="27">
        <v>0</v>
      </c>
      <c r="L96" s="27">
        <v>1</v>
      </c>
      <c r="O96" s="27" t="s">
        <v>197</v>
      </c>
      <c r="P96" s="27">
        <v>3</v>
      </c>
      <c r="U96" s="27" t="s">
        <v>1068</v>
      </c>
    </row>
    <row r="97" spans="1:22">
      <c r="A97" s="27" t="s">
        <v>2</v>
      </c>
      <c r="B97" s="27" t="s">
        <v>207</v>
      </c>
      <c r="C97" s="27" t="s">
        <v>1072</v>
      </c>
      <c r="D97" s="27" t="s">
        <v>1817</v>
      </c>
      <c r="E97" s="27" t="s">
        <v>1815</v>
      </c>
      <c r="F97" s="27" t="s">
        <v>1070</v>
      </c>
      <c r="G97" s="27" t="s">
        <v>1816</v>
      </c>
      <c r="H97" s="27">
        <v>131087</v>
      </c>
      <c r="I97" s="27" t="s">
        <v>1815</v>
      </c>
      <c r="J97" s="27">
        <v>3</v>
      </c>
      <c r="K97" s="27">
        <v>0</v>
      </c>
      <c r="L97" s="27">
        <v>1</v>
      </c>
      <c r="O97" s="27" t="s">
        <v>197</v>
      </c>
      <c r="P97" s="27">
        <v>545</v>
      </c>
      <c r="U97" s="27" t="s">
        <v>1068</v>
      </c>
      <c r="V97" s="27" t="s">
        <v>1814</v>
      </c>
    </row>
    <row r="98" spans="1:22">
      <c r="A98" s="27" t="s">
        <v>61</v>
      </c>
      <c r="B98" s="27" t="s">
        <v>196</v>
      </c>
      <c r="C98" s="27" t="s">
        <v>1077</v>
      </c>
      <c r="D98" s="27" t="s">
        <v>1813</v>
      </c>
      <c r="E98" s="27" t="s">
        <v>1812</v>
      </c>
      <c r="F98" s="27" t="s">
        <v>1070</v>
      </c>
      <c r="G98" s="27" t="s">
        <v>1069</v>
      </c>
      <c r="H98" s="27">
        <v>136568</v>
      </c>
      <c r="I98" s="27" t="s">
        <v>1812</v>
      </c>
      <c r="J98" s="27">
        <v>3</v>
      </c>
      <c r="K98" s="27">
        <v>0</v>
      </c>
      <c r="L98" s="27">
        <v>1</v>
      </c>
      <c r="O98" s="27" t="s">
        <v>197</v>
      </c>
      <c r="P98" s="27">
        <v>836</v>
      </c>
      <c r="U98" s="27" t="s">
        <v>1068</v>
      </c>
      <c r="V98" s="27" t="s">
        <v>911</v>
      </c>
    </row>
    <row r="99" spans="1:22">
      <c r="A99" s="27" t="s">
        <v>61</v>
      </c>
      <c r="B99" s="27" t="s">
        <v>196</v>
      </c>
      <c r="C99" s="27" t="s">
        <v>1077</v>
      </c>
      <c r="F99" s="27" t="s">
        <v>1070</v>
      </c>
      <c r="G99" s="27" t="s">
        <v>1069</v>
      </c>
      <c r="I99" s="27" t="s">
        <v>1811</v>
      </c>
      <c r="J99" s="27">
        <v>3</v>
      </c>
      <c r="K99" s="27">
        <v>0</v>
      </c>
      <c r="L99" s="27">
        <v>1</v>
      </c>
      <c r="O99" s="27" t="s">
        <v>197</v>
      </c>
      <c r="P99" s="27">
        <v>837</v>
      </c>
      <c r="U99" s="27" t="s">
        <v>1068</v>
      </c>
      <c r="V99" s="27" t="s">
        <v>912</v>
      </c>
    </row>
    <row r="100" spans="1:22">
      <c r="A100" s="27" t="s">
        <v>61</v>
      </c>
      <c r="B100" s="27" t="s">
        <v>198</v>
      </c>
      <c r="C100" s="27" t="s">
        <v>1077</v>
      </c>
      <c r="D100" s="27" t="s">
        <v>1810</v>
      </c>
      <c r="E100" s="27" t="s">
        <v>325</v>
      </c>
      <c r="F100" s="27" t="s">
        <v>1070</v>
      </c>
      <c r="G100" s="27" t="s">
        <v>1069</v>
      </c>
      <c r="H100" s="27">
        <v>136567</v>
      </c>
      <c r="I100" s="27" t="s">
        <v>325</v>
      </c>
      <c r="J100" s="27">
        <v>3</v>
      </c>
      <c r="K100" s="27">
        <v>0</v>
      </c>
      <c r="L100" s="27">
        <v>1</v>
      </c>
      <c r="O100" s="27" t="s">
        <v>197</v>
      </c>
      <c r="P100" s="27">
        <v>835</v>
      </c>
      <c r="U100" s="27" t="s">
        <v>1068</v>
      </c>
      <c r="V100" s="27" t="s">
        <v>913</v>
      </c>
    </row>
    <row r="101" spans="1:22">
      <c r="A101" s="27" t="s">
        <v>61</v>
      </c>
      <c r="B101" s="27" t="s">
        <v>202</v>
      </c>
      <c r="C101" s="27" t="s">
        <v>1077</v>
      </c>
      <c r="D101" s="27" t="s">
        <v>1809</v>
      </c>
      <c r="E101" s="27" t="s">
        <v>1808</v>
      </c>
      <c r="F101" s="27" t="s">
        <v>1070</v>
      </c>
      <c r="G101" s="27" t="s">
        <v>1069</v>
      </c>
      <c r="H101" s="27">
        <v>136569</v>
      </c>
      <c r="I101" s="27" t="s">
        <v>1808</v>
      </c>
      <c r="J101" s="27">
        <v>3</v>
      </c>
      <c r="K101" s="27">
        <v>0</v>
      </c>
      <c r="L101" s="27">
        <v>1</v>
      </c>
      <c r="O101" s="27" t="s">
        <v>197</v>
      </c>
      <c r="P101" s="27">
        <v>838</v>
      </c>
      <c r="U101" s="27" t="s">
        <v>1068</v>
      </c>
      <c r="V101" s="27" t="s">
        <v>914</v>
      </c>
    </row>
    <row r="102" spans="1:22">
      <c r="A102" s="27" t="s">
        <v>61</v>
      </c>
      <c r="B102" s="27" t="s">
        <v>202</v>
      </c>
      <c r="C102" s="27" t="s">
        <v>1077</v>
      </c>
      <c r="F102" s="27" t="s">
        <v>1070</v>
      </c>
      <c r="G102" s="27" t="s">
        <v>1069</v>
      </c>
      <c r="I102" s="27" t="s">
        <v>1807</v>
      </c>
      <c r="J102" s="27">
        <v>3</v>
      </c>
      <c r="K102" s="27">
        <v>0</v>
      </c>
      <c r="L102" s="27">
        <v>1</v>
      </c>
      <c r="O102" s="27" t="s">
        <v>197</v>
      </c>
      <c r="P102" s="27">
        <v>839</v>
      </c>
      <c r="U102" s="27" t="s">
        <v>1068</v>
      </c>
      <c r="V102" s="27" t="s">
        <v>915</v>
      </c>
    </row>
    <row r="103" spans="1:22">
      <c r="A103" s="27" t="s">
        <v>61</v>
      </c>
      <c r="B103" s="27" t="s">
        <v>206</v>
      </c>
      <c r="C103" s="27" t="s">
        <v>1077</v>
      </c>
      <c r="D103" s="27" t="s">
        <v>1806</v>
      </c>
      <c r="E103" s="27" t="s">
        <v>1805</v>
      </c>
      <c r="F103" s="27" t="s">
        <v>1070</v>
      </c>
      <c r="G103" s="27" t="s">
        <v>1069</v>
      </c>
      <c r="H103" s="27">
        <v>136570</v>
      </c>
      <c r="I103" s="27" t="s">
        <v>1805</v>
      </c>
      <c r="J103" s="27">
        <v>3</v>
      </c>
      <c r="K103" s="27">
        <v>0</v>
      </c>
      <c r="L103" s="27">
        <v>1</v>
      </c>
      <c r="O103" s="27" t="s">
        <v>197</v>
      </c>
      <c r="P103" s="27">
        <v>840</v>
      </c>
      <c r="U103" s="27" t="s">
        <v>1068</v>
      </c>
      <c r="V103" s="27" t="s">
        <v>916</v>
      </c>
    </row>
    <row r="104" spans="1:22">
      <c r="A104" s="27" t="s">
        <v>61</v>
      </c>
      <c r="B104" s="27" t="s">
        <v>206</v>
      </c>
      <c r="C104" s="27" t="s">
        <v>1077</v>
      </c>
      <c r="F104" s="27" t="s">
        <v>1070</v>
      </c>
      <c r="G104" s="27" t="s">
        <v>1069</v>
      </c>
      <c r="I104" s="27" t="s">
        <v>1804</v>
      </c>
      <c r="J104" s="27">
        <v>3</v>
      </c>
      <c r="K104" s="27">
        <v>0</v>
      </c>
      <c r="L104" s="27">
        <v>1</v>
      </c>
      <c r="O104" s="27" t="s">
        <v>197</v>
      </c>
      <c r="P104" s="27">
        <v>841</v>
      </c>
      <c r="U104" s="27" t="s">
        <v>1068</v>
      </c>
      <c r="V104" s="27" t="s">
        <v>917</v>
      </c>
    </row>
    <row r="105" spans="1:22">
      <c r="A105" s="27" t="s">
        <v>61</v>
      </c>
      <c r="B105" s="27" t="s">
        <v>200</v>
      </c>
      <c r="C105" s="27" t="s">
        <v>1072</v>
      </c>
      <c r="D105" s="27" t="s">
        <v>1803</v>
      </c>
      <c r="E105" s="27" t="s">
        <v>1802</v>
      </c>
      <c r="F105" s="27" t="s">
        <v>1070</v>
      </c>
      <c r="G105" s="27" t="s">
        <v>1069</v>
      </c>
      <c r="H105" s="27">
        <v>136564</v>
      </c>
      <c r="I105" s="27" t="s">
        <v>1802</v>
      </c>
      <c r="J105" s="27">
        <v>3</v>
      </c>
      <c r="K105" s="27">
        <v>0</v>
      </c>
      <c r="L105" s="27">
        <v>1</v>
      </c>
      <c r="O105" s="27" t="s">
        <v>197</v>
      </c>
      <c r="P105" s="27">
        <v>563</v>
      </c>
      <c r="U105" s="27" t="s">
        <v>1068</v>
      </c>
      <c r="V105" s="27" t="s">
        <v>918</v>
      </c>
    </row>
    <row r="106" spans="1:22">
      <c r="A106" s="27" t="s">
        <v>61</v>
      </c>
      <c r="B106" s="27" t="s">
        <v>200</v>
      </c>
      <c r="C106" s="27" t="s">
        <v>1072</v>
      </c>
      <c r="F106" s="27" t="s">
        <v>1070</v>
      </c>
      <c r="G106" s="27" t="s">
        <v>1069</v>
      </c>
      <c r="I106" s="27" t="s">
        <v>1801</v>
      </c>
      <c r="J106" s="27">
        <v>3</v>
      </c>
      <c r="K106" s="27">
        <v>0</v>
      </c>
      <c r="L106" s="27">
        <v>1</v>
      </c>
      <c r="O106" s="27" t="s">
        <v>197</v>
      </c>
      <c r="P106" s="27">
        <v>564</v>
      </c>
      <c r="U106" s="27" t="s">
        <v>1068</v>
      </c>
      <c r="V106" s="27" t="s">
        <v>919</v>
      </c>
    </row>
    <row r="107" spans="1:22">
      <c r="A107" s="27" t="s">
        <v>61</v>
      </c>
      <c r="B107" s="27" t="s">
        <v>201</v>
      </c>
      <c r="C107" s="27" t="s">
        <v>1072</v>
      </c>
      <c r="D107" s="27" t="s">
        <v>1800</v>
      </c>
      <c r="E107" s="27" t="s">
        <v>329</v>
      </c>
      <c r="F107" s="27" t="s">
        <v>1070</v>
      </c>
      <c r="G107" s="27" t="s">
        <v>1069</v>
      </c>
      <c r="H107" s="27">
        <v>136563</v>
      </c>
      <c r="I107" s="27" t="s">
        <v>329</v>
      </c>
      <c r="J107" s="27">
        <v>3</v>
      </c>
      <c r="K107" s="27">
        <v>0</v>
      </c>
      <c r="L107" s="27">
        <v>1</v>
      </c>
      <c r="O107" s="27" t="s">
        <v>197</v>
      </c>
      <c r="P107" s="27">
        <v>562</v>
      </c>
      <c r="U107" s="27" t="s">
        <v>1068</v>
      </c>
      <c r="V107" s="27" t="s">
        <v>920</v>
      </c>
    </row>
    <row r="108" spans="1:22">
      <c r="A108" s="27" t="s">
        <v>61</v>
      </c>
      <c r="B108" s="27" t="s">
        <v>203</v>
      </c>
      <c r="C108" s="27" t="s">
        <v>1072</v>
      </c>
      <c r="D108" s="27" t="s">
        <v>1799</v>
      </c>
      <c r="E108" s="27" t="s">
        <v>1798</v>
      </c>
      <c r="F108" s="27" t="s">
        <v>1070</v>
      </c>
      <c r="G108" s="27" t="s">
        <v>1069</v>
      </c>
      <c r="H108" s="27">
        <v>136565</v>
      </c>
      <c r="I108" s="27" t="s">
        <v>1798</v>
      </c>
      <c r="J108" s="27">
        <v>3</v>
      </c>
      <c r="K108" s="27">
        <v>0</v>
      </c>
      <c r="L108" s="27">
        <v>1</v>
      </c>
      <c r="O108" s="27" t="s">
        <v>197</v>
      </c>
      <c r="P108" s="27">
        <v>565</v>
      </c>
      <c r="U108" s="27" t="s">
        <v>1068</v>
      </c>
      <c r="V108" s="27" t="s">
        <v>921</v>
      </c>
    </row>
    <row r="109" spans="1:22">
      <c r="A109" s="27" t="s">
        <v>61</v>
      </c>
      <c r="B109" s="27" t="s">
        <v>203</v>
      </c>
      <c r="C109" s="27" t="s">
        <v>1072</v>
      </c>
      <c r="F109" s="27" t="s">
        <v>1070</v>
      </c>
      <c r="G109" s="27" t="s">
        <v>1069</v>
      </c>
      <c r="I109" s="27" t="s">
        <v>1797</v>
      </c>
      <c r="J109" s="27">
        <v>3</v>
      </c>
      <c r="K109" s="27">
        <v>0</v>
      </c>
      <c r="L109" s="27">
        <v>1</v>
      </c>
      <c r="O109" s="27" t="s">
        <v>197</v>
      </c>
      <c r="P109" s="27">
        <v>566</v>
      </c>
      <c r="U109" s="27" t="s">
        <v>1068</v>
      </c>
      <c r="V109" s="27" t="s">
        <v>922</v>
      </c>
    </row>
    <row r="110" spans="1:22">
      <c r="A110" s="27" t="s">
        <v>61</v>
      </c>
      <c r="B110" s="27" t="s">
        <v>207</v>
      </c>
      <c r="C110" s="27" t="s">
        <v>1072</v>
      </c>
      <c r="D110" s="27" t="s">
        <v>1796</v>
      </c>
      <c r="E110" s="27" t="s">
        <v>1795</v>
      </c>
      <c r="F110" s="27" t="s">
        <v>1070</v>
      </c>
      <c r="G110" s="27" t="s">
        <v>1069</v>
      </c>
      <c r="H110" s="27">
        <v>136566</v>
      </c>
      <c r="I110" s="27" t="s">
        <v>1795</v>
      </c>
      <c r="J110" s="27">
        <v>3</v>
      </c>
      <c r="K110" s="27">
        <v>0</v>
      </c>
      <c r="L110" s="27">
        <v>1</v>
      </c>
      <c r="O110" s="27" t="s">
        <v>197</v>
      </c>
      <c r="P110" s="27">
        <v>567</v>
      </c>
      <c r="U110" s="27" t="s">
        <v>1068</v>
      </c>
      <c r="V110" s="27" t="s">
        <v>923</v>
      </c>
    </row>
    <row r="111" spans="1:22">
      <c r="A111" s="27" t="s">
        <v>61</v>
      </c>
      <c r="B111" s="27" t="s">
        <v>207</v>
      </c>
      <c r="C111" s="27" t="s">
        <v>1072</v>
      </c>
      <c r="F111" s="27" t="s">
        <v>1070</v>
      </c>
      <c r="G111" s="27" t="s">
        <v>1069</v>
      </c>
      <c r="I111" s="27" t="s">
        <v>1794</v>
      </c>
      <c r="J111" s="27">
        <v>3</v>
      </c>
      <c r="K111" s="27">
        <v>0</v>
      </c>
      <c r="L111" s="27">
        <v>1</v>
      </c>
      <c r="O111" s="27" t="s">
        <v>197</v>
      </c>
      <c r="P111" s="27">
        <v>568</v>
      </c>
      <c r="U111" s="27" t="s">
        <v>1068</v>
      </c>
      <c r="V111" s="27" t="s">
        <v>924</v>
      </c>
    </row>
    <row r="112" spans="1:22">
      <c r="A112" s="27" t="s">
        <v>2</v>
      </c>
      <c r="B112" s="27" t="s">
        <v>207</v>
      </c>
      <c r="C112" s="27" t="s">
        <v>1072</v>
      </c>
      <c r="E112" s="27" t="s">
        <v>1793</v>
      </c>
      <c r="F112" s="27" t="s">
        <v>1070</v>
      </c>
      <c r="I112" s="27" t="s">
        <v>1793</v>
      </c>
      <c r="J112" s="27">
        <v>3</v>
      </c>
      <c r="K112" s="27">
        <v>0</v>
      </c>
      <c r="L112" s="27">
        <v>1</v>
      </c>
      <c r="O112" s="27" t="s">
        <v>197</v>
      </c>
      <c r="P112" s="27">
        <v>546</v>
      </c>
      <c r="U112" s="27" t="s">
        <v>1068</v>
      </c>
    </row>
    <row r="113" spans="1:22">
      <c r="A113" s="27" t="s">
        <v>19</v>
      </c>
      <c r="B113" s="27" t="s">
        <v>196</v>
      </c>
      <c r="C113" s="27" t="s">
        <v>1077</v>
      </c>
      <c r="D113" s="27" t="s">
        <v>1792</v>
      </c>
      <c r="E113" s="27" t="s">
        <v>1024</v>
      </c>
      <c r="F113" s="27" t="s">
        <v>1070</v>
      </c>
      <c r="G113" s="27" t="s">
        <v>1113</v>
      </c>
      <c r="H113" s="27">
        <v>119101</v>
      </c>
      <c r="I113" s="27" t="s">
        <v>1024</v>
      </c>
      <c r="J113" s="27">
        <v>4</v>
      </c>
      <c r="K113" s="27">
        <v>0</v>
      </c>
      <c r="L113" s="27">
        <v>0</v>
      </c>
      <c r="O113" s="27" t="s">
        <v>197</v>
      </c>
      <c r="P113" s="27">
        <v>708</v>
      </c>
      <c r="U113" s="27" t="s">
        <v>1081</v>
      </c>
    </row>
    <row r="114" spans="1:22">
      <c r="A114" s="27" t="s">
        <v>19</v>
      </c>
      <c r="B114" s="27" t="s">
        <v>196</v>
      </c>
      <c r="C114" s="27" t="s">
        <v>1077</v>
      </c>
      <c r="E114" s="27" t="s">
        <v>1791</v>
      </c>
      <c r="F114" s="27" t="s">
        <v>1070</v>
      </c>
      <c r="G114" s="27" t="s">
        <v>1113</v>
      </c>
      <c r="I114" s="27" t="s">
        <v>1791</v>
      </c>
      <c r="J114" s="27">
        <v>4</v>
      </c>
      <c r="K114" s="27">
        <v>0</v>
      </c>
      <c r="L114" s="27">
        <v>0</v>
      </c>
      <c r="O114" s="27" t="s">
        <v>197</v>
      </c>
      <c r="P114" s="27">
        <v>710</v>
      </c>
      <c r="U114" s="27" t="s">
        <v>1081</v>
      </c>
    </row>
    <row r="115" spans="1:22">
      <c r="A115" s="27" t="s">
        <v>19</v>
      </c>
      <c r="B115" s="27" t="s">
        <v>198</v>
      </c>
      <c r="C115" s="27" t="s">
        <v>1077</v>
      </c>
      <c r="D115" s="27" t="s">
        <v>1790</v>
      </c>
      <c r="E115" s="27" t="s">
        <v>483</v>
      </c>
      <c r="F115" s="27" t="s">
        <v>1070</v>
      </c>
      <c r="G115" s="27" t="s">
        <v>1113</v>
      </c>
      <c r="H115" s="27">
        <v>119099</v>
      </c>
      <c r="I115" s="27" t="s">
        <v>483</v>
      </c>
      <c r="J115" s="27">
        <v>4</v>
      </c>
      <c r="K115" s="27">
        <v>0</v>
      </c>
      <c r="L115" s="27">
        <v>0</v>
      </c>
      <c r="O115" s="27" t="s">
        <v>197</v>
      </c>
      <c r="P115" s="27">
        <v>707</v>
      </c>
      <c r="U115" s="27" t="s">
        <v>1081</v>
      </c>
    </row>
    <row r="116" spans="1:22">
      <c r="A116" s="27" t="s">
        <v>19</v>
      </c>
      <c r="B116" s="27" t="s">
        <v>202</v>
      </c>
      <c r="C116" s="27" t="s">
        <v>1077</v>
      </c>
      <c r="D116" s="27" t="s">
        <v>1789</v>
      </c>
      <c r="E116" s="27" t="s">
        <v>1788</v>
      </c>
      <c r="F116" s="27" t="s">
        <v>1070</v>
      </c>
      <c r="G116" s="27" t="s">
        <v>1113</v>
      </c>
      <c r="H116" s="27">
        <v>119100</v>
      </c>
      <c r="I116" s="27" t="s">
        <v>1788</v>
      </c>
      <c r="J116" s="27">
        <v>4</v>
      </c>
      <c r="K116" s="27">
        <v>0</v>
      </c>
      <c r="L116" s="27">
        <v>0</v>
      </c>
      <c r="O116" s="27" t="s">
        <v>197</v>
      </c>
      <c r="P116" s="27">
        <v>706</v>
      </c>
      <c r="U116" s="27" t="s">
        <v>1081</v>
      </c>
    </row>
    <row r="117" spans="1:22">
      <c r="A117" s="27" t="s">
        <v>19</v>
      </c>
      <c r="B117" s="27" t="s">
        <v>202</v>
      </c>
      <c r="C117" s="27" t="s">
        <v>1077</v>
      </c>
      <c r="E117" s="27" t="s">
        <v>1787</v>
      </c>
      <c r="F117" s="27" t="s">
        <v>1070</v>
      </c>
      <c r="G117" s="27" t="s">
        <v>1113</v>
      </c>
      <c r="I117" s="27" t="s">
        <v>1787</v>
      </c>
      <c r="J117" s="27">
        <v>4</v>
      </c>
      <c r="K117" s="27">
        <v>0</v>
      </c>
      <c r="L117" s="27">
        <v>0</v>
      </c>
      <c r="O117" s="27" t="s">
        <v>197</v>
      </c>
      <c r="P117" s="27">
        <v>709</v>
      </c>
      <c r="U117" s="27" t="s">
        <v>1081</v>
      </c>
    </row>
    <row r="118" spans="1:22">
      <c r="A118" s="27" t="s">
        <v>19</v>
      </c>
      <c r="B118" s="27" t="s">
        <v>200</v>
      </c>
      <c r="C118" s="27" t="s">
        <v>1072</v>
      </c>
      <c r="D118" s="27" t="s">
        <v>1786</v>
      </c>
      <c r="E118" s="27" t="s">
        <v>1785</v>
      </c>
      <c r="F118" s="27" t="s">
        <v>1070</v>
      </c>
      <c r="G118" s="27" t="s">
        <v>1113</v>
      </c>
      <c r="H118" s="27">
        <v>100085</v>
      </c>
      <c r="I118" s="27" t="s">
        <v>1785</v>
      </c>
      <c r="J118" s="27">
        <v>4</v>
      </c>
      <c r="K118" s="27">
        <v>0</v>
      </c>
      <c r="L118" s="27">
        <v>0</v>
      </c>
      <c r="O118" s="27" t="s">
        <v>197</v>
      </c>
      <c r="P118" s="27">
        <v>61</v>
      </c>
      <c r="U118" s="27" t="s">
        <v>1081</v>
      </c>
    </row>
    <row r="119" spans="1:22">
      <c r="A119" s="27" t="s">
        <v>19</v>
      </c>
      <c r="B119" s="27" t="s">
        <v>200</v>
      </c>
      <c r="C119" s="27" t="s">
        <v>1072</v>
      </c>
      <c r="F119" s="27" t="s">
        <v>1070</v>
      </c>
      <c r="I119" s="27" t="s">
        <v>1784</v>
      </c>
      <c r="J119" s="27">
        <v>4</v>
      </c>
      <c r="K119" s="27">
        <v>0</v>
      </c>
      <c r="L119" s="27">
        <v>0</v>
      </c>
      <c r="O119" s="27" t="s">
        <v>197</v>
      </c>
      <c r="P119" s="27">
        <v>395</v>
      </c>
      <c r="U119" s="27" t="s">
        <v>1081</v>
      </c>
    </row>
    <row r="120" spans="1:22">
      <c r="A120" s="27" t="s">
        <v>19</v>
      </c>
      <c r="B120" s="27" t="s">
        <v>201</v>
      </c>
      <c r="C120" s="27" t="s">
        <v>1072</v>
      </c>
      <c r="D120" s="27" t="s">
        <v>1783</v>
      </c>
      <c r="E120" s="27" t="s">
        <v>486</v>
      </c>
      <c r="F120" s="27" t="s">
        <v>1070</v>
      </c>
      <c r="G120" s="27" t="s">
        <v>1113</v>
      </c>
      <c r="H120" s="27">
        <v>100084</v>
      </c>
      <c r="I120" s="27" t="s">
        <v>486</v>
      </c>
      <c r="J120" s="27">
        <v>4</v>
      </c>
      <c r="K120" s="27">
        <v>0</v>
      </c>
      <c r="L120" s="27">
        <v>0</v>
      </c>
      <c r="O120" s="27" t="s">
        <v>197</v>
      </c>
      <c r="P120" s="27">
        <v>60</v>
      </c>
      <c r="U120" s="27" t="s">
        <v>1081</v>
      </c>
    </row>
    <row r="121" spans="1:22">
      <c r="A121" s="27" t="s">
        <v>19</v>
      </c>
      <c r="B121" s="27" t="s">
        <v>203</v>
      </c>
      <c r="C121" s="27" t="s">
        <v>1072</v>
      </c>
      <c r="D121" s="27" t="s">
        <v>1782</v>
      </c>
      <c r="E121" s="27" t="s">
        <v>1781</v>
      </c>
      <c r="F121" s="27" t="s">
        <v>1070</v>
      </c>
      <c r="G121" s="27" t="s">
        <v>1113</v>
      </c>
      <c r="H121" s="27">
        <v>100086</v>
      </c>
      <c r="I121" s="27" t="s">
        <v>1781</v>
      </c>
      <c r="J121" s="27">
        <v>4</v>
      </c>
      <c r="K121" s="27">
        <v>0</v>
      </c>
      <c r="L121" s="27">
        <v>0</v>
      </c>
      <c r="O121" s="27" t="s">
        <v>197</v>
      </c>
      <c r="P121" s="27">
        <v>58</v>
      </c>
      <c r="U121" s="27" t="s">
        <v>1081</v>
      </c>
    </row>
    <row r="122" spans="1:22">
      <c r="A122" s="27" t="s">
        <v>19</v>
      </c>
      <c r="B122" s="27" t="s">
        <v>203</v>
      </c>
      <c r="C122" s="27" t="s">
        <v>1072</v>
      </c>
      <c r="F122" s="27" t="s">
        <v>1070</v>
      </c>
      <c r="I122" s="27" t="s">
        <v>1780</v>
      </c>
      <c r="J122" s="27">
        <v>4</v>
      </c>
      <c r="K122" s="27">
        <v>0</v>
      </c>
      <c r="L122" s="27">
        <v>0</v>
      </c>
      <c r="O122" s="27" t="s">
        <v>197</v>
      </c>
      <c r="P122" s="27">
        <v>393</v>
      </c>
      <c r="U122" s="27" t="s">
        <v>1081</v>
      </c>
    </row>
    <row r="123" spans="1:22">
      <c r="A123" s="27" t="s">
        <v>20</v>
      </c>
      <c r="B123" s="27" t="s">
        <v>204</v>
      </c>
      <c r="C123" s="27" t="s">
        <v>1077</v>
      </c>
      <c r="D123" s="27" t="s">
        <v>1779</v>
      </c>
      <c r="E123" s="27" t="s">
        <v>1778</v>
      </c>
      <c r="F123" s="27" t="s">
        <v>1070</v>
      </c>
      <c r="G123" s="27" t="s">
        <v>1113</v>
      </c>
      <c r="H123" s="27">
        <v>123288</v>
      </c>
      <c r="I123" s="27" t="s">
        <v>1778</v>
      </c>
      <c r="J123" s="27">
        <v>4</v>
      </c>
      <c r="K123" s="27">
        <v>0</v>
      </c>
      <c r="L123" s="27">
        <v>0</v>
      </c>
      <c r="M123" s="27">
        <v>10.152699999999999</v>
      </c>
      <c r="N123" s="27" t="s">
        <v>1095</v>
      </c>
      <c r="O123" s="27" t="s">
        <v>197</v>
      </c>
      <c r="P123" s="27">
        <v>801</v>
      </c>
      <c r="U123" s="27" t="s">
        <v>1081</v>
      </c>
    </row>
    <row r="124" spans="1:22">
      <c r="A124" s="27" t="s">
        <v>20</v>
      </c>
      <c r="B124" s="27" t="s">
        <v>196</v>
      </c>
      <c r="C124" s="27" t="s">
        <v>1077</v>
      </c>
      <c r="D124" s="27" t="s">
        <v>1777</v>
      </c>
      <c r="E124" s="27" t="s">
        <v>1027</v>
      </c>
      <c r="F124" s="27" t="s">
        <v>1070</v>
      </c>
      <c r="G124" s="27" t="s">
        <v>1113</v>
      </c>
      <c r="H124" s="27">
        <v>119108</v>
      </c>
      <c r="I124" s="27" t="s">
        <v>1027</v>
      </c>
      <c r="J124" s="27">
        <v>4</v>
      </c>
      <c r="K124" s="27">
        <v>0</v>
      </c>
      <c r="L124" s="27">
        <v>0</v>
      </c>
      <c r="O124" s="27" t="s">
        <v>197</v>
      </c>
      <c r="P124" s="27">
        <v>724</v>
      </c>
      <c r="U124" s="27" t="s">
        <v>1081</v>
      </c>
      <c r="V124" s="27" t="s">
        <v>855</v>
      </c>
    </row>
    <row r="125" spans="1:22">
      <c r="A125" s="27" t="s">
        <v>20</v>
      </c>
      <c r="B125" s="27" t="s">
        <v>196</v>
      </c>
      <c r="C125" s="27" t="s">
        <v>1077</v>
      </c>
      <c r="E125" s="27" t="s">
        <v>1776</v>
      </c>
      <c r="F125" s="27" t="s">
        <v>1070</v>
      </c>
      <c r="G125" s="27" t="s">
        <v>1113</v>
      </c>
      <c r="I125" s="27" t="s">
        <v>1776</v>
      </c>
      <c r="J125" s="27">
        <v>4</v>
      </c>
      <c r="K125" s="27">
        <v>0</v>
      </c>
      <c r="L125" s="27">
        <v>0</v>
      </c>
      <c r="O125" s="27" t="s">
        <v>197</v>
      </c>
      <c r="P125" s="27">
        <v>726</v>
      </c>
      <c r="U125" s="27" t="s">
        <v>1081</v>
      </c>
    </row>
    <row r="126" spans="1:22">
      <c r="A126" s="27" t="s">
        <v>20</v>
      </c>
      <c r="B126" s="27" t="s">
        <v>198</v>
      </c>
      <c r="C126" s="27" t="s">
        <v>1077</v>
      </c>
      <c r="D126" s="27" t="s">
        <v>1775</v>
      </c>
      <c r="E126" s="27" t="s">
        <v>543</v>
      </c>
      <c r="F126" s="27" t="s">
        <v>1070</v>
      </c>
      <c r="G126" s="27" t="s">
        <v>1113</v>
      </c>
      <c r="H126" s="27">
        <v>119106</v>
      </c>
      <c r="I126" s="27" t="s">
        <v>543</v>
      </c>
      <c r="J126" s="27">
        <v>4</v>
      </c>
      <c r="K126" s="27">
        <v>0</v>
      </c>
      <c r="L126" s="27">
        <v>0</v>
      </c>
      <c r="O126" s="27" t="s">
        <v>197</v>
      </c>
      <c r="P126" s="27">
        <v>723</v>
      </c>
      <c r="U126" s="27" t="s">
        <v>1081</v>
      </c>
      <c r="V126" s="27" t="s">
        <v>856</v>
      </c>
    </row>
    <row r="127" spans="1:22">
      <c r="A127" s="27" t="s">
        <v>20</v>
      </c>
      <c r="B127" s="27" t="s">
        <v>202</v>
      </c>
      <c r="C127" s="27" t="s">
        <v>1077</v>
      </c>
      <c r="D127" s="27" t="s">
        <v>1774</v>
      </c>
      <c r="E127" s="27" t="s">
        <v>1773</v>
      </c>
      <c r="F127" s="27" t="s">
        <v>1070</v>
      </c>
      <c r="G127" s="27" t="s">
        <v>1113</v>
      </c>
      <c r="H127" s="27">
        <v>119107</v>
      </c>
      <c r="I127" s="27" t="s">
        <v>1773</v>
      </c>
      <c r="J127" s="27">
        <v>4</v>
      </c>
      <c r="K127" s="27">
        <v>0</v>
      </c>
      <c r="L127" s="27">
        <v>0</v>
      </c>
      <c r="O127" s="27" t="s">
        <v>197</v>
      </c>
      <c r="P127" s="27">
        <v>722</v>
      </c>
      <c r="U127" s="27" t="s">
        <v>1081</v>
      </c>
      <c r="V127" s="27" t="s">
        <v>857</v>
      </c>
    </row>
    <row r="128" spans="1:22">
      <c r="A128" s="27" t="s">
        <v>20</v>
      </c>
      <c r="B128" s="27" t="s">
        <v>202</v>
      </c>
      <c r="C128" s="27" t="s">
        <v>1077</v>
      </c>
      <c r="E128" s="27" t="s">
        <v>1772</v>
      </c>
      <c r="F128" s="27" t="s">
        <v>1070</v>
      </c>
      <c r="G128" s="27" t="s">
        <v>1113</v>
      </c>
      <c r="I128" s="27" t="s">
        <v>1772</v>
      </c>
      <c r="J128" s="27">
        <v>4</v>
      </c>
      <c r="K128" s="27">
        <v>0</v>
      </c>
      <c r="L128" s="27">
        <v>0</v>
      </c>
      <c r="O128" s="27" t="s">
        <v>197</v>
      </c>
      <c r="P128" s="27">
        <v>725</v>
      </c>
      <c r="U128" s="27" t="s">
        <v>1081</v>
      </c>
    </row>
    <row r="129" spans="1:22">
      <c r="A129" s="27" t="s">
        <v>20</v>
      </c>
      <c r="B129" s="27" t="s">
        <v>205</v>
      </c>
      <c r="C129" s="27" t="s">
        <v>1072</v>
      </c>
      <c r="D129" s="27" t="s">
        <v>1771</v>
      </c>
      <c r="E129" s="27" t="s">
        <v>1770</v>
      </c>
      <c r="F129" s="27" t="s">
        <v>1070</v>
      </c>
      <c r="G129" s="27" t="s">
        <v>1113</v>
      </c>
      <c r="H129" s="27">
        <v>123287</v>
      </c>
      <c r="I129" s="27" t="s">
        <v>1770</v>
      </c>
      <c r="J129" s="27">
        <v>4</v>
      </c>
      <c r="K129" s="27">
        <v>0</v>
      </c>
      <c r="L129" s="27">
        <v>0</v>
      </c>
      <c r="M129" s="27">
        <v>10.1021</v>
      </c>
      <c r="N129" s="27" t="s">
        <v>1095</v>
      </c>
      <c r="O129" s="27" t="s">
        <v>197</v>
      </c>
      <c r="P129" s="27">
        <v>528</v>
      </c>
      <c r="U129" s="27" t="s">
        <v>1081</v>
      </c>
    </row>
    <row r="130" spans="1:22">
      <c r="A130" s="27" t="s">
        <v>20</v>
      </c>
      <c r="B130" s="27" t="s">
        <v>200</v>
      </c>
      <c r="C130" s="27" t="s">
        <v>1072</v>
      </c>
      <c r="D130" s="27" t="s">
        <v>1769</v>
      </c>
      <c r="E130" s="27" t="s">
        <v>1768</v>
      </c>
      <c r="F130" s="27" t="s">
        <v>1070</v>
      </c>
      <c r="G130" s="27" t="s">
        <v>1113</v>
      </c>
      <c r="H130" s="27">
        <v>100088</v>
      </c>
      <c r="I130" s="27" t="s">
        <v>1768</v>
      </c>
      <c r="J130" s="27">
        <v>4</v>
      </c>
      <c r="K130" s="27">
        <v>0</v>
      </c>
      <c r="L130" s="27">
        <v>0</v>
      </c>
      <c r="O130" s="27" t="s">
        <v>197</v>
      </c>
      <c r="P130" s="27">
        <v>63</v>
      </c>
      <c r="U130" s="27" t="s">
        <v>1081</v>
      </c>
      <c r="V130" s="27" t="s">
        <v>858</v>
      </c>
    </row>
    <row r="131" spans="1:22">
      <c r="A131" s="27" t="s">
        <v>20</v>
      </c>
      <c r="B131" s="27" t="s">
        <v>200</v>
      </c>
      <c r="C131" s="27" t="s">
        <v>1072</v>
      </c>
      <c r="F131" s="27" t="s">
        <v>1070</v>
      </c>
      <c r="I131" s="27" t="s">
        <v>1767</v>
      </c>
      <c r="J131" s="27">
        <v>4</v>
      </c>
      <c r="K131" s="27">
        <v>0</v>
      </c>
      <c r="L131" s="27">
        <v>0</v>
      </c>
      <c r="O131" s="27" t="s">
        <v>197</v>
      </c>
      <c r="P131" s="27">
        <v>396</v>
      </c>
      <c r="U131" s="27" t="s">
        <v>1081</v>
      </c>
    </row>
    <row r="132" spans="1:22">
      <c r="A132" s="27" t="s">
        <v>20</v>
      </c>
      <c r="B132" s="27" t="s">
        <v>201</v>
      </c>
      <c r="C132" s="27" t="s">
        <v>1072</v>
      </c>
      <c r="D132" s="27" t="s">
        <v>1766</v>
      </c>
      <c r="E132" s="27" t="s">
        <v>547</v>
      </c>
      <c r="F132" s="27" t="s">
        <v>1070</v>
      </c>
      <c r="G132" s="27" t="s">
        <v>1113</v>
      </c>
      <c r="H132" s="27">
        <v>100087</v>
      </c>
      <c r="I132" s="27" t="s">
        <v>547</v>
      </c>
      <c r="J132" s="27">
        <v>4</v>
      </c>
      <c r="K132" s="27">
        <v>0</v>
      </c>
      <c r="L132" s="27">
        <v>0</v>
      </c>
      <c r="O132" s="27" t="s">
        <v>197</v>
      </c>
      <c r="P132" s="27">
        <v>62</v>
      </c>
      <c r="U132" s="27" t="s">
        <v>1081</v>
      </c>
      <c r="V132" s="27" t="s">
        <v>859</v>
      </c>
    </row>
    <row r="133" spans="1:22">
      <c r="A133" s="27" t="s">
        <v>20</v>
      </c>
      <c r="B133" s="27" t="s">
        <v>203</v>
      </c>
      <c r="C133" s="27" t="s">
        <v>1072</v>
      </c>
      <c r="D133" s="27" t="s">
        <v>1765</v>
      </c>
      <c r="E133" s="27" t="s">
        <v>1764</v>
      </c>
      <c r="F133" s="27" t="s">
        <v>1070</v>
      </c>
      <c r="G133" s="27" t="s">
        <v>1113</v>
      </c>
      <c r="H133" s="27">
        <v>100089</v>
      </c>
      <c r="I133" s="27" t="s">
        <v>1764</v>
      </c>
      <c r="J133" s="27">
        <v>4</v>
      </c>
      <c r="K133" s="27">
        <v>0</v>
      </c>
      <c r="L133" s="27">
        <v>0</v>
      </c>
      <c r="O133" s="27" t="s">
        <v>197</v>
      </c>
      <c r="P133" s="27">
        <v>59</v>
      </c>
      <c r="U133" s="27" t="s">
        <v>1081</v>
      </c>
      <c r="V133" s="27" t="s">
        <v>860</v>
      </c>
    </row>
    <row r="134" spans="1:22">
      <c r="A134" s="27" t="s">
        <v>20</v>
      </c>
      <c r="B134" s="27" t="s">
        <v>203</v>
      </c>
      <c r="C134" s="27" t="s">
        <v>1072</v>
      </c>
      <c r="F134" s="27" t="s">
        <v>1070</v>
      </c>
      <c r="I134" s="27" t="s">
        <v>1763</v>
      </c>
      <c r="J134" s="27">
        <v>4</v>
      </c>
      <c r="K134" s="27">
        <v>0</v>
      </c>
      <c r="L134" s="27">
        <v>0</v>
      </c>
      <c r="O134" s="27" t="s">
        <v>197</v>
      </c>
      <c r="P134" s="27">
        <v>394</v>
      </c>
      <c r="U134" s="27" t="s">
        <v>1081</v>
      </c>
    </row>
    <row r="135" spans="1:22">
      <c r="A135" s="27" t="s">
        <v>20</v>
      </c>
      <c r="B135" s="27" t="s">
        <v>70</v>
      </c>
      <c r="C135" s="27" t="s">
        <v>1757</v>
      </c>
      <c r="D135" s="27" t="s">
        <v>1762</v>
      </c>
      <c r="E135" s="27" t="s">
        <v>1761</v>
      </c>
      <c r="F135" s="27" t="s">
        <v>1070</v>
      </c>
      <c r="G135" s="27" t="s">
        <v>1069</v>
      </c>
      <c r="H135" s="27">
        <v>139306</v>
      </c>
      <c r="I135" s="27" t="s">
        <v>1761</v>
      </c>
      <c r="J135" s="27">
        <v>4</v>
      </c>
      <c r="K135" s="27">
        <v>0</v>
      </c>
      <c r="L135" s="27">
        <v>0</v>
      </c>
      <c r="M135" s="27">
        <v>10</v>
      </c>
      <c r="N135" s="27" t="s">
        <v>1095</v>
      </c>
      <c r="O135" s="27" t="s">
        <v>197</v>
      </c>
      <c r="P135" s="27">
        <v>572</v>
      </c>
      <c r="U135" s="27" t="s">
        <v>1081</v>
      </c>
    </row>
    <row r="136" spans="1:22">
      <c r="A136" s="27" t="s">
        <v>20</v>
      </c>
      <c r="B136" s="27" t="s">
        <v>69</v>
      </c>
      <c r="C136" s="27" t="s">
        <v>1757</v>
      </c>
      <c r="D136" s="27" t="s">
        <v>1760</v>
      </c>
      <c r="E136" s="27" t="s">
        <v>1759</v>
      </c>
      <c r="F136" s="27" t="s">
        <v>1070</v>
      </c>
      <c r="G136" s="27" t="s">
        <v>1069</v>
      </c>
      <c r="H136" s="27">
        <v>139305</v>
      </c>
      <c r="I136" s="27" t="s">
        <v>1759</v>
      </c>
      <c r="J136" s="27">
        <v>4</v>
      </c>
      <c r="K136" s="27">
        <v>0</v>
      </c>
      <c r="L136" s="27">
        <v>0</v>
      </c>
      <c r="O136" s="27" t="s">
        <v>197</v>
      </c>
      <c r="P136" s="27">
        <v>571</v>
      </c>
      <c r="U136" s="27" t="s">
        <v>1081</v>
      </c>
    </row>
    <row r="137" spans="1:22">
      <c r="A137" s="27" t="s">
        <v>20</v>
      </c>
      <c r="B137" s="27" t="s">
        <v>72</v>
      </c>
      <c r="C137" s="27" t="s">
        <v>1757</v>
      </c>
      <c r="D137" s="27" t="s">
        <v>1758</v>
      </c>
      <c r="E137" s="27" t="s">
        <v>551</v>
      </c>
      <c r="F137" s="27" t="s">
        <v>1070</v>
      </c>
      <c r="G137" s="27" t="s">
        <v>1069</v>
      </c>
      <c r="H137" s="27">
        <v>139304</v>
      </c>
      <c r="I137" s="27" t="s">
        <v>551</v>
      </c>
      <c r="J137" s="27">
        <v>4</v>
      </c>
      <c r="K137" s="27">
        <v>0</v>
      </c>
      <c r="L137" s="27">
        <v>0</v>
      </c>
      <c r="M137" s="27">
        <v>10</v>
      </c>
      <c r="N137" s="27" t="s">
        <v>1095</v>
      </c>
      <c r="O137" s="27" t="s">
        <v>197</v>
      </c>
      <c r="P137" s="27">
        <v>570</v>
      </c>
      <c r="U137" s="27" t="s">
        <v>1081</v>
      </c>
    </row>
    <row r="138" spans="1:22">
      <c r="A138" s="27" t="s">
        <v>20</v>
      </c>
      <c r="B138" s="27" t="s">
        <v>71</v>
      </c>
      <c r="C138" s="27" t="s">
        <v>1757</v>
      </c>
      <c r="D138" s="27" t="s">
        <v>1756</v>
      </c>
      <c r="E138" s="27" t="s">
        <v>552</v>
      </c>
      <c r="F138" s="27" t="s">
        <v>1070</v>
      </c>
      <c r="G138" s="27" t="s">
        <v>1069</v>
      </c>
      <c r="H138" s="27">
        <v>139303</v>
      </c>
      <c r="I138" s="27" t="s">
        <v>552</v>
      </c>
      <c r="J138" s="27">
        <v>4</v>
      </c>
      <c r="K138" s="27">
        <v>0</v>
      </c>
      <c r="L138" s="27">
        <v>0</v>
      </c>
      <c r="O138" s="27" t="s">
        <v>197</v>
      </c>
      <c r="P138" s="27">
        <v>569</v>
      </c>
      <c r="U138" s="27" t="s">
        <v>1081</v>
      </c>
    </row>
    <row r="139" spans="1:22">
      <c r="A139" s="27" t="s">
        <v>11</v>
      </c>
      <c r="B139" s="27" t="s">
        <v>198</v>
      </c>
      <c r="C139" s="27" t="s">
        <v>1077</v>
      </c>
      <c r="D139" s="27" t="s">
        <v>1755</v>
      </c>
      <c r="E139" s="27" t="s">
        <v>535</v>
      </c>
      <c r="F139" s="27" t="s">
        <v>1070</v>
      </c>
      <c r="G139" s="27" t="s">
        <v>1083</v>
      </c>
      <c r="H139" s="27">
        <v>118994</v>
      </c>
      <c r="I139" s="27" t="s">
        <v>535</v>
      </c>
      <c r="J139" s="27">
        <v>4</v>
      </c>
      <c r="K139" s="27">
        <v>0</v>
      </c>
      <c r="L139" s="27">
        <v>1</v>
      </c>
      <c r="O139" s="27" t="s">
        <v>197</v>
      </c>
      <c r="P139" s="27">
        <v>717</v>
      </c>
      <c r="U139" s="27" t="s">
        <v>1081</v>
      </c>
      <c r="V139" s="27" t="s">
        <v>891</v>
      </c>
    </row>
    <row r="140" spans="1:22">
      <c r="A140" s="27" t="s">
        <v>11</v>
      </c>
      <c r="B140" s="27" t="s">
        <v>202</v>
      </c>
      <c r="C140" s="27" t="s">
        <v>1077</v>
      </c>
      <c r="D140" s="27" t="s">
        <v>1754</v>
      </c>
      <c r="E140" s="27" t="s">
        <v>1753</v>
      </c>
      <c r="F140" s="27" t="s">
        <v>1070</v>
      </c>
      <c r="G140" s="27" t="s">
        <v>1083</v>
      </c>
      <c r="H140" s="27">
        <v>118992</v>
      </c>
      <c r="I140" s="27" t="s">
        <v>1753</v>
      </c>
      <c r="J140" s="27">
        <v>4</v>
      </c>
      <c r="K140" s="27">
        <v>0</v>
      </c>
      <c r="L140" s="27">
        <v>1</v>
      </c>
      <c r="O140" s="27" t="s">
        <v>197</v>
      </c>
      <c r="P140" s="27">
        <v>718</v>
      </c>
      <c r="U140" s="27" t="s">
        <v>1081</v>
      </c>
      <c r="V140" s="27" t="s">
        <v>892</v>
      </c>
    </row>
    <row r="141" spans="1:22">
      <c r="A141" s="27" t="s">
        <v>11</v>
      </c>
      <c r="B141" s="27" t="s">
        <v>202</v>
      </c>
      <c r="C141" s="27" t="s">
        <v>1077</v>
      </c>
      <c r="E141" s="27" t="s">
        <v>1752</v>
      </c>
      <c r="F141" s="27" t="s">
        <v>1070</v>
      </c>
      <c r="G141" s="27" t="s">
        <v>1083</v>
      </c>
      <c r="I141" s="27" t="s">
        <v>1752</v>
      </c>
      <c r="J141" s="27">
        <v>4</v>
      </c>
      <c r="K141" s="27">
        <v>0</v>
      </c>
      <c r="L141" s="27">
        <v>1</v>
      </c>
      <c r="O141" s="27" t="s">
        <v>197</v>
      </c>
      <c r="P141" s="27">
        <v>720</v>
      </c>
      <c r="U141" s="27" t="s">
        <v>1081</v>
      </c>
    </row>
    <row r="142" spans="1:22">
      <c r="A142" s="27" t="s">
        <v>11</v>
      </c>
      <c r="B142" s="27" t="s">
        <v>206</v>
      </c>
      <c r="C142" s="27" t="s">
        <v>1077</v>
      </c>
      <c r="D142" s="27" t="s">
        <v>1751</v>
      </c>
      <c r="E142" s="27" t="s">
        <v>1750</v>
      </c>
      <c r="F142" s="27" t="s">
        <v>1070</v>
      </c>
      <c r="G142" s="27" t="s">
        <v>1083</v>
      </c>
      <c r="H142" s="27">
        <v>118993</v>
      </c>
      <c r="I142" s="27" t="s">
        <v>1750</v>
      </c>
      <c r="J142" s="27">
        <v>4</v>
      </c>
      <c r="K142" s="27">
        <v>0</v>
      </c>
      <c r="L142" s="27">
        <v>1</v>
      </c>
      <c r="O142" s="27" t="s">
        <v>197</v>
      </c>
      <c r="P142" s="27">
        <v>719</v>
      </c>
      <c r="U142" s="27" t="s">
        <v>1081</v>
      </c>
      <c r="V142" s="27" t="s">
        <v>893</v>
      </c>
    </row>
    <row r="143" spans="1:22">
      <c r="A143" s="27" t="s">
        <v>11</v>
      </c>
      <c r="B143" s="27" t="s">
        <v>206</v>
      </c>
      <c r="C143" s="27" t="s">
        <v>1077</v>
      </c>
      <c r="E143" s="27" t="s">
        <v>1749</v>
      </c>
      <c r="F143" s="27" t="s">
        <v>1070</v>
      </c>
      <c r="G143" s="27" t="s">
        <v>1083</v>
      </c>
      <c r="I143" s="27" t="s">
        <v>1749</v>
      </c>
      <c r="J143" s="27">
        <v>4</v>
      </c>
      <c r="K143" s="27">
        <v>0</v>
      </c>
      <c r="L143" s="27">
        <v>1</v>
      </c>
      <c r="O143" s="27" t="s">
        <v>197</v>
      </c>
      <c r="P143" s="27">
        <v>721</v>
      </c>
      <c r="U143" s="27" t="s">
        <v>1081</v>
      </c>
    </row>
    <row r="144" spans="1:22">
      <c r="A144" s="27" t="s">
        <v>11</v>
      </c>
      <c r="B144" s="27" t="s">
        <v>201</v>
      </c>
      <c r="C144" s="27" t="s">
        <v>1072</v>
      </c>
      <c r="D144" s="27" t="s">
        <v>1748</v>
      </c>
      <c r="E144" s="27" t="s">
        <v>538</v>
      </c>
      <c r="F144" s="27" t="s">
        <v>1070</v>
      </c>
      <c r="G144" s="27" t="s">
        <v>1083</v>
      </c>
      <c r="H144" s="27">
        <v>102448</v>
      </c>
      <c r="I144" s="27" t="s">
        <v>538</v>
      </c>
      <c r="J144" s="27">
        <v>4</v>
      </c>
      <c r="K144" s="27">
        <v>0</v>
      </c>
      <c r="L144" s="27">
        <v>1</v>
      </c>
      <c r="O144" s="27" t="s">
        <v>197</v>
      </c>
      <c r="P144" s="27">
        <v>84</v>
      </c>
      <c r="U144" s="27" t="s">
        <v>1081</v>
      </c>
      <c r="V144" s="27" t="s">
        <v>896</v>
      </c>
    </row>
    <row r="145" spans="1:22">
      <c r="A145" s="27" t="s">
        <v>11</v>
      </c>
      <c r="B145" s="27" t="s">
        <v>203</v>
      </c>
      <c r="C145" s="27" t="s">
        <v>1072</v>
      </c>
      <c r="D145" s="27" t="s">
        <v>1747</v>
      </c>
      <c r="E145" s="27" t="s">
        <v>1746</v>
      </c>
      <c r="F145" s="27" t="s">
        <v>1070</v>
      </c>
      <c r="G145" s="27" t="s">
        <v>1083</v>
      </c>
      <c r="H145" s="27">
        <v>102450</v>
      </c>
      <c r="I145" s="27" t="s">
        <v>1746</v>
      </c>
      <c r="J145" s="27">
        <v>4</v>
      </c>
      <c r="K145" s="27">
        <v>0</v>
      </c>
      <c r="L145" s="27">
        <v>1</v>
      </c>
      <c r="O145" s="27" t="s">
        <v>197</v>
      </c>
      <c r="P145" s="27">
        <v>85</v>
      </c>
      <c r="U145" s="27" t="s">
        <v>1081</v>
      </c>
      <c r="V145" s="27" t="s">
        <v>894</v>
      </c>
    </row>
    <row r="146" spans="1:22">
      <c r="A146" s="27" t="s">
        <v>11</v>
      </c>
      <c r="B146" s="27" t="s">
        <v>203</v>
      </c>
      <c r="C146" s="27" t="s">
        <v>1072</v>
      </c>
      <c r="F146" s="27" t="s">
        <v>1070</v>
      </c>
      <c r="I146" s="27" t="s">
        <v>1745</v>
      </c>
      <c r="J146" s="27">
        <v>4</v>
      </c>
      <c r="K146" s="27">
        <v>0</v>
      </c>
      <c r="L146" s="27">
        <v>1</v>
      </c>
      <c r="O146" s="27" t="s">
        <v>197</v>
      </c>
      <c r="P146" s="27">
        <v>406</v>
      </c>
      <c r="U146" s="27" t="s">
        <v>1081</v>
      </c>
    </row>
    <row r="147" spans="1:22">
      <c r="A147" s="27" t="s">
        <v>11</v>
      </c>
      <c r="B147" s="27" t="s">
        <v>207</v>
      </c>
      <c r="C147" s="27" t="s">
        <v>1072</v>
      </c>
      <c r="D147" s="27" t="s">
        <v>1744</v>
      </c>
      <c r="E147" s="27" t="s">
        <v>1743</v>
      </c>
      <c r="F147" s="27" t="s">
        <v>1070</v>
      </c>
      <c r="G147" s="27" t="s">
        <v>1083</v>
      </c>
      <c r="H147" s="27">
        <v>102451</v>
      </c>
      <c r="I147" s="27" t="s">
        <v>1743</v>
      </c>
      <c r="J147" s="27">
        <v>4</v>
      </c>
      <c r="K147" s="27">
        <v>0</v>
      </c>
      <c r="L147" s="27">
        <v>1</v>
      </c>
      <c r="O147" s="27" t="s">
        <v>197</v>
      </c>
      <c r="P147" s="27">
        <v>86</v>
      </c>
      <c r="U147" s="27" t="s">
        <v>1081</v>
      </c>
      <c r="V147" s="27" t="s">
        <v>895</v>
      </c>
    </row>
    <row r="148" spans="1:22">
      <c r="A148" s="27" t="s">
        <v>11</v>
      </c>
      <c r="B148" s="27" t="s">
        <v>207</v>
      </c>
      <c r="C148" s="27" t="s">
        <v>1072</v>
      </c>
      <c r="F148" s="27" t="s">
        <v>1070</v>
      </c>
      <c r="I148" s="27" t="s">
        <v>1742</v>
      </c>
      <c r="J148" s="27">
        <v>4</v>
      </c>
      <c r="K148" s="27">
        <v>0</v>
      </c>
      <c r="L148" s="27">
        <v>1</v>
      </c>
      <c r="O148" s="27" t="s">
        <v>197</v>
      </c>
      <c r="P148" s="27">
        <v>407</v>
      </c>
      <c r="U148" s="27" t="s">
        <v>1081</v>
      </c>
    </row>
    <row r="149" spans="1:22">
      <c r="A149" s="27" t="s">
        <v>24</v>
      </c>
      <c r="B149" s="27" t="s">
        <v>196</v>
      </c>
      <c r="C149" s="27" t="s">
        <v>1077</v>
      </c>
      <c r="D149" s="27" t="s">
        <v>1741</v>
      </c>
      <c r="E149" s="27" t="s">
        <v>1043</v>
      </c>
      <c r="F149" s="27" t="s">
        <v>1070</v>
      </c>
      <c r="G149" s="27" t="s">
        <v>1389</v>
      </c>
      <c r="H149" s="27">
        <v>119253</v>
      </c>
      <c r="I149" s="27" t="s">
        <v>1043</v>
      </c>
      <c r="J149" s="27">
        <v>4</v>
      </c>
      <c r="K149" s="27">
        <v>0</v>
      </c>
      <c r="L149" s="27">
        <v>0</v>
      </c>
      <c r="O149" s="27" t="s">
        <v>197</v>
      </c>
      <c r="P149" s="27">
        <v>737</v>
      </c>
      <c r="U149" s="27" t="s">
        <v>1068</v>
      </c>
    </row>
    <row r="150" spans="1:22">
      <c r="A150" s="27" t="s">
        <v>24</v>
      </c>
      <c r="B150" s="27" t="s">
        <v>196</v>
      </c>
      <c r="C150" s="27" t="s">
        <v>1077</v>
      </c>
      <c r="E150" s="27" t="s">
        <v>1740</v>
      </c>
      <c r="F150" s="27" t="s">
        <v>1070</v>
      </c>
      <c r="G150" s="27" t="s">
        <v>1389</v>
      </c>
      <c r="I150" s="27" t="s">
        <v>1740</v>
      </c>
      <c r="J150" s="27">
        <v>4</v>
      </c>
      <c r="K150" s="27">
        <v>0</v>
      </c>
      <c r="L150" s="27">
        <v>0</v>
      </c>
      <c r="O150" s="27" t="s">
        <v>197</v>
      </c>
      <c r="P150" s="27">
        <v>738</v>
      </c>
      <c r="U150" s="27" t="s">
        <v>1068</v>
      </c>
    </row>
    <row r="151" spans="1:22">
      <c r="A151" s="27" t="s">
        <v>24</v>
      </c>
      <c r="B151" s="27" t="s">
        <v>198</v>
      </c>
      <c r="C151" s="27" t="s">
        <v>1077</v>
      </c>
      <c r="D151" s="27" t="s">
        <v>1739</v>
      </c>
      <c r="E151" s="27" t="s">
        <v>594</v>
      </c>
      <c r="F151" s="27" t="s">
        <v>1070</v>
      </c>
      <c r="G151" s="27" t="s">
        <v>1389</v>
      </c>
      <c r="H151" s="27">
        <v>119252</v>
      </c>
      <c r="I151" s="27" t="s">
        <v>594</v>
      </c>
      <c r="J151" s="27">
        <v>4</v>
      </c>
      <c r="K151" s="27">
        <v>0</v>
      </c>
      <c r="L151" s="27">
        <v>0</v>
      </c>
      <c r="O151" s="27" t="s">
        <v>197</v>
      </c>
      <c r="P151" s="27">
        <v>736</v>
      </c>
      <c r="U151" s="27" t="s">
        <v>1068</v>
      </c>
    </row>
    <row r="152" spans="1:22">
      <c r="A152" s="27" t="s">
        <v>24</v>
      </c>
      <c r="B152" s="27" t="s">
        <v>200</v>
      </c>
      <c r="C152" s="27" t="s">
        <v>1072</v>
      </c>
      <c r="D152" s="27" t="s">
        <v>1738</v>
      </c>
      <c r="E152" s="27" t="s">
        <v>1737</v>
      </c>
      <c r="F152" s="27" t="s">
        <v>1070</v>
      </c>
      <c r="G152" s="27" t="s">
        <v>1389</v>
      </c>
      <c r="H152" s="27">
        <v>117692</v>
      </c>
      <c r="I152" s="27" t="s">
        <v>1737</v>
      </c>
      <c r="J152" s="27">
        <v>4</v>
      </c>
      <c r="K152" s="27">
        <v>0</v>
      </c>
      <c r="L152" s="27">
        <v>0</v>
      </c>
      <c r="O152" s="27" t="s">
        <v>197</v>
      </c>
      <c r="P152" s="27">
        <v>522</v>
      </c>
      <c r="U152" s="27" t="s">
        <v>1068</v>
      </c>
    </row>
    <row r="153" spans="1:22">
      <c r="A153" s="27" t="s">
        <v>24</v>
      </c>
      <c r="B153" s="27" t="s">
        <v>200</v>
      </c>
      <c r="C153" s="27" t="s">
        <v>1072</v>
      </c>
      <c r="F153" s="27" t="s">
        <v>1070</v>
      </c>
      <c r="I153" s="27" t="s">
        <v>1736</v>
      </c>
      <c r="J153" s="27">
        <v>4</v>
      </c>
      <c r="K153" s="27">
        <v>0</v>
      </c>
      <c r="L153" s="27">
        <v>0</v>
      </c>
      <c r="O153" s="27" t="s">
        <v>197</v>
      </c>
      <c r="P153" s="27">
        <v>523</v>
      </c>
      <c r="U153" s="27" t="s">
        <v>1068</v>
      </c>
    </row>
    <row r="154" spans="1:22">
      <c r="A154" s="27" t="s">
        <v>24</v>
      </c>
      <c r="B154" s="27" t="s">
        <v>201</v>
      </c>
      <c r="C154" s="27" t="s">
        <v>1072</v>
      </c>
      <c r="D154" s="27" t="s">
        <v>1735</v>
      </c>
      <c r="E154" s="27" t="s">
        <v>596</v>
      </c>
      <c r="F154" s="27" t="s">
        <v>1070</v>
      </c>
      <c r="G154" s="27" t="s">
        <v>1389</v>
      </c>
      <c r="H154" s="27">
        <v>117691</v>
      </c>
      <c r="I154" s="27" t="s">
        <v>596</v>
      </c>
      <c r="J154" s="27">
        <v>4</v>
      </c>
      <c r="K154" s="27">
        <v>0</v>
      </c>
      <c r="L154" s="27">
        <v>0</v>
      </c>
      <c r="O154" s="27" t="s">
        <v>197</v>
      </c>
      <c r="P154" s="27">
        <v>521</v>
      </c>
      <c r="U154" s="27" t="s">
        <v>1068</v>
      </c>
    </row>
    <row r="155" spans="1:22">
      <c r="A155" s="27" t="s">
        <v>3</v>
      </c>
      <c r="B155" s="27" t="s">
        <v>196</v>
      </c>
      <c r="C155" s="27" t="s">
        <v>1077</v>
      </c>
      <c r="D155" s="27" t="s">
        <v>1734</v>
      </c>
      <c r="E155" s="27" t="s">
        <v>1041</v>
      </c>
      <c r="F155" s="27" t="s">
        <v>1070</v>
      </c>
      <c r="G155" s="27" t="s">
        <v>1389</v>
      </c>
      <c r="H155" s="27">
        <v>119029</v>
      </c>
      <c r="I155" s="27" t="s">
        <v>1733</v>
      </c>
      <c r="J155" s="27">
        <v>3</v>
      </c>
      <c r="K155" s="27">
        <v>0</v>
      </c>
      <c r="L155" s="27">
        <v>0</v>
      </c>
      <c r="O155" s="27" t="s">
        <v>197</v>
      </c>
      <c r="P155" s="27">
        <v>786</v>
      </c>
      <c r="U155" s="27" t="s">
        <v>1068</v>
      </c>
    </row>
    <row r="156" spans="1:22">
      <c r="A156" s="27" t="s">
        <v>3</v>
      </c>
      <c r="B156" s="27" t="s">
        <v>196</v>
      </c>
      <c r="C156" s="27" t="s">
        <v>1077</v>
      </c>
      <c r="E156" s="27" t="s">
        <v>1732</v>
      </c>
      <c r="F156" s="27" t="s">
        <v>1070</v>
      </c>
      <c r="G156" s="27" t="s">
        <v>1389</v>
      </c>
      <c r="I156" s="27" t="s">
        <v>1732</v>
      </c>
      <c r="J156" s="27">
        <v>3</v>
      </c>
      <c r="K156" s="27">
        <v>0</v>
      </c>
      <c r="L156" s="27">
        <v>0</v>
      </c>
      <c r="O156" s="27" t="s">
        <v>197</v>
      </c>
      <c r="P156" s="27">
        <v>787</v>
      </c>
      <c r="U156" s="27" t="s">
        <v>1068</v>
      </c>
    </row>
    <row r="157" spans="1:22">
      <c r="A157" s="27" t="s">
        <v>3</v>
      </c>
      <c r="B157" s="27" t="s">
        <v>198</v>
      </c>
      <c r="C157" s="27" t="s">
        <v>1077</v>
      </c>
      <c r="D157" s="27" t="s">
        <v>1731</v>
      </c>
      <c r="E157" s="27" t="s">
        <v>518</v>
      </c>
      <c r="F157" s="27" t="s">
        <v>1070</v>
      </c>
      <c r="G157" s="27" t="s">
        <v>1389</v>
      </c>
      <c r="H157" s="27">
        <v>119028</v>
      </c>
      <c r="I157" s="27" t="s">
        <v>518</v>
      </c>
      <c r="J157" s="27">
        <v>3</v>
      </c>
      <c r="K157" s="27">
        <v>0</v>
      </c>
      <c r="L157" s="27">
        <v>0</v>
      </c>
      <c r="O157" s="27" t="s">
        <v>197</v>
      </c>
      <c r="P157" s="27">
        <v>785</v>
      </c>
      <c r="U157" s="27" t="s">
        <v>1068</v>
      </c>
    </row>
    <row r="158" spans="1:22">
      <c r="A158" s="27" t="s">
        <v>3</v>
      </c>
      <c r="B158" s="27" t="s">
        <v>212</v>
      </c>
      <c r="C158" s="27" t="s">
        <v>1402</v>
      </c>
      <c r="D158" s="27" t="s">
        <v>1730</v>
      </c>
      <c r="E158" s="27" t="s">
        <v>1729</v>
      </c>
      <c r="F158" s="27" t="s">
        <v>1070</v>
      </c>
      <c r="G158" s="27" t="s">
        <v>1389</v>
      </c>
      <c r="H158" s="27">
        <v>108209</v>
      </c>
      <c r="I158" s="27" t="s">
        <v>1729</v>
      </c>
      <c r="J158" s="27">
        <v>3</v>
      </c>
      <c r="K158" s="27">
        <v>0</v>
      </c>
      <c r="L158" s="27">
        <v>0</v>
      </c>
      <c r="O158" s="27" t="s">
        <v>197</v>
      </c>
      <c r="P158" s="27">
        <v>234</v>
      </c>
      <c r="U158" s="27" t="s">
        <v>1068</v>
      </c>
    </row>
    <row r="159" spans="1:22">
      <c r="A159" s="27" t="s">
        <v>3</v>
      </c>
      <c r="B159" s="27" t="s">
        <v>200</v>
      </c>
      <c r="C159" s="27" t="s">
        <v>1072</v>
      </c>
      <c r="D159" s="27" t="s">
        <v>1728</v>
      </c>
      <c r="E159" s="27" t="s">
        <v>1727</v>
      </c>
      <c r="F159" s="27" t="s">
        <v>1070</v>
      </c>
      <c r="G159" s="27" t="s">
        <v>1389</v>
      </c>
      <c r="H159" s="27">
        <v>108203</v>
      </c>
      <c r="I159" s="27" t="s">
        <v>1727</v>
      </c>
      <c r="J159" s="27">
        <v>3</v>
      </c>
      <c r="K159" s="27">
        <v>0</v>
      </c>
      <c r="L159" s="27">
        <v>0</v>
      </c>
      <c r="O159" s="27" t="s">
        <v>197</v>
      </c>
      <c r="P159" s="27">
        <v>233</v>
      </c>
      <c r="U159" s="27" t="s">
        <v>1068</v>
      </c>
    </row>
    <row r="160" spans="1:22">
      <c r="A160" s="27" t="s">
        <v>3</v>
      </c>
      <c r="B160" s="27" t="s">
        <v>200</v>
      </c>
      <c r="C160" s="27" t="s">
        <v>1072</v>
      </c>
      <c r="F160" s="27" t="s">
        <v>1070</v>
      </c>
      <c r="I160" s="27" t="s">
        <v>1726</v>
      </c>
      <c r="J160" s="27">
        <v>3</v>
      </c>
      <c r="K160" s="27">
        <v>0</v>
      </c>
      <c r="L160" s="27">
        <v>0</v>
      </c>
      <c r="O160" s="27" t="s">
        <v>197</v>
      </c>
      <c r="P160" s="27">
        <v>386</v>
      </c>
      <c r="U160" s="27" t="s">
        <v>1068</v>
      </c>
    </row>
    <row r="161" spans="1:21">
      <c r="A161" s="27" t="s">
        <v>3</v>
      </c>
      <c r="B161" s="27" t="s">
        <v>201</v>
      </c>
      <c r="C161" s="27" t="s">
        <v>1072</v>
      </c>
      <c r="D161" s="27" t="s">
        <v>1725</v>
      </c>
      <c r="E161" s="27" t="s">
        <v>528</v>
      </c>
      <c r="F161" s="27" t="s">
        <v>1070</v>
      </c>
      <c r="G161" s="27" t="s">
        <v>1389</v>
      </c>
      <c r="H161" s="27">
        <v>108202</v>
      </c>
      <c r="I161" s="27" t="s">
        <v>528</v>
      </c>
      <c r="J161" s="27">
        <v>3</v>
      </c>
      <c r="K161" s="27">
        <v>0</v>
      </c>
      <c r="L161" s="27">
        <v>0</v>
      </c>
      <c r="O161" s="27" t="s">
        <v>197</v>
      </c>
      <c r="P161" s="27">
        <v>232</v>
      </c>
      <c r="U161" s="27" t="s">
        <v>1068</v>
      </c>
    </row>
    <row r="162" spans="1:21">
      <c r="A162" s="27" t="s">
        <v>12</v>
      </c>
      <c r="B162" s="27" t="s">
        <v>196</v>
      </c>
      <c r="C162" s="27" t="s">
        <v>1077</v>
      </c>
      <c r="D162" s="27" t="s">
        <v>1724</v>
      </c>
      <c r="E162" s="27" t="s">
        <v>1026</v>
      </c>
      <c r="F162" s="27" t="s">
        <v>1070</v>
      </c>
      <c r="G162" s="27" t="s">
        <v>1400</v>
      </c>
      <c r="H162" s="27">
        <v>118922</v>
      </c>
      <c r="I162" s="27" t="s">
        <v>1026</v>
      </c>
      <c r="J162" s="27">
        <v>4</v>
      </c>
      <c r="K162" s="27">
        <v>0</v>
      </c>
      <c r="L162" s="27">
        <v>0.25</v>
      </c>
      <c r="O162" s="27" t="s">
        <v>197</v>
      </c>
      <c r="P162" s="27">
        <v>703</v>
      </c>
      <c r="U162" s="27" t="s">
        <v>1081</v>
      </c>
    </row>
    <row r="163" spans="1:21">
      <c r="A163" s="27" t="s">
        <v>12</v>
      </c>
      <c r="B163" s="27" t="s">
        <v>196</v>
      </c>
      <c r="C163" s="27" t="s">
        <v>1077</v>
      </c>
      <c r="E163" s="27" t="s">
        <v>1723</v>
      </c>
      <c r="F163" s="27" t="s">
        <v>1070</v>
      </c>
      <c r="G163" s="27" t="s">
        <v>1400</v>
      </c>
      <c r="I163" s="27" t="s">
        <v>1723</v>
      </c>
      <c r="J163" s="27">
        <v>4</v>
      </c>
      <c r="K163" s="27">
        <v>0</v>
      </c>
      <c r="L163" s="27">
        <v>0.25</v>
      </c>
      <c r="O163" s="27" t="s">
        <v>197</v>
      </c>
      <c r="P163" s="27">
        <v>705</v>
      </c>
      <c r="U163" s="27" t="s">
        <v>1081</v>
      </c>
    </row>
    <row r="164" spans="1:21">
      <c r="A164" s="27" t="s">
        <v>12</v>
      </c>
      <c r="B164" s="27" t="s">
        <v>198</v>
      </c>
      <c r="C164" s="27" t="s">
        <v>1077</v>
      </c>
      <c r="D164" s="27" t="s">
        <v>1722</v>
      </c>
      <c r="E164" s="27" t="s">
        <v>265</v>
      </c>
      <c r="F164" s="27" t="s">
        <v>1070</v>
      </c>
      <c r="G164" s="27" t="s">
        <v>1400</v>
      </c>
      <c r="H164" s="27">
        <v>118924</v>
      </c>
      <c r="I164" s="27" t="s">
        <v>1721</v>
      </c>
      <c r="J164" s="27">
        <v>4</v>
      </c>
      <c r="K164" s="27">
        <v>0</v>
      </c>
      <c r="L164" s="27">
        <v>0.25</v>
      </c>
      <c r="O164" s="27" t="s">
        <v>197</v>
      </c>
      <c r="P164" s="27">
        <v>701</v>
      </c>
      <c r="U164" s="27" t="s">
        <v>1081</v>
      </c>
    </row>
    <row r="165" spans="1:21">
      <c r="A165" s="27" t="s">
        <v>12</v>
      </c>
      <c r="B165" s="27" t="s">
        <v>202</v>
      </c>
      <c r="C165" s="27" t="s">
        <v>1077</v>
      </c>
      <c r="D165" s="27" t="s">
        <v>1720</v>
      </c>
      <c r="E165" s="27" t="s">
        <v>1719</v>
      </c>
      <c r="F165" s="27" t="s">
        <v>1070</v>
      </c>
      <c r="G165" s="27" t="s">
        <v>1400</v>
      </c>
      <c r="H165" s="27">
        <v>118921</v>
      </c>
      <c r="I165" s="27" t="s">
        <v>1719</v>
      </c>
      <c r="J165" s="27">
        <v>4</v>
      </c>
      <c r="K165" s="27">
        <v>0</v>
      </c>
      <c r="L165" s="27">
        <v>0.25</v>
      </c>
      <c r="O165" s="27" t="s">
        <v>197</v>
      </c>
      <c r="P165" s="27">
        <v>702</v>
      </c>
      <c r="U165" s="27" t="s">
        <v>1081</v>
      </c>
    </row>
    <row r="166" spans="1:21">
      <c r="A166" s="27" t="s">
        <v>12</v>
      </c>
      <c r="B166" s="27" t="s">
        <v>202</v>
      </c>
      <c r="C166" s="27" t="s">
        <v>1077</v>
      </c>
      <c r="E166" s="27" t="s">
        <v>1718</v>
      </c>
      <c r="F166" s="27" t="s">
        <v>1070</v>
      </c>
      <c r="G166" s="27" t="s">
        <v>1400</v>
      </c>
      <c r="I166" s="27" t="s">
        <v>1718</v>
      </c>
      <c r="J166" s="27">
        <v>4</v>
      </c>
      <c r="K166" s="27">
        <v>0</v>
      </c>
      <c r="L166" s="27">
        <v>0.25</v>
      </c>
      <c r="O166" s="27" t="s">
        <v>197</v>
      </c>
      <c r="P166" s="27">
        <v>704</v>
      </c>
      <c r="U166" s="27" t="s">
        <v>1081</v>
      </c>
    </row>
    <row r="167" spans="1:21">
      <c r="A167" s="27" t="s">
        <v>12</v>
      </c>
      <c r="B167" s="27" t="s">
        <v>200</v>
      </c>
      <c r="C167" s="27" t="s">
        <v>1072</v>
      </c>
      <c r="D167" s="27" t="s">
        <v>1717</v>
      </c>
      <c r="E167" s="27" t="s">
        <v>1716</v>
      </c>
      <c r="F167" s="27" t="s">
        <v>1070</v>
      </c>
      <c r="G167" s="27" t="s">
        <v>1083</v>
      </c>
      <c r="H167" s="27">
        <v>100077</v>
      </c>
      <c r="I167" s="27" t="s">
        <v>1716</v>
      </c>
      <c r="J167" s="27">
        <v>4</v>
      </c>
      <c r="K167" s="27">
        <v>0</v>
      </c>
      <c r="L167" s="27">
        <v>0.25</v>
      </c>
      <c r="O167" s="27" t="s">
        <v>197</v>
      </c>
      <c r="P167" s="27">
        <v>30</v>
      </c>
      <c r="U167" s="27" t="s">
        <v>1081</v>
      </c>
    </row>
    <row r="168" spans="1:21">
      <c r="A168" s="27" t="s">
        <v>12</v>
      </c>
      <c r="B168" s="27" t="s">
        <v>200</v>
      </c>
      <c r="C168" s="27" t="s">
        <v>1072</v>
      </c>
      <c r="F168" s="27" t="s">
        <v>1070</v>
      </c>
      <c r="I168" s="27" t="s">
        <v>1715</v>
      </c>
      <c r="J168" s="27">
        <v>4</v>
      </c>
      <c r="K168" s="27">
        <v>0</v>
      </c>
      <c r="L168" s="27">
        <v>0.25</v>
      </c>
      <c r="O168" s="27" t="s">
        <v>197</v>
      </c>
      <c r="P168" s="27">
        <v>388</v>
      </c>
      <c r="U168" s="27" t="s">
        <v>1081</v>
      </c>
    </row>
    <row r="169" spans="1:21">
      <c r="A169" s="27" t="s">
        <v>12</v>
      </c>
      <c r="B169" s="27" t="s">
        <v>200</v>
      </c>
      <c r="C169" s="27" t="s">
        <v>1072</v>
      </c>
      <c r="F169" s="27" t="s">
        <v>1070</v>
      </c>
      <c r="I169" s="27" t="s">
        <v>1714</v>
      </c>
      <c r="J169" s="27">
        <v>4</v>
      </c>
      <c r="K169" s="27">
        <v>0</v>
      </c>
      <c r="L169" s="27">
        <v>0.25</v>
      </c>
      <c r="O169" s="27" t="s">
        <v>197</v>
      </c>
      <c r="P169" s="27">
        <v>31</v>
      </c>
      <c r="U169" s="27" t="s">
        <v>1081</v>
      </c>
    </row>
    <row r="170" spans="1:21">
      <c r="A170" s="27" t="s">
        <v>12</v>
      </c>
      <c r="B170" s="27" t="s">
        <v>200</v>
      </c>
      <c r="C170" s="27" t="s">
        <v>1072</v>
      </c>
      <c r="F170" s="27" t="s">
        <v>1070</v>
      </c>
      <c r="I170" s="27" t="s">
        <v>1713</v>
      </c>
      <c r="J170" s="27">
        <v>4</v>
      </c>
      <c r="K170" s="27">
        <v>0</v>
      </c>
      <c r="L170" s="27">
        <v>0.25</v>
      </c>
      <c r="O170" s="27" t="s">
        <v>197</v>
      </c>
      <c r="P170" s="27">
        <v>32</v>
      </c>
      <c r="U170" s="27" t="s">
        <v>1081</v>
      </c>
    </row>
    <row r="171" spans="1:21">
      <c r="A171" s="27" t="s">
        <v>12</v>
      </c>
      <c r="B171" s="27" t="s">
        <v>201</v>
      </c>
      <c r="C171" s="27" t="s">
        <v>1072</v>
      </c>
      <c r="D171" s="27" t="s">
        <v>1712</v>
      </c>
      <c r="E171" s="27" t="s">
        <v>268</v>
      </c>
      <c r="F171" s="27" t="s">
        <v>1070</v>
      </c>
      <c r="G171" s="27" t="s">
        <v>1400</v>
      </c>
      <c r="H171" s="27">
        <v>100078</v>
      </c>
      <c r="I171" s="27" t="s">
        <v>268</v>
      </c>
      <c r="J171" s="27">
        <v>4</v>
      </c>
      <c r="K171" s="27">
        <v>0</v>
      </c>
      <c r="L171" s="27">
        <v>0.25</v>
      </c>
      <c r="O171" s="27" t="s">
        <v>197</v>
      </c>
      <c r="P171" s="27">
        <v>20</v>
      </c>
      <c r="U171" s="27" t="s">
        <v>1081</v>
      </c>
    </row>
    <row r="172" spans="1:21">
      <c r="A172" s="27" t="s">
        <v>12</v>
      </c>
      <c r="B172" s="27" t="s">
        <v>201</v>
      </c>
      <c r="C172" s="27" t="s">
        <v>1072</v>
      </c>
      <c r="F172" s="27" t="s">
        <v>1070</v>
      </c>
      <c r="I172" s="27" t="s">
        <v>1711</v>
      </c>
      <c r="J172" s="27">
        <v>4</v>
      </c>
      <c r="K172" s="27">
        <v>0</v>
      </c>
      <c r="L172" s="27">
        <v>0.25</v>
      </c>
      <c r="O172" s="27" t="s">
        <v>197</v>
      </c>
      <c r="P172" s="27">
        <v>21</v>
      </c>
      <c r="U172" s="27" t="s">
        <v>1081</v>
      </c>
    </row>
    <row r="173" spans="1:21">
      <c r="A173" s="27" t="s">
        <v>12</v>
      </c>
      <c r="B173" s="27" t="s">
        <v>201</v>
      </c>
      <c r="C173" s="27" t="s">
        <v>1072</v>
      </c>
      <c r="F173" s="27" t="s">
        <v>1070</v>
      </c>
      <c r="I173" s="27" t="s">
        <v>1710</v>
      </c>
      <c r="J173" s="27">
        <v>4</v>
      </c>
      <c r="K173" s="27">
        <v>0</v>
      </c>
      <c r="L173" s="27">
        <v>0.25</v>
      </c>
      <c r="O173" s="27" t="s">
        <v>197</v>
      </c>
      <c r="P173" s="27">
        <v>22</v>
      </c>
      <c r="U173" s="27" t="s">
        <v>1081</v>
      </c>
    </row>
    <row r="174" spans="1:21">
      <c r="A174" s="27" t="s">
        <v>12</v>
      </c>
      <c r="B174" s="27" t="s">
        <v>203</v>
      </c>
      <c r="C174" s="27" t="s">
        <v>1072</v>
      </c>
      <c r="D174" s="27" t="s">
        <v>1709</v>
      </c>
      <c r="E174" s="27" t="s">
        <v>1708</v>
      </c>
      <c r="F174" s="27" t="s">
        <v>1070</v>
      </c>
      <c r="G174" s="27" t="s">
        <v>1400</v>
      </c>
      <c r="H174" s="27">
        <v>100079</v>
      </c>
      <c r="I174" s="27" t="s">
        <v>1708</v>
      </c>
      <c r="J174" s="27">
        <v>4</v>
      </c>
      <c r="K174" s="27">
        <v>0</v>
      </c>
      <c r="L174" s="27">
        <v>0.25</v>
      </c>
      <c r="O174" s="27" t="s">
        <v>197</v>
      </c>
      <c r="P174" s="27">
        <v>24</v>
      </c>
      <c r="U174" s="27" t="s">
        <v>1081</v>
      </c>
    </row>
    <row r="175" spans="1:21">
      <c r="A175" s="27" t="s">
        <v>12</v>
      </c>
      <c r="B175" s="27" t="s">
        <v>203</v>
      </c>
      <c r="C175" s="27" t="s">
        <v>1072</v>
      </c>
      <c r="F175" s="27" t="s">
        <v>1070</v>
      </c>
      <c r="I175" s="27" t="s">
        <v>1707</v>
      </c>
      <c r="J175" s="27">
        <v>4</v>
      </c>
      <c r="K175" s="27">
        <v>0</v>
      </c>
      <c r="L175" s="27">
        <v>0.25</v>
      </c>
      <c r="O175" s="27" t="s">
        <v>197</v>
      </c>
      <c r="P175" s="27">
        <v>387</v>
      </c>
      <c r="U175" s="27" t="s">
        <v>1081</v>
      </c>
    </row>
    <row r="176" spans="1:21">
      <c r="A176" s="27" t="s">
        <v>13</v>
      </c>
      <c r="B176" s="27" t="s">
        <v>198</v>
      </c>
      <c r="C176" s="27" t="s">
        <v>1077</v>
      </c>
      <c r="D176" s="27" t="s">
        <v>1706</v>
      </c>
      <c r="E176" s="27" t="s">
        <v>554</v>
      </c>
      <c r="F176" s="27" t="s">
        <v>1070</v>
      </c>
      <c r="G176" s="27" t="s">
        <v>1400</v>
      </c>
      <c r="H176" s="27">
        <v>119226</v>
      </c>
      <c r="I176" s="27" t="s">
        <v>554</v>
      </c>
      <c r="J176" s="27">
        <v>4</v>
      </c>
      <c r="K176" s="27">
        <v>0</v>
      </c>
      <c r="L176" s="27">
        <v>0</v>
      </c>
      <c r="O176" s="27" t="s">
        <v>197</v>
      </c>
      <c r="P176" s="27">
        <v>711</v>
      </c>
      <c r="U176" s="27" t="s">
        <v>1081</v>
      </c>
    </row>
    <row r="177" spans="1:22">
      <c r="A177" s="27" t="s">
        <v>13</v>
      </c>
      <c r="B177" s="27" t="s">
        <v>202</v>
      </c>
      <c r="C177" s="27" t="s">
        <v>1077</v>
      </c>
      <c r="D177" s="27" t="s">
        <v>1705</v>
      </c>
      <c r="E177" s="27" t="s">
        <v>1704</v>
      </c>
      <c r="F177" s="27" t="s">
        <v>1070</v>
      </c>
      <c r="G177" s="27" t="s">
        <v>1400</v>
      </c>
      <c r="H177" s="27">
        <v>119224</v>
      </c>
      <c r="I177" s="27" t="s">
        <v>1704</v>
      </c>
      <c r="J177" s="27">
        <v>4</v>
      </c>
      <c r="K177" s="27">
        <v>0</v>
      </c>
      <c r="L177" s="27">
        <v>0</v>
      </c>
      <c r="O177" s="27" t="s">
        <v>197</v>
      </c>
      <c r="P177" s="27">
        <v>714</v>
      </c>
      <c r="U177" s="27" t="s">
        <v>1081</v>
      </c>
    </row>
    <row r="178" spans="1:22">
      <c r="A178" s="27" t="s">
        <v>13</v>
      </c>
      <c r="B178" s="27" t="s">
        <v>202</v>
      </c>
      <c r="C178" s="27" t="s">
        <v>1077</v>
      </c>
      <c r="E178" s="27" t="s">
        <v>1703</v>
      </c>
      <c r="F178" s="27" t="s">
        <v>1070</v>
      </c>
      <c r="G178" s="27" t="s">
        <v>1400</v>
      </c>
      <c r="I178" s="27" t="s">
        <v>1703</v>
      </c>
      <c r="J178" s="27">
        <v>4</v>
      </c>
      <c r="K178" s="27">
        <v>0</v>
      </c>
      <c r="L178" s="27">
        <v>0</v>
      </c>
      <c r="O178" s="27" t="s">
        <v>197</v>
      </c>
      <c r="P178" s="27">
        <v>716</v>
      </c>
      <c r="U178" s="27" t="s">
        <v>1081</v>
      </c>
    </row>
    <row r="179" spans="1:22">
      <c r="A179" s="27" t="s">
        <v>13</v>
      </c>
      <c r="B179" s="27" t="s">
        <v>206</v>
      </c>
      <c r="C179" s="27" t="s">
        <v>1077</v>
      </c>
      <c r="D179" s="27" t="s">
        <v>1702</v>
      </c>
      <c r="E179" s="27" t="s">
        <v>1028</v>
      </c>
      <c r="F179" s="27" t="s">
        <v>1070</v>
      </c>
      <c r="G179" s="27" t="s">
        <v>1400</v>
      </c>
      <c r="H179" s="27">
        <v>119222</v>
      </c>
      <c r="I179" s="27" t="s">
        <v>1028</v>
      </c>
      <c r="J179" s="27">
        <v>4</v>
      </c>
      <c r="K179" s="27">
        <v>0</v>
      </c>
      <c r="L179" s="27">
        <v>0</v>
      </c>
      <c r="O179" s="27" t="s">
        <v>197</v>
      </c>
      <c r="P179" s="27">
        <v>712</v>
      </c>
      <c r="U179" s="27" t="s">
        <v>1081</v>
      </c>
    </row>
    <row r="180" spans="1:22">
      <c r="A180" s="27" t="s">
        <v>13</v>
      </c>
      <c r="B180" s="27" t="s">
        <v>206</v>
      </c>
      <c r="C180" s="27" t="s">
        <v>1077</v>
      </c>
      <c r="E180" s="27" t="s">
        <v>1701</v>
      </c>
      <c r="F180" s="27" t="s">
        <v>1070</v>
      </c>
      <c r="G180" s="27" t="s">
        <v>1400</v>
      </c>
      <c r="I180" s="27" t="s">
        <v>1701</v>
      </c>
      <c r="J180" s="27">
        <v>4</v>
      </c>
      <c r="K180" s="27">
        <v>0</v>
      </c>
      <c r="L180" s="27">
        <v>0</v>
      </c>
      <c r="O180" s="27" t="s">
        <v>197</v>
      </c>
      <c r="P180" s="27">
        <v>715</v>
      </c>
      <c r="U180" s="27" t="s">
        <v>1081</v>
      </c>
    </row>
    <row r="181" spans="1:22">
      <c r="A181" s="27" t="s">
        <v>13</v>
      </c>
      <c r="B181" s="27" t="s">
        <v>208</v>
      </c>
      <c r="C181" s="27" t="s">
        <v>1077</v>
      </c>
      <c r="D181" s="27" t="s">
        <v>1700</v>
      </c>
      <c r="E181" s="27" t="s">
        <v>1699</v>
      </c>
      <c r="F181" s="27" t="s">
        <v>1070</v>
      </c>
      <c r="G181" s="27" t="s">
        <v>1400</v>
      </c>
      <c r="H181" s="27">
        <v>119223</v>
      </c>
      <c r="I181" s="27" t="s">
        <v>1699</v>
      </c>
      <c r="J181" s="27">
        <v>4</v>
      </c>
      <c r="K181" s="27">
        <v>0</v>
      </c>
      <c r="L181" s="27">
        <v>0</v>
      </c>
      <c r="M181" s="27">
        <v>10.191000000000001</v>
      </c>
      <c r="N181" s="27" t="s">
        <v>1085</v>
      </c>
      <c r="O181" s="27" t="s">
        <v>197</v>
      </c>
      <c r="P181" s="27">
        <v>713</v>
      </c>
      <c r="U181" s="27" t="s">
        <v>1081</v>
      </c>
    </row>
    <row r="182" spans="1:22">
      <c r="A182" s="27" t="s">
        <v>13</v>
      </c>
      <c r="B182" s="27" t="s">
        <v>201</v>
      </c>
      <c r="C182" s="27" t="s">
        <v>1072</v>
      </c>
      <c r="D182" s="27" t="s">
        <v>1698</v>
      </c>
      <c r="E182" s="27" t="s">
        <v>558</v>
      </c>
      <c r="F182" s="27" t="s">
        <v>1070</v>
      </c>
      <c r="G182" s="27" t="s">
        <v>1083</v>
      </c>
      <c r="H182" s="27">
        <v>101304</v>
      </c>
      <c r="I182" s="27" t="s">
        <v>558</v>
      </c>
      <c r="J182" s="27">
        <v>4</v>
      </c>
      <c r="K182" s="27">
        <v>0</v>
      </c>
      <c r="L182" s="27">
        <v>0</v>
      </c>
      <c r="O182" s="27" t="s">
        <v>197</v>
      </c>
      <c r="P182" s="27">
        <v>70</v>
      </c>
      <c r="U182" s="27" t="s">
        <v>1081</v>
      </c>
    </row>
    <row r="183" spans="1:22">
      <c r="A183" s="27" t="s">
        <v>13</v>
      </c>
      <c r="B183" s="27" t="s">
        <v>203</v>
      </c>
      <c r="C183" s="27" t="s">
        <v>1072</v>
      </c>
      <c r="D183" s="27" t="s">
        <v>1697</v>
      </c>
      <c r="E183" s="27" t="s">
        <v>1696</v>
      </c>
      <c r="F183" s="27" t="s">
        <v>1070</v>
      </c>
      <c r="G183" s="27" t="s">
        <v>1400</v>
      </c>
      <c r="H183" s="27">
        <v>101306</v>
      </c>
      <c r="I183" s="27" t="s">
        <v>1696</v>
      </c>
      <c r="J183" s="27">
        <v>4</v>
      </c>
      <c r="K183" s="27">
        <v>0</v>
      </c>
      <c r="L183" s="27">
        <v>0</v>
      </c>
      <c r="O183" s="27" t="s">
        <v>197</v>
      </c>
      <c r="P183" s="27">
        <v>73</v>
      </c>
      <c r="U183" s="27" t="s">
        <v>1081</v>
      </c>
    </row>
    <row r="184" spans="1:22">
      <c r="A184" s="27" t="s">
        <v>13</v>
      </c>
      <c r="B184" s="27" t="s">
        <v>203</v>
      </c>
      <c r="C184" s="27" t="s">
        <v>1072</v>
      </c>
      <c r="F184" s="27" t="s">
        <v>1070</v>
      </c>
      <c r="I184" s="27" t="s">
        <v>1695</v>
      </c>
      <c r="J184" s="27">
        <v>4</v>
      </c>
      <c r="K184" s="27">
        <v>0</v>
      </c>
      <c r="L184" s="27">
        <v>0</v>
      </c>
      <c r="O184" s="27" t="s">
        <v>197</v>
      </c>
      <c r="P184" s="27">
        <v>400</v>
      </c>
      <c r="U184" s="27" t="s">
        <v>1081</v>
      </c>
    </row>
    <row r="185" spans="1:22">
      <c r="A185" s="27" t="s">
        <v>13</v>
      </c>
      <c r="B185" s="27" t="s">
        <v>207</v>
      </c>
      <c r="C185" s="27" t="s">
        <v>1072</v>
      </c>
      <c r="D185" s="27" t="s">
        <v>1694</v>
      </c>
      <c r="E185" s="27" t="s">
        <v>1693</v>
      </c>
      <c r="F185" s="27" t="s">
        <v>1070</v>
      </c>
      <c r="G185" s="27" t="s">
        <v>1083</v>
      </c>
      <c r="H185" s="27">
        <v>101305</v>
      </c>
      <c r="I185" s="27" t="s">
        <v>1693</v>
      </c>
      <c r="J185" s="27">
        <v>4</v>
      </c>
      <c r="K185" s="27">
        <v>0</v>
      </c>
      <c r="L185" s="27">
        <v>0</v>
      </c>
      <c r="O185" s="27" t="s">
        <v>197</v>
      </c>
      <c r="P185" s="27">
        <v>71</v>
      </c>
      <c r="U185" s="27" t="s">
        <v>1081</v>
      </c>
    </row>
    <row r="186" spans="1:22">
      <c r="A186" s="27" t="s">
        <v>13</v>
      </c>
      <c r="B186" s="27" t="s">
        <v>207</v>
      </c>
      <c r="C186" s="27" t="s">
        <v>1072</v>
      </c>
      <c r="F186" s="27" t="s">
        <v>1070</v>
      </c>
      <c r="I186" s="27" t="s">
        <v>1692</v>
      </c>
      <c r="J186" s="27">
        <v>4</v>
      </c>
      <c r="K186" s="27">
        <v>0</v>
      </c>
      <c r="L186" s="27">
        <v>0</v>
      </c>
      <c r="O186" s="27" t="s">
        <v>197</v>
      </c>
      <c r="P186" s="27">
        <v>399</v>
      </c>
      <c r="U186" s="27" t="s">
        <v>1081</v>
      </c>
    </row>
    <row r="187" spans="1:22">
      <c r="A187" s="27" t="s">
        <v>13</v>
      </c>
      <c r="B187" s="27" t="s">
        <v>209</v>
      </c>
      <c r="C187" s="27" t="s">
        <v>1072</v>
      </c>
      <c r="D187" s="27" t="s">
        <v>1691</v>
      </c>
      <c r="E187" s="27" t="s">
        <v>1690</v>
      </c>
      <c r="F187" s="27" t="s">
        <v>1070</v>
      </c>
      <c r="G187" s="27" t="s">
        <v>1400</v>
      </c>
      <c r="H187" s="27">
        <v>101303</v>
      </c>
      <c r="I187" s="27" t="s">
        <v>1690</v>
      </c>
      <c r="J187" s="27">
        <v>4</v>
      </c>
      <c r="K187" s="27">
        <v>0</v>
      </c>
      <c r="L187" s="27">
        <v>0</v>
      </c>
      <c r="M187" s="27">
        <v>10.191000000000001</v>
      </c>
      <c r="N187" s="27" t="s">
        <v>1085</v>
      </c>
      <c r="O187" s="27" t="s">
        <v>197</v>
      </c>
      <c r="P187" s="27">
        <v>72</v>
      </c>
      <c r="U187" s="27" t="s">
        <v>1081</v>
      </c>
    </row>
    <row r="188" spans="1:22">
      <c r="A188" s="27" t="s">
        <v>14</v>
      </c>
      <c r="B188" s="27" t="s">
        <v>204</v>
      </c>
      <c r="C188" s="27" t="s">
        <v>1077</v>
      </c>
      <c r="D188" s="27" t="s">
        <v>1689</v>
      </c>
      <c r="E188" s="27" t="s">
        <v>1688</v>
      </c>
      <c r="F188" s="27" t="s">
        <v>1070</v>
      </c>
      <c r="G188" s="27" t="s">
        <v>1400</v>
      </c>
      <c r="H188" s="27">
        <v>119240</v>
      </c>
      <c r="I188" s="27" t="s">
        <v>1688</v>
      </c>
      <c r="J188" s="27">
        <v>4</v>
      </c>
      <c r="K188" s="27">
        <v>0</v>
      </c>
      <c r="L188" s="27">
        <v>0</v>
      </c>
      <c r="M188" s="27">
        <v>1049.05</v>
      </c>
      <c r="N188" s="27" t="s">
        <v>1095</v>
      </c>
      <c r="O188" s="27" t="s">
        <v>197</v>
      </c>
      <c r="P188" s="27">
        <v>795</v>
      </c>
      <c r="U188" s="27" t="s">
        <v>1081</v>
      </c>
    </row>
    <row r="189" spans="1:22">
      <c r="A189" s="27" t="s">
        <v>79</v>
      </c>
      <c r="B189" s="27" t="s">
        <v>196</v>
      </c>
      <c r="C189" s="27" t="s">
        <v>1077</v>
      </c>
      <c r="D189" s="27" t="s">
        <v>1687</v>
      </c>
      <c r="E189" s="27" t="s">
        <v>1686</v>
      </c>
      <c r="F189" s="27" t="s">
        <v>1070</v>
      </c>
      <c r="G189" s="27" t="s">
        <v>1069</v>
      </c>
      <c r="H189" s="27">
        <v>141878</v>
      </c>
      <c r="I189" s="27" t="s">
        <v>1686</v>
      </c>
      <c r="J189" s="27">
        <v>4</v>
      </c>
      <c r="K189" s="27">
        <v>0</v>
      </c>
      <c r="L189" s="27">
        <v>0</v>
      </c>
      <c r="O189" s="27" t="s">
        <v>197</v>
      </c>
      <c r="P189" s="27">
        <v>843</v>
      </c>
      <c r="U189" s="27" t="s">
        <v>1068</v>
      </c>
      <c r="V189" s="27" t="s">
        <v>925</v>
      </c>
    </row>
    <row r="190" spans="1:22">
      <c r="A190" s="27" t="s">
        <v>79</v>
      </c>
      <c r="B190" s="27" t="s">
        <v>196</v>
      </c>
      <c r="C190" s="27" t="s">
        <v>1077</v>
      </c>
      <c r="E190" s="27" t="s">
        <v>1685</v>
      </c>
      <c r="F190" s="27" t="s">
        <v>1070</v>
      </c>
      <c r="G190" s="27" t="s">
        <v>1069</v>
      </c>
      <c r="I190" s="27" t="s">
        <v>1685</v>
      </c>
      <c r="J190" s="27">
        <v>4</v>
      </c>
      <c r="K190" s="27">
        <v>0</v>
      </c>
      <c r="L190" s="27">
        <v>0</v>
      </c>
      <c r="O190" s="27" t="s">
        <v>197</v>
      </c>
      <c r="P190" s="27">
        <v>844</v>
      </c>
      <c r="U190" s="27" t="s">
        <v>1068</v>
      </c>
      <c r="V190" s="27" t="s">
        <v>926</v>
      </c>
    </row>
    <row r="191" spans="1:22">
      <c r="A191" s="27" t="s">
        <v>79</v>
      </c>
      <c r="B191" s="27" t="s">
        <v>198</v>
      </c>
      <c r="C191" s="27" t="s">
        <v>1077</v>
      </c>
      <c r="D191" s="27" t="s">
        <v>1684</v>
      </c>
      <c r="E191" s="27" t="s">
        <v>309</v>
      </c>
      <c r="F191" s="27" t="s">
        <v>1070</v>
      </c>
      <c r="G191" s="27" t="s">
        <v>1069</v>
      </c>
      <c r="H191" s="27">
        <v>141877</v>
      </c>
      <c r="I191" s="27" t="s">
        <v>309</v>
      </c>
      <c r="J191" s="27">
        <v>4</v>
      </c>
      <c r="K191" s="27">
        <v>0</v>
      </c>
      <c r="L191" s="27">
        <v>0</v>
      </c>
      <c r="O191" s="27" t="s">
        <v>197</v>
      </c>
      <c r="P191" s="27">
        <v>842</v>
      </c>
      <c r="U191" s="27" t="s">
        <v>1068</v>
      </c>
      <c r="V191" s="27" t="s">
        <v>927</v>
      </c>
    </row>
    <row r="192" spans="1:22">
      <c r="A192" s="27" t="s">
        <v>79</v>
      </c>
      <c r="B192" s="27" t="s">
        <v>200</v>
      </c>
      <c r="C192" s="27" t="s">
        <v>1072</v>
      </c>
      <c r="D192" s="27" t="s">
        <v>1683</v>
      </c>
      <c r="E192" s="27" t="s">
        <v>1682</v>
      </c>
      <c r="F192" s="27" t="s">
        <v>1070</v>
      </c>
      <c r="G192" s="27" t="s">
        <v>1069</v>
      </c>
      <c r="H192" s="27">
        <v>141876</v>
      </c>
      <c r="I192" s="27" t="s">
        <v>1682</v>
      </c>
      <c r="J192" s="27">
        <v>4</v>
      </c>
      <c r="K192" s="27">
        <v>0</v>
      </c>
      <c r="L192" s="27">
        <v>0</v>
      </c>
      <c r="O192" s="27" t="s">
        <v>197</v>
      </c>
      <c r="P192" s="27">
        <v>574</v>
      </c>
      <c r="U192" s="27" t="s">
        <v>1068</v>
      </c>
      <c r="V192" s="27" t="s">
        <v>928</v>
      </c>
    </row>
    <row r="193" spans="1:22">
      <c r="A193" s="27" t="s">
        <v>79</v>
      </c>
      <c r="B193" s="27" t="s">
        <v>200</v>
      </c>
      <c r="C193" s="27" t="s">
        <v>1072</v>
      </c>
      <c r="E193" s="27" t="s">
        <v>1681</v>
      </c>
      <c r="F193" s="27" t="s">
        <v>1070</v>
      </c>
      <c r="G193" s="27" t="s">
        <v>1069</v>
      </c>
      <c r="I193" s="27" t="s">
        <v>1681</v>
      </c>
      <c r="J193" s="27">
        <v>4</v>
      </c>
      <c r="K193" s="27">
        <v>0</v>
      </c>
      <c r="L193" s="27">
        <v>0</v>
      </c>
      <c r="O193" s="27" t="s">
        <v>197</v>
      </c>
      <c r="P193" s="27">
        <v>575</v>
      </c>
      <c r="U193" s="27" t="s">
        <v>1068</v>
      </c>
      <c r="V193" s="27" t="s">
        <v>929</v>
      </c>
    </row>
    <row r="194" spans="1:22">
      <c r="A194" s="27" t="s">
        <v>79</v>
      </c>
      <c r="B194" s="27" t="s">
        <v>201</v>
      </c>
      <c r="C194" s="27" t="s">
        <v>1072</v>
      </c>
      <c r="D194" s="27" t="s">
        <v>1680</v>
      </c>
      <c r="E194" s="27" t="s">
        <v>311</v>
      </c>
      <c r="F194" s="27" t="s">
        <v>1070</v>
      </c>
      <c r="G194" s="27" t="s">
        <v>1069</v>
      </c>
      <c r="H194" s="27">
        <v>141875</v>
      </c>
      <c r="I194" s="27" t="s">
        <v>311</v>
      </c>
      <c r="J194" s="27">
        <v>4</v>
      </c>
      <c r="K194" s="27">
        <v>0</v>
      </c>
      <c r="L194" s="27">
        <v>0</v>
      </c>
      <c r="O194" s="27" t="s">
        <v>197</v>
      </c>
      <c r="P194" s="27">
        <v>573</v>
      </c>
      <c r="U194" s="27" t="s">
        <v>1068</v>
      </c>
      <c r="V194" s="27" t="s">
        <v>930</v>
      </c>
    </row>
    <row r="195" spans="1:22">
      <c r="A195" s="27" t="s">
        <v>81</v>
      </c>
      <c r="B195" s="27" t="s">
        <v>196</v>
      </c>
      <c r="C195" s="27" t="s">
        <v>1077</v>
      </c>
      <c r="D195" s="27" t="s">
        <v>1679</v>
      </c>
      <c r="E195" s="27" t="s">
        <v>1678</v>
      </c>
      <c r="F195" s="27" t="s">
        <v>1163</v>
      </c>
      <c r="G195" s="27" t="s">
        <v>1083</v>
      </c>
      <c r="H195" s="27">
        <v>142165</v>
      </c>
      <c r="I195" s="27" t="s">
        <v>1678</v>
      </c>
      <c r="J195" s="27">
        <v>4</v>
      </c>
      <c r="K195" s="27">
        <v>0</v>
      </c>
      <c r="L195" s="27">
        <v>0</v>
      </c>
      <c r="N195" s="27" t="s">
        <v>1161</v>
      </c>
      <c r="O195" s="27" t="s">
        <v>197</v>
      </c>
      <c r="P195" s="27">
        <v>1764</v>
      </c>
      <c r="V195" s="27" t="s">
        <v>935</v>
      </c>
    </row>
    <row r="196" spans="1:22">
      <c r="A196" s="27" t="s">
        <v>81</v>
      </c>
      <c r="B196" s="27" t="s">
        <v>198</v>
      </c>
      <c r="C196" s="27" t="s">
        <v>1077</v>
      </c>
      <c r="D196" s="27" t="s">
        <v>1677</v>
      </c>
      <c r="E196" s="27" t="s">
        <v>371</v>
      </c>
      <c r="F196" s="27" t="s">
        <v>1163</v>
      </c>
      <c r="G196" s="27" t="s">
        <v>1083</v>
      </c>
      <c r="H196" s="27">
        <v>142164</v>
      </c>
      <c r="I196" s="27" t="s">
        <v>371</v>
      </c>
      <c r="J196" s="27">
        <v>4</v>
      </c>
      <c r="K196" s="27">
        <v>0</v>
      </c>
      <c r="L196" s="27">
        <v>0</v>
      </c>
      <c r="N196" s="27" t="s">
        <v>1161</v>
      </c>
      <c r="O196" s="27" t="s">
        <v>197</v>
      </c>
      <c r="P196" s="27">
        <v>1763</v>
      </c>
      <c r="V196" s="27" t="s">
        <v>937</v>
      </c>
    </row>
    <row r="197" spans="1:22">
      <c r="A197" s="27" t="s">
        <v>81</v>
      </c>
      <c r="B197" s="27" t="s">
        <v>206</v>
      </c>
      <c r="C197" s="27" t="s">
        <v>1077</v>
      </c>
      <c r="D197" s="27" t="s">
        <v>1676</v>
      </c>
      <c r="E197" s="27" t="s">
        <v>1675</v>
      </c>
      <c r="F197" s="27" t="s">
        <v>1163</v>
      </c>
      <c r="G197" s="27" t="s">
        <v>1083</v>
      </c>
      <c r="H197" s="27">
        <v>142166</v>
      </c>
      <c r="I197" s="27" t="s">
        <v>1675</v>
      </c>
      <c r="J197" s="27">
        <v>4</v>
      </c>
      <c r="K197" s="27">
        <v>0</v>
      </c>
      <c r="L197" s="27">
        <v>0</v>
      </c>
      <c r="N197" s="27" t="s">
        <v>1161</v>
      </c>
      <c r="O197" s="27" t="s">
        <v>197</v>
      </c>
      <c r="P197" s="27">
        <v>1765</v>
      </c>
      <c r="V197" s="27" t="s">
        <v>936</v>
      </c>
    </row>
    <row r="198" spans="1:22">
      <c r="A198" s="27" t="s">
        <v>81</v>
      </c>
      <c r="B198" s="27" t="s">
        <v>200</v>
      </c>
      <c r="C198" s="27" t="s">
        <v>1072</v>
      </c>
      <c r="D198" s="27" t="s">
        <v>1674</v>
      </c>
      <c r="E198" s="27" t="s">
        <v>1673</v>
      </c>
      <c r="F198" s="27" t="s">
        <v>1163</v>
      </c>
      <c r="G198" s="27" t="s">
        <v>1083</v>
      </c>
      <c r="H198" s="27">
        <v>142163</v>
      </c>
      <c r="I198" s="27" t="s">
        <v>1673</v>
      </c>
      <c r="J198" s="27">
        <v>4</v>
      </c>
      <c r="K198" s="27">
        <v>0</v>
      </c>
      <c r="L198" s="27">
        <v>0</v>
      </c>
      <c r="N198" s="27" t="s">
        <v>1161</v>
      </c>
      <c r="O198" s="27" t="s">
        <v>197</v>
      </c>
      <c r="P198" s="27">
        <v>1761</v>
      </c>
      <c r="V198" s="27" t="s">
        <v>938</v>
      </c>
    </row>
    <row r="199" spans="1:22">
      <c r="A199" s="27" t="s">
        <v>81</v>
      </c>
      <c r="B199" s="27" t="s">
        <v>201</v>
      </c>
      <c r="C199" s="27" t="s">
        <v>1072</v>
      </c>
      <c r="D199" s="27" t="s">
        <v>1672</v>
      </c>
      <c r="E199" s="27" t="s">
        <v>374</v>
      </c>
      <c r="F199" s="27" t="s">
        <v>1163</v>
      </c>
      <c r="G199" s="27" t="s">
        <v>1083</v>
      </c>
      <c r="H199" s="27">
        <v>142167</v>
      </c>
      <c r="I199" s="27" t="s">
        <v>374</v>
      </c>
      <c r="J199" s="27">
        <v>4</v>
      </c>
      <c r="K199" s="27">
        <v>0</v>
      </c>
      <c r="L199" s="27">
        <v>0</v>
      </c>
      <c r="N199" s="27" t="s">
        <v>1161</v>
      </c>
      <c r="O199" s="27" t="s">
        <v>197</v>
      </c>
      <c r="P199" s="27">
        <v>1760</v>
      </c>
      <c r="V199" s="27" t="s">
        <v>940</v>
      </c>
    </row>
    <row r="200" spans="1:22">
      <c r="A200" s="27" t="s">
        <v>81</v>
      </c>
      <c r="B200" s="27" t="s">
        <v>207</v>
      </c>
      <c r="C200" s="27" t="s">
        <v>1072</v>
      </c>
      <c r="D200" s="27" t="s">
        <v>1671</v>
      </c>
      <c r="E200" s="27" t="s">
        <v>1670</v>
      </c>
      <c r="F200" s="27" t="s">
        <v>1163</v>
      </c>
      <c r="G200" s="27" t="s">
        <v>1083</v>
      </c>
      <c r="H200" s="27">
        <v>142168</v>
      </c>
      <c r="I200" s="27" t="s">
        <v>1670</v>
      </c>
      <c r="J200" s="27">
        <v>4</v>
      </c>
      <c r="K200" s="27">
        <v>0</v>
      </c>
      <c r="L200" s="27">
        <v>0</v>
      </c>
      <c r="N200" s="27" t="s">
        <v>1161</v>
      </c>
      <c r="O200" s="27" t="s">
        <v>197</v>
      </c>
      <c r="P200" s="27">
        <v>1762</v>
      </c>
      <c r="V200" s="27" t="s">
        <v>939</v>
      </c>
    </row>
    <row r="201" spans="1:22">
      <c r="A201" s="27" t="s">
        <v>82</v>
      </c>
      <c r="B201" s="27" t="s">
        <v>196</v>
      </c>
      <c r="C201" s="27" t="s">
        <v>1077</v>
      </c>
      <c r="D201" s="27" t="s">
        <v>1669</v>
      </c>
      <c r="E201" s="27" t="s">
        <v>1668</v>
      </c>
      <c r="F201" s="27" t="s">
        <v>1163</v>
      </c>
      <c r="G201" s="27" t="s">
        <v>1083</v>
      </c>
      <c r="H201" s="27">
        <v>142255</v>
      </c>
      <c r="I201" s="27" t="s">
        <v>1668</v>
      </c>
      <c r="J201" s="27">
        <v>4</v>
      </c>
      <c r="K201" s="27">
        <v>0</v>
      </c>
      <c r="L201" s="27">
        <v>0</v>
      </c>
      <c r="N201" s="27" t="s">
        <v>1161</v>
      </c>
      <c r="O201" s="27" t="s">
        <v>197</v>
      </c>
      <c r="P201" s="27">
        <v>1770</v>
      </c>
      <c r="V201" s="27" t="s">
        <v>941</v>
      </c>
    </row>
    <row r="202" spans="1:22">
      <c r="A202" s="27" t="s">
        <v>82</v>
      </c>
      <c r="B202" s="27" t="s">
        <v>198</v>
      </c>
      <c r="C202" s="27" t="s">
        <v>1077</v>
      </c>
      <c r="D202" s="27" t="s">
        <v>1667</v>
      </c>
      <c r="E202" s="27" t="s">
        <v>377</v>
      </c>
      <c r="F202" s="27" t="s">
        <v>1163</v>
      </c>
      <c r="G202" s="27" t="s">
        <v>1083</v>
      </c>
      <c r="H202" s="27">
        <v>142254</v>
      </c>
      <c r="I202" s="27" t="s">
        <v>377</v>
      </c>
      <c r="J202" s="27">
        <v>4</v>
      </c>
      <c r="K202" s="27">
        <v>0</v>
      </c>
      <c r="L202" s="27">
        <v>0</v>
      </c>
      <c r="N202" s="27" t="s">
        <v>1161</v>
      </c>
      <c r="O202" s="27" t="s">
        <v>197</v>
      </c>
      <c r="P202" s="27">
        <v>1769</v>
      </c>
      <c r="V202" s="27" t="s">
        <v>943</v>
      </c>
    </row>
    <row r="203" spans="1:22">
      <c r="A203" s="27" t="s">
        <v>82</v>
      </c>
      <c r="B203" s="27" t="s">
        <v>206</v>
      </c>
      <c r="C203" s="27" t="s">
        <v>1077</v>
      </c>
      <c r="D203" s="27" t="s">
        <v>1666</v>
      </c>
      <c r="E203" s="27" t="s">
        <v>1665</v>
      </c>
      <c r="F203" s="27" t="s">
        <v>1163</v>
      </c>
      <c r="G203" s="27" t="s">
        <v>1083</v>
      </c>
      <c r="H203" s="27">
        <v>142253</v>
      </c>
      <c r="I203" s="27" t="s">
        <v>1665</v>
      </c>
      <c r="J203" s="27">
        <v>4</v>
      </c>
      <c r="K203" s="27">
        <v>0</v>
      </c>
      <c r="L203" s="27">
        <v>0</v>
      </c>
      <c r="N203" s="27" t="s">
        <v>1161</v>
      </c>
      <c r="O203" s="27" t="s">
        <v>197</v>
      </c>
      <c r="P203" s="27">
        <v>1771</v>
      </c>
      <c r="V203" s="27" t="s">
        <v>942</v>
      </c>
    </row>
    <row r="204" spans="1:22">
      <c r="A204" s="27" t="s">
        <v>82</v>
      </c>
      <c r="B204" s="27" t="s">
        <v>200</v>
      </c>
      <c r="C204" s="27" t="s">
        <v>1072</v>
      </c>
      <c r="D204" s="27" t="s">
        <v>1664</v>
      </c>
      <c r="E204" s="27" t="s">
        <v>1663</v>
      </c>
      <c r="F204" s="27" t="s">
        <v>1163</v>
      </c>
      <c r="G204" s="27" t="s">
        <v>1083</v>
      </c>
      <c r="H204" s="27">
        <v>142251</v>
      </c>
      <c r="I204" s="27" t="s">
        <v>1663</v>
      </c>
      <c r="J204" s="27">
        <v>4</v>
      </c>
      <c r="K204" s="27">
        <v>0</v>
      </c>
      <c r="L204" s="27">
        <v>0</v>
      </c>
      <c r="N204" s="27" t="s">
        <v>1161</v>
      </c>
      <c r="O204" s="27" t="s">
        <v>197</v>
      </c>
      <c r="P204" s="27">
        <v>1767</v>
      </c>
      <c r="V204" s="27" t="s">
        <v>944</v>
      </c>
    </row>
    <row r="205" spans="1:22">
      <c r="A205" s="27" t="s">
        <v>82</v>
      </c>
      <c r="B205" s="27" t="s">
        <v>201</v>
      </c>
      <c r="C205" s="27" t="s">
        <v>1072</v>
      </c>
      <c r="D205" s="27" t="s">
        <v>1662</v>
      </c>
      <c r="E205" s="27" t="s">
        <v>380</v>
      </c>
      <c r="F205" s="27" t="s">
        <v>1163</v>
      </c>
      <c r="G205" s="27" t="s">
        <v>1083</v>
      </c>
      <c r="H205" s="27">
        <v>142252</v>
      </c>
      <c r="I205" s="27" t="s">
        <v>380</v>
      </c>
      <c r="J205" s="27">
        <v>4</v>
      </c>
      <c r="K205" s="27">
        <v>0</v>
      </c>
      <c r="L205" s="27">
        <v>0</v>
      </c>
      <c r="N205" s="27" t="s">
        <v>1161</v>
      </c>
      <c r="O205" s="27" t="s">
        <v>197</v>
      </c>
      <c r="P205" s="27">
        <v>1766</v>
      </c>
      <c r="V205" s="27" t="s">
        <v>946</v>
      </c>
    </row>
    <row r="206" spans="1:22">
      <c r="A206" s="27" t="s">
        <v>82</v>
      </c>
      <c r="B206" s="27" t="s">
        <v>207</v>
      </c>
      <c r="C206" s="27" t="s">
        <v>1072</v>
      </c>
      <c r="D206" s="27" t="s">
        <v>1661</v>
      </c>
      <c r="E206" s="27" t="s">
        <v>1660</v>
      </c>
      <c r="F206" s="27" t="s">
        <v>1163</v>
      </c>
      <c r="G206" s="27" t="s">
        <v>1083</v>
      </c>
      <c r="H206" s="27">
        <v>142250</v>
      </c>
      <c r="I206" s="27" t="s">
        <v>1660</v>
      </c>
      <c r="J206" s="27">
        <v>4</v>
      </c>
      <c r="K206" s="27">
        <v>0</v>
      </c>
      <c r="L206" s="27">
        <v>0</v>
      </c>
      <c r="N206" s="27" t="s">
        <v>1161</v>
      </c>
      <c r="O206" s="27" t="s">
        <v>197</v>
      </c>
      <c r="P206" s="27">
        <v>1768</v>
      </c>
      <c r="V206" s="27" t="s">
        <v>945</v>
      </c>
    </row>
    <row r="207" spans="1:22">
      <c r="A207" s="27" t="s">
        <v>83</v>
      </c>
      <c r="B207" s="27" t="s">
        <v>196</v>
      </c>
      <c r="C207" s="27" t="s">
        <v>1077</v>
      </c>
      <c r="D207" s="27" t="s">
        <v>1659</v>
      </c>
      <c r="E207" s="27" t="s">
        <v>1658</v>
      </c>
      <c r="F207" s="27" t="s">
        <v>1070</v>
      </c>
      <c r="G207" s="27" t="s">
        <v>1069</v>
      </c>
      <c r="H207" s="27">
        <v>142279</v>
      </c>
      <c r="I207" s="27" t="s">
        <v>1658</v>
      </c>
      <c r="J207" s="27">
        <v>3</v>
      </c>
      <c r="K207" s="27">
        <v>0</v>
      </c>
      <c r="L207" s="27">
        <v>0.25</v>
      </c>
      <c r="N207" s="27" t="s">
        <v>1161</v>
      </c>
      <c r="O207" s="27" t="s">
        <v>197</v>
      </c>
      <c r="P207" s="27">
        <v>846</v>
      </c>
      <c r="U207" s="27" t="s">
        <v>1068</v>
      </c>
      <c r="V207" s="27" t="s">
        <v>901</v>
      </c>
    </row>
    <row r="208" spans="1:22">
      <c r="A208" s="27" t="s">
        <v>83</v>
      </c>
      <c r="B208" s="27" t="s">
        <v>196</v>
      </c>
      <c r="C208" s="27" t="s">
        <v>1077</v>
      </c>
      <c r="E208" s="27" t="s">
        <v>1657</v>
      </c>
      <c r="F208" s="27" t="s">
        <v>1070</v>
      </c>
      <c r="G208" s="27" t="s">
        <v>1069</v>
      </c>
      <c r="I208" s="27" t="s">
        <v>1657</v>
      </c>
      <c r="J208" s="27">
        <v>3</v>
      </c>
      <c r="K208" s="27">
        <v>0</v>
      </c>
      <c r="L208" s="27">
        <v>0.25</v>
      </c>
      <c r="N208" s="27" t="s">
        <v>1161</v>
      </c>
      <c r="O208" s="27" t="s">
        <v>197</v>
      </c>
      <c r="P208" s="27">
        <v>847</v>
      </c>
      <c r="U208" s="27" t="s">
        <v>1068</v>
      </c>
      <c r="V208" s="27" t="s">
        <v>902</v>
      </c>
    </row>
    <row r="209" spans="1:22">
      <c r="A209" s="27" t="s">
        <v>83</v>
      </c>
      <c r="B209" s="27" t="s">
        <v>198</v>
      </c>
      <c r="C209" s="27" t="s">
        <v>1077</v>
      </c>
      <c r="D209" s="27" t="s">
        <v>1656</v>
      </c>
      <c r="E209" s="27" t="s">
        <v>247</v>
      </c>
      <c r="F209" s="27" t="s">
        <v>1070</v>
      </c>
      <c r="G209" s="27" t="s">
        <v>1069</v>
      </c>
      <c r="H209" s="27">
        <v>142283</v>
      </c>
      <c r="I209" s="27" t="s">
        <v>247</v>
      </c>
      <c r="J209" s="27">
        <v>3</v>
      </c>
      <c r="K209" s="27">
        <v>0</v>
      </c>
      <c r="L209" s="27">
        <v>0.25</v>
      </c>
      <c r="N209" s="27" t="s">
        <v>1161</v>
      </c>
      <c r="O209" s="27" t="s">
        <v>197</v>
      </c>
      <c r="P209" s="27">
        <v>845</v>
      </c>
      <c r="U209" s="27" t="s">
        <v>1068</v>
      </c>
      <c r="V209" s="27" t="s">
        <v>903</v>
      </c>
    </row>
    <row r="210" spans="1:22">
      <c r="A210" s="27" t="s">
        <v>83</v>
      </c>
      <c r="B210" s="27" t="s">
        <v>202</v>
      </c>
      <c r="C210" s="27" t="s">
        <v>1077</v>
      </c>
      <c r="D210" s="27" t="s">
        <v>1655</v>
      </c>
      <c r="E210" s="27" t="s">
        <v>1654</v>
      </c>
      <c r="F210" s="27" t="s">
        <v>1070</v>
      </c>
      <c r="G210" s="27" t="s">
        <v>1069</v>
      </c>
      <c r="H210" s="27">
        <v>142281</v>
      </c>
      <c r="I210" s="27" t="s">
        <v>1654</v>
      </c>
      <c r="J210" s="27">
        <v>3</v>
      </c>
      <c r="K210" s="27">
        <v>0</v>
      </c>
      <c r="L210" s="27">
        <v>0.25</v>
      </c>
      <c r="N210" s="27" t="s">
        <v>1161</v>
      </c>
      <c r="O210" s="27" t="s">
        <v>197</v>
      </c>
      <c r="P210" s="27">
        <v>848</v>
      </c>
      <c r="U210" s="27" t="s">
        <v>1068</v>
      </c>
      <c r="V210" s="27" t="s">
        <v>904</v>
      </c>
    </row>
    <row r="211" spans="1:22">
      <c r="A211" s="27" t="s">
        <v>83</v>
      </c>
      <c r="B211" s="27" t="s">
        <v>202</v>
      </c>
      <c r="C211" s="27" t="s">
        <v>1077</v>
      </c>
      <c r="E211" s="27" t="s">
        <v>1653</v>
      </c>
      <c r="F211" s="27" t="s">
        <v>1070</v>
      </c>
      <c r="G211" s="27" t="s">
        <v>1069</v>
      </c>
      <c r="I211" s="27" t="s">
        <v>1653</v>
      </c>
      <c r="J211" s="27">
        <v>3</v>
      </c>
      <c r="K211" s="27">
        <v>0</v>
      </c>
      <c r="L211" s="27">
        <v>0.25</v>
      </c>
      <c r="N211" s="27" t="s">
        <v>1161</v>
      </c>
      <c r="O211" s="27" t="s">
        <v>197</v>
      </c>
      <c r="P211" s="27">
        <v>849</v>
      </c>
      <c r="U211" s="27" t="s">
        <v>1068</v>
      </c>
      <c r="V211" s="27" t="s">
        <v>905</v>
      </c>
    </row>
    <row r="212" spans="1:22">
      <c r="A212" s="27" t="s">
        <v>83</v>
      </c>
      <c r="B212" s="27" t="s">
        <v>200</v>
      </c>
      <c r="C212" s="27" t="s">
        <v>1072</v>
      </c>
      <c r="D212" s="27" t="s">
        <v>1652</v>
      </c>
      <c r="E212" s="27" t="s">
        <v>1651</v>
      </c>
      <c r="F212" s="27" t="s">
        <v>1070</v>
      </c>
      <c r="G212" s="27" t="s">
        <v>1069</v>
      </c>
      <c r="H212" s="27">
        <v>142280</v>
      </c>
      <c r="I212" s="27" t="s">
        <v>1651</v>
      </c>
      <c r="J212" s="27">
        <v>3</v>
      </c>
      <c r="K212" s="27">
        <v>0</v>
      </c>
      <c r="L212" s="27">
        <v>0.25</v>
      </c>
      <c r="N212" s="27" t="s">
        <v>1161</v>
      </c>
      <c r="O212" s="27" t="s">
        <v>197</v>
      </c>
      <c r="P212" s="27">
        <v>577</v>
      </c>
      <c r="U212" s="27" t="s">
        <v>1068</v>
      </c>
      <c r="V212" s="27" t="s">
        <v>906</v>
      </c>
    </row>
    <row r="213" spans="1:22">
      <c r="A213" s="27" t="s">
        <v>83</v>
      </c>
      <c r="B213" s="27" t="s">
        <v>200</v>
      </c>
      <c r="C213" s="27" t="s">
        <v>1072</v>
      </c>
      <c r="E213" s="27" t="s">
        <v>1650</v>
      </c>
      <c r="F213" s="27" t="s">
        <v>1070</v>
      </c>
      <c r="G213" s="27" t="s">
        <v>1069</v>
      </c>
      <c r="I213" s="27" t="s">
        <v>1650</v>
      </c>
      <c r="J213" s="27">
        <v>3</v>
      </c>
      <c r="K213" s="27">
        <v>0</v>
      </c>
      <c r="L213" s="27">
        <v>0.25</v>
      </c>
      <c r="N213" s="27" t="s">
        <v>1161</v>
      </c>
      <c r="O213" s="27" t="s">
        <v>197</v>
      </c>
      <c r="P213" s="27">
        <v>578</v>
      </c>
      <c r="U213" s="27" t="s">
        <v>1068</v>
      </c>
      <c r="V213" s="27" t="s">
        <v>907</v>
      </c>
    </row>
    <row r="214" spans="1:22">
      <c r="A214" s="27" t="s">
        <v>14</v>
      </c>
      <c r="B214" s="27" t="s">
        <v>196</v>
      </c>
      <c r="C214" s="27" t="s">
        <v>1077</v>
      </c>
      <c r="D214" s="27" t="s">
        <v>1649</v>
      </c>
      <c r="E214" s="27" t="s">
        <v>1023</v>
      </c>
      <c r="F214" s="27" t="s">
        <v>1070</v>
      </c>
      <c r="G214" s="27" t="s">
        <v>1400</v>
      </c>
      <c r="H214" s="27">
        <v>119238</v>
      </c>
      <c r="I214" s="27" t="s">
        <v>1023</v>
      </c>
      <c r="J214" s="27">
        <v>4</v>
      </c>
      <c r="K214" s="27">
        <v>0</v>
      </c>
      <c r="L214" s="27">
        <v>0</v>
      </c>
      <c r="O214" s="27" t="s">
        <v>197</v>
      </c>
      <c r="P214" s="27">
        <v>793</v>
      </c>
      <c r="U214" s="27" t="s">
        <v>1081</v>
      </c>
    </row>
    <row r="215" spans="1:22">
      <c r="A215" s="27" t="s">
        <v>14</v>
      </c>
      <c r="B215" s="27" t="s">
        <v>196</v>
      </c>
      <c r="C215" s="27" t="s">
        <v>1077</v>
      </c>
      <c r="E215" s="27" t="s">
        <v>1648</v>
      </c>
      <c r="F215" s="27" t="s">
        <v>1070</v>
      </c>
      <c r="G215" s="27" t="s">
        <v>1400</v>
      </c>
      <c r="I215" s="27" t="s">
        <v>1648</v>
      </c>
      <c r="J215" s="27">
        <v>4</v>
      </c>
      <c r="K215" s="27">
        <v>0</v>
      </c>
      <c r="L215" s="27">
        <v>0</v>
      </c>
      <c r="O215" s="27" t="s">
        <v>197</v>
      </c>
      <c r="P215" s="27">
        <v>797</v>
      </c>
      <c r="U215" s="27" t="s">
        <v>1081</v>
      </c>
    </row>
    <row r="216" spans="1:22">
      <c r="A216" s="27" t="s">
        <v>14</v>
      </c>
      <c r="B216" s="27" t="s">
        <v>198</v>
      </c>
      <c r="C216" s="27" t="s">
        <v>1077</v>
      </c>
      <c r="D216" s="27" t="s">
        <v>1647</v>
      </c>
      <c r="E216" s="27" t="s">
        <v>567</v>
      </c>
      <c r="F216" s="27" t="s">
        <v>1070</v>
      </c>
      <c r="G216" s="27" t="s">
        <v>1400</v>
      </c>
      <c r="H216" s="27">
        <v>119239</v>
      </c>
      <c r="I216" s="27" t="s">
        <v>567</v>
      </c>
      <c r="J216" s="27">
        <v>4</v>
      </c>
      <c r="K216" s="27">
        <v>0</v>
      </c>
      <c r="L216" s="27">
        <v>0</v>
      </c>
      <c r="O216" s="27" t="s">
        <v>197</v>
      </c>
      <c r="P216" s="27">
        <v>791</v>
      </c>
      <c r="U216" s="27" t="s">
        <v>1081</v>
      </c>
    </row>
    <row r="217" spans="1:22">
      <c r="A217" s="27" t="s">
        <v>14</v>
      </c>
      <c r="B217" s="27" t="s">
        <v>202</v>
      </c>
      <c r="C217" s="27" t="s">
        <v>1077</v>
      </c>
      <c r="D217" s="27" t="s">
        <v>1646</v>
      </c>
      <c r="E217" s="27" t="s">
        <v>1645</v>
      </c>
      <c r="F217" s="27" t="s">
        <v>1070</v>
      </c>
      <c r="G217" s="27" t="s">
        <v>1400</v>
      </c>
      <c r="H217" s="27">
        <v>119236</v>
      </c>
      <c r="I217" s="27" t="s">
        <v>1645</v>
      </c>
      <c r="J217" s="27">
        <v>4</v>
      </c>
      <c r="K217" s="27">
        <v>0</v>
      </c>
      <c r="L217" s="27">
        <v>0</v>
      </c>
      <c r="O217" s="27" t="s">
        <v>197</v>
      </c>
      <c r="P217" s="27">
        <v>792</v>
      </c>
      <c r="U217" s="27" t="s">
        <v>1081</v>
      </c>
    </row>
    <row r="218" spans="1:22">
      <c r="A218" s="27" t="s">
        <v>14</v>
      </c>
      <c r="B218" s="27" t="s">
        <v>202</v>
      </c>
      <c r="C218" s="27" t="s">
        <v>1077</v>
      </c>
      <c r="E218" s="27" t="s">
        <v>1644</v>
      </c>
      <c r="F218" s="27" t="s">
        <v>1070</v>
      </c>
      <c r="G218" s="27" t="s">
        <v>1400</v>
      </c>
      <c r="I218" s="27" t="s">
        <v>1644</v>
      </c>
      <c r="J218" s="27">
        <v>4</v>
      </c>
      <c r="K218" s="27">
        <v>0</v>
      </c>
      <c r="L218" s="27">
        <v>0</v>
      </c>
      <c r="O218" s="27" t="s">
        <v>197</v>
      </c>
      <c r="P218" s="27">
        <v>796</v>
      </c>
      <c r="U218" s="27" t="s">
        <v>1081</v>
      </c>
    </row>
    <row r="219" spans="1:22">
      <c r="A219" s="27" t="s">
        <v>14</v>
      </c>
      <c r="B219" s="27" t="s">
        <v>208</v>
      </c>
      <c r="C219" s="27" t="s">
        <v>1077</v>
      </c>
      <c r="D219" s="27" t="s">
        <v>1643</v>
      </c>
      <c r="E219" s="27" t="s">
        <v>1642</v>
      </c>
      <c r="F219" s="27" t="s">
        <v>1070</v>
      </c>
      <c r="G219" s="27" t="s">
        <v>1400</v>
      </c>
      <c r="H219" s="27">
        <v>119237</v>
      </c>
      <c r="I219" s="27" t="s">
        <v>1642</v>
      </c>
      <c r="J219" s="27">
        <v>4</v>
      </c>
      <c r="K219" s="27">
        <v>0</v>
      </c>
      <c r="L219" s="27">
        <v>0</v>
      </c>
      <c r="M219" s="27">
        <v>1055.5114000000001</v>
      </c>
      <c r="N219" s="27" t="s">
        <v>1085</v>
      </c>
      <c r="O219" s="27" t="s">
        <v>197</v>
      </c>
      <c r="P219" s="27">
        <v>794</v>
      </c>
      <c r="U219" s="27" t="s">
        <v>1081</v>
      </c>
    </row>
    <row r="220" spans="1:22">
      <c r="A220" s="27" t="s">
        <v>14</v>
      </c>
      <c r="B220" s="27" t="s">
        <v>211</v>
      </c>
      <c r="C220" s="27" t="s">
        <v>1402</v>
      </c>
      <c r="D220" s="27" t="s">
        <v>1641</v>
      </c>
      <c r="E220" s="27" t="s">
        <v>1640</v>
      </c>
      <c r="F220" s="27" t="s">
        <v>1070</v>
      </c>
      <c r="G220" s="27" t="s">
        <v>1400</v>
      </c>
      <c r="H220" s="27">
        <v>111786</v>
      </c>
      <c r="I220" s="27" t="s">
        <v>1640</v>
      </c>
      <c r="J220" s="27">
        <v>4</v>
      </c>
      <c r="K220" s="27">
        <v>0</v>
      </c>
      <c r="L220" s="27">
        <v>0</v>
      </c>
      <c r="M220" s="27">
        <v>1068.7996000000001</v>
      </c>
      <c r="N220" s="27" t="s">
        <v>1095</v>
      </c>
      <c r="O220" s="27" t="s">
        <v>197</v>
      </c>
      <c r="P220" s="27">
        <v>331</v>
      </c>
      <c r="U220" s="27" t="s">
        <v>1081</v>
      </c>
    </row>
    <row r="221" spans="1:22">
      <c r="A221" s="27" t="s">
        <v>14</v>
      </c>
      <c r="B221" s="27" t="s">
        <v>210</v>
      </c>
      <c r="C221" s="27" t="s">
        <v>1402</v>
      </c>
      <c r="D221" s="27" t="s">
        <v>1639</v>
      </c>
      <c r="E221" s="27" t="s">
        <v>1638</v>
      </c>
      <c r="F221" s="27" t="s">
        <v>1070</v>
      </c>
      <c r="G221" s="27" t="s">
        <v>1400</v>
      </c>
      <c r="H221" s="27">
        <v>105668</v>
      </c>
      <c r="I221" s="27" t="s">
        <v>1638</v>
      </c>
      <c r="J221" s="27">
        <v>4</v>
      </c>
      <c r="K221" s="27">
        <v>0</v>
      </c>
      <c r="L221" s="27">
        <v>0</v>
      </c>
      <c r="O221" s="27" t="s">
        <v>197</v>
      </c>
      <c r="P221" s="27">
        <v>156</v>
      </c>
      <c r="U221" s="27" t="s">
        <v>1081</v>
      </c>
    </row>
    <row r="222" spans="1:22">
      <c r="A222" s="27" t="s">
        <v>14</v>
      </c>
      <c r="B222" s="27" t="s">
        <v>210</v>
      </c>
      <c r="C222" s="27" t="s">
        <v>1402</v>
      </c>
      <c r="F222" s="27" t="s">
        <v>1070</v>
      </c>
      <c r="G222" s="27" t="s">
        <v>1400</v>
      </c>
      <c r="I222" s="27" t="s">
        <v>1637</v>
      </c>
      <c r="J222" s="27">
        <v>4</v>
      </c>
      <c r="K222" s="27">
        <v>0</v>
      </c>
      <c r="L222" s="27">
        <v>0</v>
      </c>
      <c r="O222" s="27" t="s">
        <v>197</v>
      </c>
      <c r="P222" s="27">
        <v>525</v>
      </c>
      <c r="U222" s="27" t="s">
        <v>1081</v>
      </c>
    </row>
    <row r="223" spans="1:22">
      <c r="A223" s="27" t="s">
        <v>14</v>
      </c>
      <c r="B223" s="27" t="s">
        <v>212</v>
      </c>
      <c r="C223" s="27" t="s">
        <v>1402</v>
      </c>
      <c r="D223" s="27" t="s">
        <v>1636</v>
      </c>
      <c r="E223" s="27" t="s">
        <v>572</v>
      </c>
      <c r="F223" s="27" t="s">
        <v>1070</v>
      </c>
      <c r="G223" s="27" t="s">
        <v>1400</v>
      </c>
      <c r="H223" s="27">
        <v>105669</v>
      </c>
      <c r="I223" s="27" t="s">
        <v>572</v>
      </c>
      <c r="J223" s="27">
        <v>4</v>
      </c>
      <c r="K223" s="27">
        <v>0</v>
      </c>
      <c r="L223" s="27">
        <v>0</v>
      </c>
      <c r="O223" s="27" t="s">
        <v>197</v>
      </c>
      <c r="P223" s="27">
        <v>154</v>
      </c>
      <c r="U223" s="27" t="s">
        <v>1081</v>
      </c>
    </row>
    <row r="224" spans="1:22">
      <c r="A224" s="27" t="s">
        <v>14</v>
      </c>
      <c r="B224" s="27" t="s">
        <v>213</v>
      </c>
      <c r="C224" s="27" t="s">
        <v>1402</v>
      </c>
      <c r="D224" s="27" t="s">
        <v>1635</v>
      </c>
      <c r="E224" s="27" t="s">
        <v>1634</v>
      </c>
      <c r="F224" s="27" t="s">
        <v>1070</v>
      </c>
      <c r="G224" s="27" t="s">
        <v>1400</v>
      </c>
      <c r="H224" s="27">
        <v>105667</v>
      </c>
      <c r="I224" s="27" t="s">
        <v>1634</v>
      </c>
      <c r="J224" s="27">
        <v>4</v>
      </c>
      <c r="K224" s="27">
        <v>0</v>
      </c>
      <c r="L224" s="27">
        <v>0</v>
      </c>
      <c r="O224" s="27" t="s">
        <v>197</v>
      </c>
      <c r="P224" s="27">
        <v>155</v>
      </c>
      <c r="U224" s="27" t="s">
        <v>1081</v>
      </c>
    </row>
    <row r="225" spans="1:21">
      <c r="A225" s="27" t="s">
        <v>14</v>
      </c>
      <c r="B225" s="27" t="s">
        <v>203</v>
      </c>
      <c r="C225" s="27" t="s">
        <v>1072</v>
      </c>
      <c r="D225" s="27" t="s">
        <v>1633</v>
      </c>
      <c r="E225" s="27" t="s">
        <v>1632</v>
      </c>
      <c r="F225" s="27" t="s">
        <v>1070</v>
      </c>
      <c r="G225" s="27" t="s">
        <v>1400</v>
      </c>
      <c r="H225" s="27">
        <v>105664</v>
      </c>
      <c r="I225" s="27" t="s">
        <v>1632</v>
      </c>
      <c r="J225" s="27">
        <v>4</v>
      </c>
      <c r="K225" s="27">
        <v>0</v>
      </c>
      <c r="L225" s="27">
        <v>0</v>
      </c>
      <c r="O225" s="27" t="s">
        <v>197</v>
      </c>
      <c r="P225" s="27">
        <v>152</v>
      </c>
      <c r="U225" s="27" t="s">
        <v>1081</v>
      </c>
    </row>
    <row r="226" spans="1:21">
      <c r="A226" s="27" t="s">
        <v>14</v>
      </c>
      <c r="B226" s="27" t="s">
        <v>203</v>
      </c>
      <c r="C226" s="27" t="s">
        <v>1072</v>
      </c>
      <c r="F226" s="27" t="s">
        <v>1070</v>
      </c>
      <c r="I226" s="27" t="s">
        <v>1631</v>
      </c>
      <c r="J226" s="27">
        <v>4</v>
      </c>
      <c r="K226" s="27">
        <v>0</v>
      </c>
      <c r="L226" s="27">
        <v>0</v>
      </c>
      <c r="O226" s="27" t="s">
        <v>197</v>
      </c>
      <c r="P226" s="27">
        <v>382</v>
      </c>
      <c r="U226" s="27" t="s">
        <v>1081</v>
      </c>
    </row>
    <row r="227" spans="1:21">
      <c r="A227" s="27" t="s">
        <v>14</v>
      </c>
      <c r="B227" s="27" t="s">
        <v>209</v>
      </c>
      <c r="C227" s="27" t="s">
        <v>1072</v>
      </c>
      <c r="D227" s="27" t="s">
        <v>1630</v>
      </c>
      <c r="E227" s="27" t="s">
        <v>1629</v>
      </c>
      <c r="F227" s="27" t="s">
        <v>1070</v>
      </c>
      <c r="G227" s="27" t="s">
        <v>1400</v>
      </c>
      <c r="H227" s="27">
        <v>105877</v>
      </c>
      <c r="I227" s="27" t="s">
        <v>1629</v>
      </c>
      <c r="J227" s="27">
        <v>4</v>
      </c>
      <c r="K227" s="27">
        <v>0</v>
      </c>
      <c r="L227" s="27">
        <v>0</v>
      </c>
      <c r="M227" s="27">
        <v>1055.5081</v>
      </c>
      <c r="N227" s="27" t="s">
        <v>1085</v>
      </c>
      <c r="O227" s="27" t="s">
        <v>197</v>
      </c>
      <c r="P227" s="27">
        <v>169</v>
      </c>
      <c r="U227" s="27" t="s">
        <v>1081</v>
      </c>
    </row>
    <row r="228" spans="1:21">
      <c r="A228" s="27" t="s">
        <v>15</v>
      </c>
      <c r="B228" s="27" t="s">
        <v>204</v>
      </c>
      <c r="C228" s="27" t="s">
        <v>1077</v>
      </c>
      <c r="D228" s="27" t="s">
        <v>1628</v>
      </c>
      <c r="E228" s="27" t="s">
        <v>1627</v>
      </c>
      <c r="F228" s="27" t="s">
        <v>1070</v>
      </c>
      <c r="G228" s="27" t="s">
        <v>1400</v>
      </c>
      <c r="H228" s="27">
        <v>119203</v>
      </c>
      <c r="I228" s="27" t="s">
        <v>1627</v>
      </c>
      <c r="J228" s="27">
        <v>4</v>
      </c>
      <c r="K228" s="27">
        <v>0</v>
      </c>
      <c r="L228" s="27">
        <v>0</v>
      </c>
      <c r="M228" s="27">
        <v>1005.3951</v>
      </c>
      <c r="N228" s="27" t="s">
        <v>1095</v>
      </c>
      <c r="O228" s="27" t="s">
        <v>197</v>
      </c>
      <c r="P228" s="27">
        <v>744</v>
      </c>
      <c r="U228" s="27" t="s">
        <v>1081</v>
      </c>
    </row>
    <row r="229" spans="1:21">
      <c r="A229" s="27" t="s">
        <v>15</v>
      </c>
      <c r="B229" s="27" t="s">
        <v>196</v>
      </c>
      <c r="C229" s="27" t="s">
        <v>1077</v>
      </c>
      <c r="D229" s="27" t="s">
        <v>1626</v>
      </c>
      <c r="E229" s="27" t="s">
        <v>1029</v>
      </c>
      <c r="F229" s="27" t="s">
        <v>1070</v>
      </c>
      <c r="G229" s="27" t="s">
        <v>1400</v>
      </c>
      <c r="H229" s="27">
        <v>119206</v>
      </c>
      <c r="I229" s="27" t="s">
        <v>1029</v>
      </c>
      <c r="J229" s="27">
        <v>4</v>
      </c>
      <c r="K229" s="27">
        <v>0</v>
      </c>
      <c r="L229" s="27">
        <v>0</v>
      </c>
      <c r="O229" s="27" t="s">
        <v>197</v>
      </c>
      <c r="P229" s="27">
        <v>747</v>
      </c>
      <c r="U229" s="27" t="s">
        <v>1081</v>
      </c>
    </row>
    <row r="230" spans="1:21">
      <c r="A230" s="27" t="s">
        <v>15</v>
      </c>
      <c r="B230" s="27" t="s">
        <v>196</v>
      </c>
      <c r="C230" s="27" t="s">
        <v>1077</v>
      </c>
      <c r="E230" s="27" t="s">
        <v>1625</v>
      </c>
      <c r="F230" s="27" t="s">
        <v>1070</v>
      </c>
      <c r="G230" s="27" t="s">
        <v>1400</v>
      </c>
      <c r="I230" s="27" t="s">
        <v>1625</v>
      </c>
      <c r="J230" s="27">
        <v>4</v>
      </c>
      <c r="K230" s="27">
        <v>0</v>
      </c>
      <c r="L230" s="27">
        <v>0</v>
      </c>
      <c r="O230" s="27" t="s">
        <v>197</v>
      </c>
      <c r="P230" s="27">
        <v>748</v>
      </c>
      <c r="U230" s="27" t="s">
        <v>1081</v>
      </c>
    </row>
    <row r="231" spans="1:21">
      <c r="A231" s="27" t="s">
        <v>15</v>
      </c>
      <c r="B231" s="27" t="s">
        <v>198</v>
      </c>
      <c r="C231" s="27" t="s">
        <v>1077</v>
      </c>
      <c r="D231" s="27" t="s">
        <v>1624</v>
      </c>
      <c r="E231" s="27" t="s">
        <v>585</v>
      </c>
      <c r="F231" s="27" t="s">
        <v>1070</v>
      </c>
      <c r="G231" s="27" t="s">
        <v>1400</v>
      </c>
      <c r="H231" s="27">
        <v>119205</v>
      </c>
      <c r="I231" s="27" t="s">
        <v>585</v>
      </c>
      <c r="J231" s="27">
        <v>4</v>
      </c>
      <c r="K231" s="27">
        <v>0</v>
      </c>
      <c r="L231" s="27">
        <v>0</v>
      </c>
      <c r="O231" s="27" t="s">
        <v>197</v>
      </c>
      <c r="P231" s="27">
        <v>742</v>
      </c>
      <c r="U231" s="27" t="s">
        <v>1081</v>
      </c>
    </row>
    <row r="232" spans="1:21">
      <c r="A232" s="27" t="s">
        <v>15</v>
      </c>
      <c r="B232" s="27" t="s">
        <v>202</v>
      </c>
      <c r="C232" s="27" t="s">
        <v>1077</v>
      </c>
      <c r="D232" s="27" t="s">
        <v>1623</v>
      </c>
      <c r="E232" s="27" t="s">
        <v>1622</v>
      </c>
      <c r="F232" s="27" t="s">
        <v>1070</v>
      </c>
      <c r="G232" s="27" t="s">
        <v>1400</v>
      </c>
      <c r="H232" s="27">
        <v>119204</v>
      </c>
      <c r="I232" s="27" t="s">
        <v>1622</v>
      </c>
      <c r="J232" s="27">
        <v>4</v>
      </c>
      <c r="K232" s="27">
        <v>0</v>
      </c>
      <c r="L232" s="27">
        <v>0</v>
      </c>
      <c r="O232" s="27" t="s">
        <v>197</v>
      </c>
      <c r="P232" s="27">
        <v>745</v>
      </c>
      <c r="U232" s="27" t="s">
        <v>1081</v>
      </c>
    </row>
    <row r="233" spans="1:21">
      <c r="A233" s="27" t="s">
        <v>15</v>
      </c>
      <c r="B233" s="27" t="s">
        <v>202</v>
      </c>
      <c r="C233" s="27" t="s">
        <v>1077</v>
      </c>
      <c r="E233" s="27" t="s">
        <v>1621</v>
      </c>
      <c r="F233" s="27" t="s">
        <v>1070</v>
      </c>
      <c r="G233" s="27" t="s">
        <v>1400</v>
      </c>
      <c r="I233" s="27" t="s">
        <v>1621</v>
      </c>
      <c r="J233" s="27">
        <v>4</v>
      </c>
      <c r="K233" s="27">
        <v>0</v>
      </c>
      <c r="L233" s="27">
        <v>0</v>
      </c>
      <c r="O233" s="27" t="s">
        <v>197</v>
      </c>
      <c r="P233" s="27">
        <v>746</v>
      </c>
      <c r="U233" s="27" t="s">
        <v>1081</v>
      </c>
    </row>
    <row r="234" spans="1:21">
      <c r="A234" s="27" t="s">
        <v>15</v>
      </c>
      <c r="B234" s="27" t="s">
        <v>208</v>
      </c>
      <c r="C234" s="27" t="s">
        <v>1077</v>
      </c>
      <c r="D234" s="27" t="s">
        <v>1620</v>
      </c>
      <c r="E234" s="27" t="s">
        <v>1619</v>
      </c>
      <c r="F234" s="27" t="s">
        <v>1070</v>
      </c>
      <c r="G234" s="27" t="s">
        <v>1400</v>
      </c>
      <c r="H234" s="27">
        <v>119207</v>
      </c>
      <c r="I234" s="27" t="s">
        <v>1619</v>
      </c>
      <c r="J234" s="27">
        <v>4</v>
      </c>
      <c r="K234" s="27">
        <v>0</v>
      </c>
      <c r="L234" s="27">
        <v>0</v>
      </c>
      <c r="M234" s="27">
        <v>1005.046</v>
      </c>
      <c r="N234" s="27" t="s">
        <v>1085</v>
      </c>
      <c r="O234" s="27" t="s">
        <v>197</v>
      </c>
      <c r="P234" s="27">
        <v>743</v>
      </c>
      <c r="U234" s="27" t="s">
        <v>1081</v>
      </c>
    </row>
    <row r="235" spans="1:21">
      <c r="A235" s="27" t="s">
        <v>14</v>
      </c>
      <c r="B235" s="27" t="s">
        <v>213</v>
      </c>
      <c r="C235" s="27" t="s">
        <v>1402</v>
      </c>
      <c r="F235" s="27" t="s">
        <v>1070</v>
      </c>
      <c r="G235" s="27" t="s">
        <v>1400</v>
      </c>
      <c r="I235" s="27" t="s">
        <v>1618</v>
      </c>
      <c r="J235" s="27">
        <v>4</v>
      </c>
      <c r="K235" s="27">
        <v>0</v>
      </c>
      <c r="L235" s="27">
        <v>0</v>
      </c>
      <c r="O235" s="27" t="s">
        <v>197</v>
      </c>
      <c r="P235" s="27">
        <v>524</v>
      </c>
      <c r="U235" s="27" t="s">
        <v>1081</v>
      </c>
    </row>
    <row r="236" spans="1:21">
      <c r="A236" s="27" t="s">
        <v>14</v>
      </c>
      <c r="B236" s="27" t="s">
        <v>214</v>
      </c>
      <c r="C236" s="27" t="s">
        <v>1402</v>
      </c>
      <c r="D236" s="27" t="s">
        <v>1617</v>
      </c>
      <c r="E236" s="27" t="s">
        <v>1616</v>
      </c>
      <c r="F236" s="27" t="s">
        <v>1070</v>
      </c>
      <c r="G236" s="27" t="s">
        <v>1400</v>
      </c>
      <c r="H236" s="27">
        <v>105878</v>
      </c>
      <c r="I236" s="27" t="s">
        <v>1616</v>
      </c>
      <c r="J236" s="27">
        <v>4</v>
      </c>
      <c r="K236" s="27">
        <v>0</v>
      </c>
      <c r="L236" s="27">
        <v>0</v>
      </c>
      <c r="M236" s="27">
        <v>1055.5074999999999</v>
      </c>
      <c r="N236" s="27" t="s">
        <v>1085</v>
      </c>
      <c r="O236" s="27" t="s">
        <v>197</v>
      </c>
      <c r="P236" s="27">
        <v>170</v>
      </c>
      <c r="U236" s="27" t="s">
        <v>1081</v>
      </c>
    </row>
    <row r="237" spans="1:21">
      <c r="A237" s="27" t="s">
        <v>14</v>
      </c>
      <c r="B237" s="27" t="s">
        <v>200</v>
      </c>
      <c r="C237" s="27" t="s">
        <v>1072</v>
      </c>
      <c r="D237" s="27" t="s">
        <v>1615</v>
      </c>
      <c r="E237" s="27" t="s">
        <v>1614</v>
      </c>
      <c r="F237" s="27" t="s">
        <v>1070</v>
      </c>
      <c r="G237" s="27" t="s">
        <v>1400</v>
      </c>
      <c r="H237" s="27">
        <v>105665</v>
      </c>
      <c r="I237" s="27" t="s">
        <v>1614</v>
      </c>
      <c r="J237" s="27">
        <v>4</v>
      </c>
      <c r="K237" s="27">
        <v>0</v>
      </c>
      <c r="L237" s="27">
        <v>0</v>
      </c>
      <c r="O237" s="27" t="s">
        <v>197</v>
      </c>
      <c r="P237" s="27">
        <v>153</v>
      </c>
      <c r="U237" s="27" t="s">
        <v>1081</v>
      </c>
    </row>
    <row r="238" spans="1:21">
      <c r="A238" s="27" t="s">
        <v>14</v>
      </c>
      <c r="B238" s="27" t="s">
        <v>205</v>
      </c>
      <c r="C238" s="27" t="s">
        <v>1072</v>
      </c>
      <c r="D238" s="27" t="s">
        <v>1613</v>
      </c>
      <c r="E238" s="27" t="s">
        <v>1612</v>
      </c>
      <c r="F238" s="27" t="s">
        <v>1070</v>
      </c>
      <c r="G238" s="27" t="s">
        <v>1400</v>
      </c>
      <c r="H238" s="27">
        <v>111785</v>
      </c>
      <c r="I238" s="27" t="s">
        <v>1612</v>
      </c>
      <c r="J238" s="27">
        <v>4</v>
      </c>
      <c r="K238" s="27">
        <v>0</v>
      </c>
      <c r="L238" s="27">
        <v>0</v>
      </c>
      <c r="M238" s="27">
        <v>1055.5081</v>
      </c>
      <c r="N238" s="27" t="s">
        <v>1085</v>
      </c>
      <c r="O238" s="27" t="s">
        <v>197</v>
      </c>
      <c r="P238" s="27">
        <v>330</v>
      </c>
      <c r="U238" s="27" t="s">
        <v>1081</v>
      </c>
    </row>
    <row r="239" spans="1:21">
      <c r="A239" s="27" t="s">
        <v>14</v>
      </c>
      <c r="B239" s="27" t="s">
        <v>200</v>
      </c>
      <c r="C239" s="27" t="s">
        <v>1072</v>
      </c>
      <c r="F239" s="27" t="s">
        <v>1070</v>
      </c>
      <c r="I239" s="27" t="s">
        <v>1611</v>
      </c>
      <c r="J239" s="27">
        <v>4</v>
      </c>
      <c r="K239" s="27">
        <v>0</v>
      </c>
      <c r="L239" s="27">
        <v>0</v>
      </c>
      <c r="O239" s="27" t="s">
        <v>197</v>
      </c>
      <c r="P239" s="27">
        <v>383</v>
      </c>
      <c r="U239" s="27" t="s">
        <v>1081</v>
      </c>
    </row>
    <row r="240" spans="1:21">
      <c r="A240" s="27" t="s">
        <v>14</v>
      </c>
      <c r="B240" s="27" t="s">
        <v>201</v>
      </c>
      <c r="C240" s="27" t="s">
        <v>1072</v>
      </c>
      <c r="D240" s="27" t="s">
        <v>1610</v>
      </c>
      <c r="E240" s="27" t="s">
        <v>1609</v>
      </c>
      <c r="F240" s="27" t="s">
        <v>1070</v>
      </c>
      <c r="G240" s="27" t="s">
        <v>1400</v>
      </c>
      <c r="H240" s="27">
        <v>105666</v>
      </c>
      <c r="I240" s="27" t="s">
        <v>1609</v>
      </c>
      <c r="J240" s="27">
        <v>4</v>
      </c>
      <c r="K240" s="27">
        <v>0</v>
      </c>
      <c r="L240" s="27">
        <v>0</v>
      </c>
      <c r="O240" s="27" t="s">
        <v>197</v>
      </c>
      <c r="P240" s="27">
        <v>151</v>
      </c>
      <c r="U240" s="27" t="s">
        <v>1081</v>
      </c>
    </row>
    <row r="241" spans="1:22">
      <c r="A241" s="27" t="s">
        <v>15</v>
      </c>
      <c r="B241" s="27" t="s">
        <v>211</v>
      </c>
      <c r="C241" s="27" t="s">
        <v>1402</v>
      </c>
      <c r="D241" s="27" t="s">
        <v>1608</v>
      </c>
      <c r="E241" s="27" t="s">
        <v>1607</v>
      </c>
      <c r="F241" s="27" t="s">
        <v>1070</v>
      </c>
      <c r="G241" s="27" t="s">
        <v>1400</v>
      </c>
      <c r="H241" s="27">
        <v>104143</v>
      </c>
      <c r="I241" s="27" t="s">
        <v>1607</v>
      </c>
      <c r="J241" s="27">
        <v>4</v>
      </c>
      <c r="K241" s="27">
        <v>0</v>
      </c>
      <c r="L241" s="27">
        <v>0</v>
      </c>
      <c r="M241" s="27">
        <v>1004.2306</v>
      </c>
      <c r="N241" s="27" t="s">
        <v>1095</v>
      </c>
      <c r="O241" s="27" t="s">
        <v>197</v>
      </c>
      <c r="P241" s="27">
        <v>103</v>
      </c>
      <c r="U241" s="27" t="s">
        <v>1081</v>
      </c>
    </row>
    <row r="242" spans="1:22">
      <c r="A242" s="27" t="s">
        <v>15</v>
      </c>
      <c r="B242" s="27" t="s">
        <v>212</v>
      </c>
      <c r="C242" s="27" t="s">
        <v>1402</v>
      </c>
      <c r="D242" s="27" t="s">
        <v>1606</v>
      </c>
      <c r="E242" s="27" t="s">
        <v>1605</v>
      </c>
      <c r="F242" s="27" t="s">
        <v>1070</v>
      </c>
      <c r="G242" s="27" t="s">
        <v>1400</v>
      </c>
      <c r="H242" s="27">
        <v>104142</v>
      </c>
      <c r="I242" s="27" t="s">
        <v>1605</v>
      </c>
      <c r="J242" s="27">
        <v>4</v>
      </c>
      <c r="K242" s="27">
        <v>0</v>
      </c>
      <c r="L242" s="27">
        <v>0</v>
      </c>
      <c r="O242" s="27" t="s">
        <v>197</v>
      </c>
      <c r="P242" s="27">
        <v>101</v>
      </c>
      <c r="U242" s="27" t="s">
        <v>1081</v>
      </c>
    </row>
    <row r="243" spans="1:22">
      <c r="A243" s="27" t="s">
        <v>15</v>
      </c>
      <c r="B243" s="27" t="s">
        <v>213</v>
      </c>
      <c r="C243" s="27" t="s">
        <v>1402</v>
      </c>
      <c r="D243" s="27" t="s">
        <v>1604</v>
      </c>
      <c r="E243" s="27" t="s">
        <v>1603</v>
      </c>
      <c r="F243" s="27" t="s">
        <v>1070</v>
      </c>
      <c r="G243" s="27" t="s">
        <v>1083</v>
      </c>
      <c r="H243" s="27">
        <v>117064</v>
      </c>
      <c r="I243" s="27" t="s">
        <v>1603</v>
      </c>
      <c r="J243" s="27">
        <v>4</v>
      </c>
      <c r="K243" s="27">
        <v>0</v>
      </c>
      <c r="L243" s="27">
        <v>0</v>
      </c>
      <c r="O243" s="27" t="s">
        <v>197</v>
      </c>
      <c r="P243" s="27">
        <v>511</v>
      </c>
      <c r="U243" s="27" t="s">
        <v>1081</v>
      </c>
    </row>
    <row r="244" spans="1:22">
      <c r="A244" s="27" t="s">
        <v>83</v>
      </c>
      <c r="B244" s="27" t="s">
        <v>201</v>
      </c>
      <c r="C244" s="27" t="s">
        <v>1072</v>
      </c>
      <c r="D244" s="27" t="s">
        <v>1602</v>
      </c>
      <c r="E244" s="27" t="s">
        <v>250</v>
      </c>
      <c r="F244" s="27" t="s">
        <v>1070</v>
      </c>
      <c r="G244" s="27" t="s">
        <v>1069</v>
      </c>
      <c r="H244" s="27">
        <v>142282</v>
      </c>
      <c r="I244" s="27" t="s">
        <v>250</v>
      </c>
      <c r="J244" s="27">
        <v>3</v>
      </c>
      <c r="K244" s="27">
        <v>0</v>
      </c>
      <c r="L244" s="27">
        <v>0.25</v>
      </c>
      <c r="N244" s="27" t="s">
        <v>1161</v>
      </c>
      <c r="O244" s="27" t="s">
        <v>197</v>
      </c>
      <c r="P244" s="27">
        <v>576</v>
      </c>
      <c r="U244" s="27" t="s">
        <v>1068</v>
      </c>
      <c r="V244" s="27" t="s">
        <v>908</v>
      </c>
    </row>
    <row r="245" spans="1:22">
      <c r="A245" s="27" t="s">
        <v>83</v>
      </c>
      <c r="B245" s="27" t="s">
        <v>203</v>
      </c>
      <c r="C245" s="27" t="s">
        <v>1072</v>
      </c>
      <c r="D245" s="27" t="s">
        <v>1601</v>
      </c>
      <c r="E245" s="27" t="s">
        <v>1600</v>
      </c>
      <c r="F245" s="27" t="s">
        <v>1070</v>
      </c>
      <c r="G245" s="27" t="s">
        <v>1069</v>
      </c>
      <c r="H245" s="27">
        <v>142278</v>
      </c>
      <c r="I245" s="27" t="s">
        <v>1600</v>
      </c>
      <c r="J245" s="27">
        <v>3</v>
      </c>
      <c r="K245" s="27">
        <v>0</v>
      </c>
      <c r="L245" s="27">
        <v>0.25</v>
      </c>
      <c r="N245" s="27" t="s">
        <v>1161</v>
      </c>
      <c r="O245" s="27" t="s">
        <v>197</v>
      </c>
      <c r="P245" s="27">
        <v>579</v>
      </c>
      <c r="U245" s="27" t="s">
        <v>1068</v>
      </c>
      <c r="V245" s="27" t="s">
        <v>909</v>
      </c>
    </row>
    <row r="246" spans="1:22">
      <c r="A246" s="27" t="s">
        <v>83</v>
      </c>
      <c r="B246" s="27" t="s">
        <v>203</v>
      </c>
      <c r="C246" s="27" t="s">
        <v>1072</v>
      </c>
      <c r="E246" s="27" t="s">
        <v>1599</v>
      </c>
      <c r="F246" s="27" t="s">
        <v>1070</v>
      </c>
      <c r="G246" s="27" t="s">
        <v>1069</v>
      </c>
      <c r="I246" s="27" t="s">
        <v>1599</v>
      </c>
      <c r="J246" s="27">
        <v>3</v>
      </c>
      <c r="K246" s="27">
        <v>0</v>
      </c>
      <c r="L246" s="27">
        <v>0.25</v>
      </c>
      <c r="N246" s="27" t="s">
        <v>1161</v>
      </c>
      <c r="O246" s="27" t="s">
        <v>197</v>
      </c>
      <c r="P246" s="27">
        <v>580</v>
      </c>
      <c r="U246" s="27" t="s">
        <v>1068</v>
      </c>
      <c r="V246" s="27" t="s">
        <v>910</v>
      </c>
    </row>
    <row r="247" spans="1:22">
      <c r="A247" s="27" t="s">
        <v>84</v>
      </c>
      <c r="B247" s="27" t="s">
        <v>196</v>
      </c>
      <c r="C247" s="27" t="s">
        <v>1077</v>
      </c>
      <c r="D247" s="27" t="s">
        <v>1598</v>
      </c>
      <c r="E247" s="27" t="s">
        <v>1597</v>
      </c>
      <c r="F247" s="27" t="s">
        <v>1163</v>
      </c>
      <c r="G247" s="27" t="s">
        <v>1083</v>
      </c>
      <c r="H247" s="27">
        <v>142310</v>
      </c>
      <c r="I247" s="27" t="s">
        <v>1597</v>
      </c>
      <c r="J247" s="27">
        <v>4</v>
      </c>
      <c r="K247" s="27">
        <v>0</v>
      </c>
      <c r="L247" s="27">
        <v>0</v>
      </c>
      <c r="N247" s="27" t="s">
        <v>1161</v>
      </c>
      <c r="O247" s="27" t="s">
        <v>197</v>
      </c>
      <c r="P247" s="27">
        <v>1776</v>
      </c>
      <c r="V247" s="27" t="s">
        <v>947</v>
      </c>
    </row>
    <row r="248" spans="1:22">
      <c r="A248" s="27" t="s">
        <v>84</v>
      </c>
      <c r="B248" s="27" t="s">
        <v>198</v>
      </c>
      <c r="C248" s="27" t="s">
        <v>1077</v>
      </c>
      <c r="D248" s="27" t="s">
        <v>1596</v>
      </c>
      <c r="E248" s="27" t="s">
        <v>383</v>
      </c>
      <c r="F248" s="27" t="s">
        <v>1163</v>
      </c>
      <c r="G248" s="27" t="s">
        <v>1083</v>
      </c>
      <c r="H248" s="27">
        <v>142309</v>
      </c>
      <c r="I248" s="27" t="s">
        <v>383</v>
      </c>
      <c r="J248" s="27">
        <v>4</v>
      </c>
      <c r="K248" s="27">
        <v>0</v>
      </c>
      <c r="L248" s="27">
        <v>0</v>
      </c>
      <c r="N248" s="27" t="s">
        <v>1161</v>
      </c>
      <c r="O248" s="27" t="s">
        <v>197</v>
      </c>
      <c r="P248" s="27">
        <v>1775</v>
      </c>
      <c r="V248" s="27" t="s">
        <v>949</v>
      </c>
    </row>
    <row r="249" spans="1:22">
      <c r="A249" s="27" t="s">
        <v>84</v>
      </c>
      <c r="B249" s="27" t="s">
        <v>206</v>
      </c>
      <c r="C249" s="27" t="s">
        <v>1077</v>
      </c>
      <c r="D249" s="27" t="s">
        <v>1595</v>
      </c>
      <c r="E249" s="27" t="s">
        <v>1594</v>
      </c>
      <c r="F249" s="27" t="s">
        <v>1163</v>
      </c>
      <c r="G249" s="27" t="s">
        <v>1083</v>
      </c>
      <c r="H249" s="27">
        <v>142311</v>
      </c>
      <c r="I249" s="27" t="s">
        <v>1594</v>
      </c>
      <c r="J249" s="27">
        <v>4</v>
      </c>
      <c r="K249" s="27">
        <v>0</v>
      </c>
      <c r="L249" s="27">
        <v>0</v>
      </c>
      <c r="N249" s="27" t="s">
        <v>1161</v>
      </c>
      <c r="O249" s="27" t="s">
        <v>197</v>
      </c>
      <c r="P249" s="27">
        <v>1777</v>
      </c>
      <c r="V249" s="27" t="s">
        <v>948</v>
      </c>
    </row>
    <row r="250" spans="1:22">
      <c r="A250" s="27" t="s">
        <v>84</v>
      </c>
      <c r="B250" s="27" t="s">
        <v>200</v>
      </c>
      <c r="C250" s="27" t="s">
        <v>1072</v>
      </c>
      <c r="D250" s="27" t="s">
        <v>1593</v>
      </c>
      <c r="E250" s="27" t="s">
        <v>1592</v>
      </c>
      <c r="F250" s="27" t="s">
        <v>1163</v>
      </c>
      <c r="G250" s="27" t="s">
        <v>1083</v>
      </c>
      <c r="H250" s="27">
        <v>142307</v>
      </c>
      <c r="I250" s="27" t="s">
        <v>1592</v>
      </c>
      <c r="J250" s="27">
        <v>4</v>
      </c>
      <c r="K250" s="27">
        <v>0</v>
      </c>
      <c r="L250" s="27">
        <v>0</v>
      </c>
      <c r="N250" s="27" t="s">
        <v>1161</v>
      </c>
      <c r="O250" s="27" t="s">
        <v>197</v>
      </c>
      <c r="P250" s="27">
        <v>1773</v>
      </c>
      <c r="V250" s="27" t="s">
        <v>950</v>
      </c>
    </row>
    <row r="251" spans="1:22">
      <c r="A251" s="27" t="s">
        <v>84</v>
      </c>
      <c r="B251" s="27" t="s">
        <v>201</v>
      </c>
      <c r="C251" s="27" t="s">
        <v>1072</v>
      </c>
      <c r="D251" s="27" t="s">
        <v>1591</v>
      </c>
      <c r="E251" s="27" t="s">
        <v>386</v>
      </c>
      <c r="F251" s="27" t="s">
        <v>1163</v>
      </c>
      <c r="G251" s="27" t="s">
        <v>1083</v>
      </c>
      <c r="H251" s="27">
        <v>142306</v>
      </c>
      <c r="I251" s="27" t="s">
        <v>386</v>
      </c>
      <c r="J251" s="27">
        <v>4</v>
      </c>
      <c r="K251" s="27">
        <v>0</v>
      </c>
      <c r="L251" s="27">
        <v>0</v>
      </c>
      <c r="N251" s="27" t="s">
        <v>1161</v>
      </c>
      <c r="O251" s="27" t="s">
        <v>197</v>
      </c>
      <c r="P251" s="27">
        <v>1772</v>
      </c>
      <c r="V251" s="27" t="s">
        <v>952</v>
      </c>
    </row>
    <row r="252" spans="1:22">
      <c r="A252" s="27" t="s">
        <v>87</v>
      </c>
      <c r="B252" s="27" t="s">
        <v>196</v>
      </c>
      <c r="C252" s="27" t="s">
        <v>1077</v>
      </c>
      <c r="D252" s="27" t="s">
        <v>1590</v>
      </c>
      <c r="E252" s="27" t="s">
        <v>1589</v>
      </c>
      <c r="F252" s="27" t="s">
        <v>1163</v>
      </c>
      <c r="G252" s="27" t="s">
        <v>1083</v>
      </c>
      <c r="H252" s="27">
        <v>142506</v>
      </c>
      <c r="I252" s="27" t="s">
        <v>1589</v>
      </c>
      <c r="J252" s="27">
        <v>4</v>
      </c>
      <c r="K252" s="27">
        <v>0</v>
      </c>
      <c r="L252" s="27">
        <v>0</v>
      </c>
      <c r="N252" s="27" t="s">
        <v>1161</v>
      </c>
      <c r="O252" s="27" t="s">
        <v>197</v>
      </c>
      <c r="P252" s="27">
        <v>1792</v>
      </c>
      <c r="V252" s="27" t="s">
        <v>957</v>
      </c>
    </row>
    <row r="253" spans="1:22">
      <c r="A253" s="27" t="s">
        <v>87</v>
      </c>
      <c r="B253" s="27" t="s">
        <v>198</v>
      </c>
      <c r="C253" s="27" t="s">
        <v>1077</v>
      </c>
      <c r="D253" s="27" t="s">
        <v>1588</v>
      </c>
      <c r="E253" s="27" t="s">
        <v>393</v>
      </c>
      <c r="F253" s="27" t="s">
        <v>1163</v>
      </c>
      <c r="G253" s="27" t="s">
        <v>1083</v>
      </c>
      <c r="H253" s="27">
        <v>142504</v>
      </c>
      <c r="I253" s="27" t="s">
        <v>393</v>
      </c>
      <c r="J253" s="27">
        <v>4</v>
      </c>
      <c r="K253" s="27">
        <v>0</v>
      </c>
      <c r="L253" s="27">
        <v>0</v>
      </c>
      <c r="N253" s="27" t="s">
        <v>1161</v>
      </c>
      <c r="O253" s="27" t="s">
        <v>197</v>
      </c>
      <c r="P253" s="27">
        <v>1791</v>
      </c>
      <c r="V253" s="27" t="s">
        <v>959</v>
      </c>
    </row>
    <row r="254" spans="1:22">
      <c r="A254" s="27" t="s">
        <v>87</v>
      </c>
      <c r="B254" s="27" t="s">
        <v>206</v>
      </c>
      <c r="C254" s="27" t="s">
        <v>1077</v>
      </c>
      <c r="D254" s="27" t="s">
        <v>1587</v>
      </c>
      <c r="E254" s="27" t="s">
        <v>1586</v>
      </c>
      <c r="F254" s="27" t="s">
        <v>1163</v>
      </c>
      <c r="G254" s="27" t="s">
        <v>1083</v>
      </c>
      <c r="H254" s="27">
        <v>142505</v>
      </c>
      <c r="I254" s="27" t="s">
        <v>1586</v>
      </c>
      <c r="J254" s="27">
        <v>4</v>
      </c>
      <c r="K254" s="27">
        <v>0</v>
      </c>
      <c r="L254" s="27">
        <v>0</v>
      </c>
      <c r="N254" s="27" t="s">
        <v>1161</v>
      </c>
      <c r="O254" s="27" t="s">
        <v>197</v>
      </c>
      <c r="P254" s="27">
        <v>1793</v>
      </c>
      <c r="V254" s="27" t="s">
        <v>958</v>
      </c>
    </row>
    <row r="255" spans="1:22">
      <c r="A255" s="27" t="s">
        <v>87</v>
      </c>
      <c r="B255" s="27" t="s">
        <v>200</v>
      </c>
      <c r="C255" s="27" t="s">
        <v>1072</v>
      </c>
      <c r="D255" s="27" t="s">
        <v>1585</v>
      </c>
      <c r="E255" s="27" t="s">
        <v>1584</v>
      </c>
      <c r="F255" s="27" t="s">
        <v>1163</v>
      </c>
      <c r="G255" s="27" t="s">
        <v>1083</v>
      </c>
      <c r="H255" s="27">
        <v>142502</v>
      </c>
      <c r="I255" s="27" t="s">
        <v>1584</v>
      </c>
      <c r="J255" s="27">
        <v>4</v>
      </c>
      <c r="K255" s="27">
        <v>0</v>
      </c>
      <c r="L255" s="27">
        <v>0</v>
      </c>
      <c r="N255" s="27" t="s">
        <v>1161</v>
      </c>
      <c r="O255" s="27" t="s">
        <v>197</v>
      </c>
      <c r="P255" s="27">
        <v>1789</v>
      </c>
      <c r="V255" s="27" t="s">
        <v>960</v>
      </c>
    </row>
    <row r="256" spans="1:22">
      <c r="A256" s="27" t="s">
        <v>87</v>
      </c>
      <c r="B256" s="27" t="s">
        <v>201</v>
      </c>
      <c r="C256" s="27" t="s">
        <v>1072</v>
      </c>
      <c r="D256" s="27" t="s">
        <v>1583</v>
      </c>
      <c r="E256" s="27" t="s">
        <v>396</v>
      </c>
      <c r="F256" s="27" t="s">
        <v>1163</v>
      </c>
      <c r="G256" s="27" t="s">
        <v>1083</v>
      </c>
      <c r="H256" s="27">
        <v>142501</v>
      </c>
      <c r="I256" s="27" t="s">
        <v>396</v>
      </c>
      <c r="J256" s="27">
        <v>4</v>
      </c>
      <c r="K256" s="27">
        <v>0</v>
      </c>
      <c r="L256" s="27">
        <v>0</v>
      </c>
      <c r="N256" s="27" t="s">
        <v>1161</v>
      </c>
      <c r="O256" s="27" t="s">
        <v>197</v>
      </c>
      <c r="P256" s="27">
        <v>1788</v>
      </c>
      <c r="V256" s="27" t="s">
        <v>962</v>
      </c>
    </row>
    <row r="257" spans="1:22">
      <c r="A257" s="27" t="s">
        <v>87</v>
      </c>
      <c r="B257" s="27" t="s">
        <v>207</v>
      </c>
      <c r="C257" s="27" t="s">
        <v>1072</v>
      </c>
      <c r="D257" s="27" t="s">
        <v>1582</v>
      </c>
      <c r="E257" s="27" t="s">
        <v>1581</v>
      </c>
      <c r="F257" s="27" t="s">
        <v>1163</v>
      </c>
      <c r="G257" s="27" t="s">
        <v>1083</v>
      </c>
      <c r="H257" s="27">
        <v>142503</v>
      </c>
      <c r="I257" s="27" t="s">
        <v>1581</v>
      </c>
      <c r="J257" s="27">
        <v>4</v>
      </c>
      <c r="K257" s="27">
        <v>0</v>
      </c>
      <c r="L257" s="27">
        <v>0</v>
      </c>
      <c r="N257" s="27" t="s">
        <v>1161</v>
      </c>
      <c r="O257" s="27" t="s">
        <v>197</v>
      </c>
      <c r="P257" s="27">
        <v>1790</v>
      </c>
      <c r="V257" s="27" t="s">
        <v>961</v>
      </c>
    </row>
    <row r="258" spans="1:22">
      <c r="A258" s="27" t="s">
        <v>88</v>
      </c>
      <c r="B258" s="27" t="s">
        <v>196</v>
      </c>
      <c r="C258" s="27" t="s">
        <v>1077</v>
      </c>
      <c r="D258" s="27" t="s">
        <v>1580</v>
      </c>
      <c r="E258" s="27" t="s">
        <v>1579</v>
      </c>
      <c r="F258" s="27" t="s">
        <v>1070</v>
      </c>
      <c r="G258" s="27" t="s">
        <v>1083</v>
      </c>
      <c r="H258" s="27">
        <v>142589</v>
      </c>
      <c r="I258" s="27" t="s">
        <v>1579</v>
      </c>
      <c r="J258" s="27">
        <v>4</v>
      </c>
      <c r="K258" s="27">
        <v>0</v>
      </c>
      <c r="L258" s="27">
        <v>0</v>
      </c>
      <c r="M258" s="27">
        <v>1000</v>
      </c>
      <c r="N258" s="27" t="s">
        <v>1095</v>
      </c>
      <c r="O258" s="27" t="s">
        <v>197</v>
      </c>
      <c r="P258" s="27">
        <v>581</v>
      </c>
      <c r="U258" s="27" t="s">
        <v>1081</v>
      </c>
      <c r="V258" s="27" t="s">
        <v>1578</v>
      </c>
    </row>
    <row r="259" spans="1:22">
      <c r="A259" s="27" t="s">
        <v>89</v>
      </c>
      <c r="B259" s="27" t="s">
        <v>196</v>
      </c>
      <c r="C259" s="27" t="s">
        <v>1077</v>
      </c>
      <c r="D259" s="27" t="s">
        <v>1577</v>
      </c>
      <c r="E259" s="27" t="s">
        <v>1576</v>
      </c>
      <c r="F259" s="27" t="s">
        <v>1163</v>
      </c>
      <c r="G259" s="27" t="s">
        <v>1083</v>
      </c>
      <c r="H259" s="27">
        <v>142786</v>
      </c>
      <c r="I259" s="27" t="s">
        <v>1576</v>
      </c>
      <c r="J259" s="27">
        <v>4</v>
      </c>
      <c r="K259" s="27">
        <v>0</v>
      </c>
      <c r="L259" s="27">
        <v>0</v>
      </c>
      <c r="N259" s="27" t="s">
        <v>1161</v>
      </c>
      <c r="O259" s="27" t="s">
        <v>197</v>
      </c>
      <c r="P259" s="27">
        <v>1804</v>
      </c>
      <c r="V259" s="27" t="s">
        <v>963</v>
      </c>
    </row>
    <row r="260" spans="1:22">
      <c r="A260" s="27" t="s">
        <v>84</v>
      </c>
      <c r="B260" s="27" t="s">
        <v>207</v>
      </c>
      <c r="C260" s="27" t="s">
        <v>1072</v>
      </c>
      <c r="D260" s="27" t="s">
        <v>1575</v>
      </c>
      <c r="E260" s="27" t="s">
        <v>1574</v>
      </c>
      <c r="F260" s="27" t="s">
        <v>1163</v>
      </c>
      <c r="G260" s="27" t="s">
        <v>1083</v>
      </c>
      <c r="H260" s="27">
        <v>142308</v>
      </c>
      <c r="I260" s="27" t="s">
        <v>1574</v>
      </c>
      <c r="J260" s="27">
        <v>4</v>
      </c>
      <c r="K260" s="27">
        <v>0</v>
      </c>
      <c r="L260" s="27">
        <v>0</v>
      </c>
      <c r="N260" s="27" t="s">
        <v>1161</v>
      </c>
      <c r="O260" s="27" t="s">
        <v>197</v>
      </c>
      <c r="P260" s="27">
        <v>1774</v>
      </c>
      <c r="V260" s="27" t="s">
        <v>951</v>
      </c>
    </row>
    <row r="261" spans="1:22">
      <c r="A261" s="27" t="s">
        <v>85</v>
      </c>
      <c r="B261" s="27" t="s">
        <v>196</v>
      </c>
      <c r="C261" s="27" t="s">
        <v>1077</v>
      </c>
      <c r="D261" s="27" t="s">
        <v>1573</v>
      </c>
      <c r="E261" s="27" t="s">
        <v>1572</v>
      </c>
      <c r="F261" s="27" t="s">
        <v>1163</v>
      </c>
      <c r="G261" s="27" t="s">
        <v>1083</v>
      </c>
      <c r="H261" s="27">
        <v>142473</v>
      </c>
      <c r="I261" s="27" t="s">
        <v>1572</v>
      </c>
      <c r="J261" s="27">
        <v>4</v>
      </c>
      <c r="K261" s="27">
        <v>0</v>
      </c>
      <c r="L261" s="27">
        <v>0</v>
      </c>
      <c r="N261" s="27" t="s">
        <v>1161</v>
      </c>
      <c r="O261" s="27" t="s">
        <v>197</v>
      </c>
      <c r="P261" s="27">
        <v>1782</v>
      </c>
      <c r="V261" s="27" t="s">
        <v>1571</v>
      </c>
    </row>
    <row r="262" spans="1:22">
      <c r="A262" s="27" t="s">
        <v>85</v>
      </c>
      <c r="B262" s="27" t="s">
        <v>198</v>
      </c>
      <c r="C262" s="27" t="s">
        <v>1077</v>
      </c>
      <c r="D262" s="27" t="s">
        <v>1570</v>
      </c>
      <c r="E262" s="27" t="s">
        <v>387</v>
      </c>
      <c r="F262" s="27" t="s">
        <v>1163</v>
      </c>
      <c r="G262" s="27" t="s">
        <v>1083</v>
      </c>
      <c r="H262" s="27">
        <v>142475</v>
      </c>
      <c r="I262" s="27" t="s">
        <v>387</v>
      </c>
      <c r="J262" s="27">
        <v>4</v>
      </c>
      <c r="K262" s="27">
        <v>0</v>
      </c>
      <c r="L262" s="27">
        <v>0</v>
      </c>
      <c r="N262" s="27" t="s">
        <v>1161</v>
      </c>
      <c r="O262" s="27" t="s">
        <v>197</v>
      </c>
      <c r="P262" s="27">
        <v>1781</v>
      </c>
      <c r="V262" s="27" t="s">
        <v>953</v>
      </c>
    </row>
    <row r="263" spans="1:22">
      <c r="A263" s="27" t="s">
        <v>85</v>
      </c>
      <c r="B263" s="27" t="s">
        <v>206</v>
      </c>
      <c r="C263" s="27" t="s">
        <v>1077</v>
      </c>
      <c r="D263" s="27" t="s">
        <v>1569</v>
      </c>
      <c r="E263" s="27" t="s">
        <v>1568</v>
      </c>
      <c r="F263" s="27" t="s">
        <v>1163</v>
      </c>
      <c r="G263" s="27" t="s">
        <v>1083</v>
      </c>
      <c r="H263" s="27">
        <v>142476</v>
      </c>
      <c r="I263" s="27" t="s">
        <v>1568</v>
      </c>
      <c r="J263" s="27">
        <v>4</v>
      </c>
      <c r="K263" s="27">
        <v>0</v>
      </c>
      <c r="L263" s="27">
        <v>0</v>
      </c>
      <c r="N263" s="27" t="s">
        <v>1161</v>
      </c>
      <c r="O263" s="27" t="s">
        <v>197</v>
      </c>
      <c r="P263" s="27">
        <v>1783</v>
      </c>
      <c r="V263" s="27" t="s">
        <v>1567</v>
      </c>
    </row>
    <row r="264" spans="1:22">
      <c r="A264" s="27" t="s">
        <v>85</v>
      </c>
      <c r="B264" s="27" t="s">
        <v>200</v>
      </c>
      <c r="C264" s="27" t="s">
        <v>1072</v>
      </c>
      <c r="D264" s="27" t="s">
        <v>1566</v>
      </c>
      <c r="E264" s="27" t="s">
        <v>1565</v>
      </c>
      <c r="F264" s="27" t="s">
        <v>1163</v>
      </c>
      <c r="G264" s="27" t="s">
        <v>1083</v>
      </c>
      <c r="H264" s="27">
        <v>142472</v>
      </c>
      <c r="I264" s="27" t="s">
        <v>1565</v>
      </c>
      <c r="J264" s="27">
        <v>4</v>
      </c>
      <c r="K264" s="27">
        <v>0</v>
      </c>
      <c r="L264" s="27">
        <v>0</v>
      </c>
      <c r="N264" s="27" t="s">
        <v>1161</v>
      </c>
      <c r="O264" s="27" t="s">
        <v>197</v>
      </c>
      <c r="P264" s="27">
        <v>1779</v>
      </c>
      <c r="V264" s="27" t="s">
        <v>954</v>
      </c>
    </row>
    <row r="265" spans="1:22">
      <c r="A265" s="27" t="s">
        <v>85</v>
      </c>
      <c r="B265" s="27" t="s">
        <v>201</v>
      </c>
      <c r="C265" s="27" t="s">
        <v>1072</v>
      </c>
      <c r="D265" s="27" t="s">
        <v>1564</v>
      </c>
      <c r="E265" s="27" t="s">
        <v>390</v>
      </c>
      <c r="F265" s="27" t="s">
        <v>1163</v>
      </c>
      <c r="G265" s="27" t="s">
        <v>1083</v>
      </c>
      <c r="H265" s="27">
        <v>142471</v>
      </c>
      <c r="I265" s="27" t="s">
        <v>390</v>
      </c>
      <c r="J265" s="27">
        <v>4</v>
      </c>
      <c r="K265" s="27">
        <v>0</v>
      </c>
      <c r="L265" s="27">
        <v>0</v>
      </c>
      <c r="N265" s="27" t="s">
        <v>1161</v>
      </c>
      <c r="O265" s="27" t="s">
        <v>197</v>
      </c>
      <c r="P265" s="27">
        <v>1778</v>
      </c>
      <c r="V265" s="27" t="s">
        <v>956</v>
      </c>
    </row>
    <row r="266" spans="1:22">
      <c r="A266" s="27" t="s">
        <v>85</v>
      </c>
      <c r="B266" s="27" t="s">
        <v>207</v>
      </c>
      <c r="C266" s="27" t="s">
        <v>1072</v>
      </c>
      <c r="D266" s="27" t="s">
        <v>1563</v>
      </c>
      <c r="E266" s="27" t="s">
        <v>1562</v>
      </c>
      <c r="F266" s="27" t="s">
        <v>1163</v>
      </c>
      <c r="G266" s="27" t="s">
        <v>1083</v>
      </c>
      <c r="H266" s="27">
        <v>142474</v>
      </c>
      <c r="I266" s="27" t="s">
        <v>1562</v>
      </c>
      <c r="J266" s="27">
        <v>4</v>
      </c>
      <c r="K266" s="27">
        <v>0</v>
      </c>
      <c r="L266" s="27">
        <v>0</v>
      </c>
      <c r="N266" s="27" t="s">
        <v>1161</v>
      </c>
      <c r="O266" s="27" t="s">
        <v>197</v>
      </c>
      <c r="P266" s="27">
        <v>1780</v>
      </c>
      <c r="V266" s="27" t="s">
        <v>955</v>
      </c>
    </row>
    <row r="267" spans="1:22">
      <c r="A267" s="27" t="s">
        <v>86</v>
      </c>
      <c r="B267" s="27" t="s">
        <v>196</v>
      </c>
      <c r="C267" s="27" t="s">
        <v>1077</v>
      </c>
      <c r="D267" s="27" t="s">
        <v>1561</v>
      </c>
      <c r="E267" s="27" t="s">
        <v>1560</v>
      </c>
      <c r="F267" s="27" t="s">
        <v>1163</v>
      </c>
      <c r="G267" s="27" t="s">
        <v>1083</v>
      </c>
      <c r="H267" s="27">
        <v>142497</v>
      </c>
      <c r="I267" s="27" t="s">
        <v>1560</v>
      </c>
      <c r="J267" s="27">
        <v>3</v>
      </c>
      <c r="K267" s="27">
        <v>0</v>
      </c>
      <c r="L267" s="27">
        <v>0</v>
      </c>
      <c r="O267" s="27" t="s">
        <v>197</v>
      </c>
      <c r="P267" s="27">
        <v>1787</v>
      </c>
      <c r="U267" s="27" t="s">
        <v>1068</v>
      </c>
      <c r="V267" s="27" t="s">
        <v>931</v>
      </c>
    </row>
    <row r="268" spans="1:22">
      <c r="A268" s="27" t="s">
        <v>86</v>
      </c>
      <c r="B268" s="27" t="s">
        <v>198</v>
      </c>
      <c r="C268" s="27" t="s">
        <v>1077</v>
      </c>
      <c r="D268" s="27" t="s">
        <v>1559</v>
      </c>
      <c r="E268" s="27" t="s">
        <v>243</v>
      </c>
      <c r="F268" s="27" t="s">
        <v>1163</v>
      </c>
      <c r="G268" s="27" t="s">
        <v>1083</v>
      </c>
      <c r="H268" s="27">
        <v>142499</v>
      </c>
      <c r="I268" s="27" t="s">
        <v>243</v>
      </c>
      <c r="J268" s="27">
        <v>3</v>
      </c>
      <c r="K268" s="27">
        <v>0</v>
      </c>
      <c r="L268" s="27">
        <v>0</v>
      </c>
      <c r="O268" s="27" t="s">
        <v>197</v>
      </c>
      <c r="P268" s="27">
        <v>1786</v>
      </c>
      <c r="U268" s="27" t="s">
        <v>1068</v>
      </c>
      <c r="V268" s="27" t="s">
        <v>932</v>
      </c>
    </row>
    <row r="269" spans="1:22">
      <c r="A269" s="27" t="s">
        <v>86</v>
      </c>
      <c r="B269" s="27" t="s">
        <v>200</v>
      </c>
      <c r="C269" s="27" t="s">
        <v>1072</v>
      </c>
      <c r="D269" s="27" t="s">
        <v>1558</v>
      </c>
      <c r="E269" s="27" t="s">
        <v>1557</v>
      </c>
      <c r="F269" s="27" t="s">
        <v>1163</v>
      </c>
      <c r="G269" s="27" t="s">
        <v>1083</v>
      </c>
      <c r="H269" s="27">
        <v>142500</v>
      </c>
      <c r="I269" s="27" t="s">
        <v>1557</v>
      </c>
      <c r="J269" s="27">
        <v>3</v>
      </c>
      <c r="K269" s="27">
        <v>0</v>
      </c>
      <c r="L269" s="27">
        <v>0</v>
      </c>
      <c r="O269" s="27" t="s">
        <v>197</v>
      </c>
      <c r="P269" s="27">
        <v>1785</v>
      </c>
      <c r="U269" s="27" t="s">
        <v>1068</v>
      </c>
      <c r="V269" s="27" t="s">
        <v>933</v>
      </c>
    </row>
    <row r="270" spans="1:22">
      <c r="A270" s="27" t="s">
        <v>86</v>
      </c>
      <c r="B270" s="27" t="s">
        <v>201</v>
      </c>
      <c r="C270" s="27" t="s">
        <v>1072</v>
      </c>
      <c r="D270" s="27" t="s">
        <v>1556</v>
      </c>
      <c r="E270" s="27" t="s">
        <v>245</v>
      </c>
      <c r="F270" s="27" t="s">
        <v>1163</v>
      </c>
      <c r="G270" s="27" t="s">
        <v>1083</v>
      </c>
      <c r="H270" s="27">
        <v>142498</v>
      </c>
      <c r="I270" s="27" t="s">
        <v>245</v>
      </c>
      <c r="J270" s="27">
        <v>3</v>
      </c>
      <c r="K270" s="27">
        <v>0</v>
      </c>
      <c r="L270" s="27">
        <v>0</v>
      </c>
      <c r="O270" s="27" t="s">
        <v>197</v>
      </c>
      <c r="P270" s="27">
        <v>1784</v>
      </c>
      <c r="U270" s="27" t="s">
        <v>1068</v>
      </c>
      <c r="V270" s="27" t="s">
        <v>934</v>
      </c>
    </row>
    <row r="271" spans="1:22">
      <c r="A271" s="27" t="s">
        <v>89</v>
      </c>
      <c r="B271" s="27" t="s">
        <v>198</v>
      </c>
      <c r="C271" s="27" t="s">
        <v>1077</v>
      </c>
      <c r="D271" s="27" t="s">
        <v>1555</v>
      </c>
      <c r="E271" s="27" t="s">
        <v>398</v>
      </c>
      <c r="F271" s="27" t="s">
        <v>1163</v>
      </c>
      <c r="G271" s="27" t="s">
        <v>1083</v>
      </c>
      <c r="H271" s="27">
        <v>142788</v>
      </c>
      <c r="I271" s="27" t="s">
        <v>398</v>
      </c>
      <c r="J271" s="27">
        <v>4</v>
      </c>
      <c r="K271" s="27">
        <v>0</v>
      </c>
      <c r="L271" s="27">
        <v>0</v>
      </c>
      <c r="N271" s="27" t="s">
        <v>1161</v>
      </c>
      <c r="O271" s="27" t="s">
        <v>197</v>
      </c>
      <c r="P271" s="27">
        <v>1803</v>
      </c>
      <c r="V271" s="27" t="s">
        <v>964</v>
      </c>
    </row>
    <row r="272" spans="1:22">
      <c r="A272" s="27" t="s">
        <v>89</v>
      </c>
      <c r="B272" s="27" t="s">
        <v>206</v>
      </c>
      <c r="C272" s="27" t="s">
        <v>1077</v>
      </c>
      <c r="D272" s="27" t="s">
        <v>1554</v>
      </c>
      <c r="E272" s="27" t="s">
        <v>1553</v>
      </c>
      <c r="F272" s="27" t="s">
        <v>1163</v>
      </c>
      <c r="G272" s="27" t="s">
        <v>1083</v>
      </c>
      <c r="H272" s="27">
        <v>142787</v>
      </c>
      <c r="I272" s="27" t="s">
        <v>1553</v>
      </c>
      <c r="J272" s="27">
        <v>4</v>
      </c>
      <c r="K272" s="27">
        <v>0</v>
      </c>
      <c r="L272" s="27">
        <v>0</v>
      </c>
      <c r="N272" s="27" t="s">
        <v>1161</v>
      </c>
      <c r="O272" s="27" t="s">
        <v>197</v>
      </c>
      <c r="P272" s="27">
        <v>1805</v>
      </c>
      <c r="V272" s="27" t="s">
        <v>1552</v>
      </c>
    </row>
    <row r="273" spans="1:22">
      <c r="A273" s="27" t="s">
        <v>15</v>
      </c>
      <c r="B273" s="27" t="s">
        <v>214</v>
      </c>
      <c r="C273" s="27" t="s">
        <v>1402</v>
      </c>
      <c r="D273" s="27" t="s">
        <v>1551</v>
      </c>
      <c r="E273" s="27" t="s">
        <v>1550</v>
      </c>
      <c r="F273" s="27" t="s">
        <v>1070</v>
      </c>
      <c r="G273" s="27" t="s">
        <v>1400</v>
      </c>
      <c r="H273" s="27">
        <v>104141</v>
      </c>
      <c r="I273" s="27" t="s">
        <v>1550</v>
      </c>
      <c r="J273" s="27">
        <v>4</v>
      </c>
      <c r="K273" s="27">
        <v>0</v>
      </c>
      <c r="L273" s="27">
        <v>0</v>
      </c>
      <c r="M273" s="27">
        <v>1004.05</v>
      </c>
      <c r="N273" s="27" t="s">
        <v>1085</v>
      </c>
      <c r="O273" s="27" t="s">
        <v>197</v>
      </c>
      <c r="P273" s="27">
        <v>102</v>
      </c>
      <c r="U273" s="27" t="s">
        <v>1081</v>
      </c>
    </row>
    <row r="274" spans="1:22">
      <c r="A274" s="27" t="s">
        <v>16</v>
      </c>
      <c r="B274" s="27" t="s">
        <v>204</v>
      </c>
      <c r="C274" s="27" t="s">
        <v>1077</v>
      </c>
      <c r="D274" s="27" t="s">
        <v>1549</v>
      </c>
      <c r="E274" s="27" t="s">
        <v>1548</v>
      </c>
      <c r="F274" s="27" t="s">
        <v>1070</v>
      </c>
      <c r="G274" s="27" t="s">
        <v>1083</v>
      </c>
      <c r="H274" s="27">
        <v>119087</v>
      </c>
      <c r="I274" s="27" t="s">
        <v>1548</v>
      </c>
      <c r="J274" s="27">
        <v>4</v>
      </c>
      <c r="K274" s="27">
        <v>0</v>
      </c>
      <c r="L274" s="27">
        <v>1</v>
      </c>
      <c r="M274" s="27">
        <v>10.250500000000001</v>
      </c>
      <c r="N274" s="27" t="s">
        <v>1095</v>
      </c>
      <c r="O274" s="27" t="s">
        <v>197</v>
      </c>
      <c r="P274" s="27">
        <v>752</v>
      </c>
      <c r="U274" s="27" t="s">
        <v>1081</v>
      </c>
    </row>
    <row r="275" spans="1:22">
      <c r="A275" s="27" t="s">
        <v>16</v>
      </c>
      <c r="B275" s="27" t="s">
        <v>196</v>
      </c>
      <c r="C275" s="27" t="s">
        <v>1077</v>
      </c>
      <c r="D275" s="27" t="s">
        <v>1547</v>
      </c>
      <c r="E275" s="27" t="s">
        <v>1022</v>
      </c>
      <c r="F275" s="27" t="s">
        <v>1070</v>
      </c>
      <c r="G275" s="27" t="s">
        <v>1083</v>
      </c>
      <c r="H275" s="27">
        <v>119083</v>
      </c>
      <c r="I275" s="27" t="s">
        <v>1022</v>
      </c>
      <c r="J275" s="27">
        <v>4</v>
      </c>
      <c r="K275" s="27">
        <v>0</v>
      </c>
      <c r="L275" s="27">
        <v>1</v>
      </c>
      <c r="O275" s="27" t="s">
        <v>197</v>
      </c>
      <c r="P275" s="27">
        <v>750</v>
      </c>
      <c r="U275" s="27" t="s">
        <v>1081</v>
      </c>
      <c r="V275" s="27" t="s">
        <v>875</v>
      </c>
    </row>
    <row r="276" spans="1:22">
      <c r="A276" s="27" t="s">
        <v>16</v>
      </c>
      <c r="B276" s="27" t="s">
        <v>196</v>
      </c>
      <c r="C276" s="27" t="s">
        <v>1077</v>
      </c>
      <c r="E276" s="27" t="s">
        <v>1546</v>
      </c>
      <c r="F276" s="27" t="s">
        <v>1070</v>
      </c>
      <c r="G276" s="27" t="s">
        <v>1083</v>
      </c>
      <c r="I276" s="27" t="s">
        <v>1546</v>
      </c>
      <c r="J276" s="27">
        <v>4</v>
      </c>
      <c r="K276" s="27">
        <v>0</v>
      </c>
      <c r="L276" s="27">
        <v>1</v>
      </c>
      <c r="O276" s="27" t="s">
        <v>197</v>
      </c>
      <c r="P276" s="27">
        <v>753</v>
      </c>
      <c r="U276" s="27" t="s">
        <v>1081</v>
      </c>
    </row>
    <row r="277" spans="1:22">
      <c r="A277" s="27" t="s">
        <v>16</v>
      </c>
      <c r="B277" s="27" t="s">
        <v>198</v>
      </c>
      <c r="C277" s="27" t="s">
        <v>1077</v>
      </c>
      <c r="D277" s="27" t="s">
        <v>1545</v>
      </c>
      <c r="E277" s="27" t="s">
        <v>280</v>
      </c>
      <c r="F277" s="27" t="s">
        <v>1070</v>
      </c>
      <c r="G277" s="27" t="s">
        <v>1083</v>
      </c>
      <c r="H277" s="27">
        <v>119082</v>
      </c>
      <c r="I277" s="27" t="s">
        <v>280</v>
      </c>
      <c r="J277" s="27">
        <v>4</v>
      </c>
      <c r="K277" s="27">
        <v>0</v>
      </c>
      <c r="L277" s="27">
        <v>1</v>
      </c>
      <c r="O277" s="27" t="s">
        <v>197</v>
      </c>
      <c r="P277" s="27">
        <v>749</v>
      </c>
      <c r="U277" s="27" t="s">
        <v>1081</v>
      </c>
      <c r="V277" s="27" t="s">
        <v>876</v>
      </c>
    </row>
    <row r="278" spans="1:22">
      <c r="A278" s="27" t="s">
        <v>16</v>
      </c>
      <c r="B278" s="27" t="s">
        <v>202</v>
      </c>
      <c r="C278" s="27" t="s">
        <v>1077</v>
      </c>
      <c r="D278" s="27" t="s">
        <v>1544</v>
      </c>
      <c r="E278" s="27" t="s">
        <v>1543</v>
      </c>
      <c r="F278" s="27" t="s">
        <v>1070</v>
      </c>
      <c r="G278" s="27" t="s">
        <v>1083</v>
      </c>
      <c r="H278" s="27">
        <v>119084</v>
      </c>
      <c r="I278" s="27" t="s">
        <v>1543</v>
      </c>
      <c r="J278" s="27">
        <v>4</v>
      </c>
      <c r="K278" s="27">
        <v>0</v>
      </c>
      <c r="L278" s="27">
        <v>1</v>
      </c>
      <c r="O278" s="27" t="s">
        <v>197</v>
      </c>
      <c r="P278" s="27">
        <v>754</v>
      </c>
      <c r="U278" s="27" t="s">
        <v>1081</v>
      </c>
      <c r="V278" s="27" t="s">
        <v>877</v>
      </c>
    </row>
    <row r="279" spans="1:22">
      <c r="A279" s="27" t="s">
        <v>16</v>
      </c>
      <c r="B279" s="27" t="s">
        <v>202</v>
      </c>
      <c r="C279" s="27" t="s">
        <v>1077</v>
      </c>
      <c r="E279" s="27" t="s">
        <v>1542</v>
      </c>
      <c r="F279" s="27" t="s">
        <v>1070</v>
      </c>
      <c r="G279" s="27" t="s">
        <v>1083</v>
      </c>
      <c r="I279" s="27" t="s">
        <v>1542</v>
      </c>
      <c r="J279" s="27">
        <v>4</v>
      </c>
      <c r="K279" s="27">
        <v>0</v>
      </c>
      <c r="L279" s="27">
        <v>1</v>
      </c>
      <c r="O279" s="27" t="s">
        <v>197</v>
      </c>
      <c r="P279" s="27">
        <v>755</v>
      </c>
      <c r="U279" s="27" t="s">
        <v>1081</v>
      </c>
    </row>
    <row r="280" spans="1:22">
      <c r="A280" s="27" t="s">
        <v>16</v>
      </c>
      <c r="B280" s="27" t="s">
        <v>206</v>
      </c>
      <c r="C280" s="27" t="s">
        <v>1077</v>
      </c>
      <c r="D280" s="27" t="s">
        <v>1541</v>
      </c>
      <c r="E280" s="27" t="s">
        <v>1540</v>
      </c>
      <c r="F280" s="27" t="s">
        <v>1070</v>
      </c>
      <c r="G280" s="27" t="s">
        <v>1083</v>
      </c>
      <c r="H280" s="27">
        <v>119085</v>
      </c>
      <c r="I280" s="27" t="s">
        <v>1540</v>
      </c>
      <c r="J280" s="27">
        <v>4</v>
      </c>
      <c r="K280" s="27">
        <v>0</v>
      </c>
      <c r="L280" s="27">
        <v>1</v>
      </c>
      <c r="O280" s="27" t="s">
        <v>197</v>
      </c>
      <c r="P280" s="27">
        <v>756</v>
      </c>
      <c r="U280" s="27" t="s">
        <v>1081</v>
      </c>
      <c r="V280" s="27" t="s">
        <v>878</v>
      </c>
    </row>
    <row r="281" spans="1:22">
      <c r="A281" s="27" t="s">
        <v>16</v>
      </c>
      <c r="B281" s="27" t="s">
        <v>206</v>
      </c>
      <c r="C281" s="27" t="s">
        <v>1077</v>
      </c>
      <c r="E281" s="27" t="s">
        <v>1539</v>
      </c>
      <c r="F281" s="27" t="s">
        <v>1070</v>
      </c>
      <c r="G281" s="27" t="s">
        <v>1083</v>
      </c>
      <c r="I281" s="27" t="s">
        <v>1539</v>
      </c>
      <c r="J281" s="27">
        <v>4</v>
      </c>
      <c r="K281" s="27">
        <v>0</v>
      </c>
      <c r="L281" s="27">
        <v>1</v>
      </c>
      <c r="O281" s="27" t="s">
        <v>197</v>
      </c>
      <c r="P281" s="27">
        <v>757</v>
      </c>
      <c r="U281" s="27" t="s">
        <v>1081</v>
      </c>
    </row>
    <row r="282" spans="1:22">
      <c r="A282" s="27" t="s">
        <v>15</v>
      </c>
      <c r="B282" s="27" t="s">
        <v>205</v>
      </c>
      <c r="C282" s="27" t="s">
        <v>1072</v>
      </c>
      <c r="D282" s="27" t="s">
        <v>1538</v>
      </c>
      <c r="E282" s="27" t="s">
        <v>1537</v>
      </c>
      <c r="F282" s="27" t="s">
        <v>1070</v>
      </c>
      <c r="G282" s="27" t="s">
        <v>1400</v>
      </c>
      <c r="H282" s="27">
        <v>104140</v>
      </c>
      <c r="I282" s="27" t="s">
        <v>1537</v>
      </c>
      <c r="J282" s="27">
        <v>4</v>
      </c>
      <c r="K282" s="27">
        <v>0</v>
      </c>
      <c r="L282" s="27">
        <v>0</v>
      </c>
      <c r="M282" s="27">
        <v>1005.4914</v>
      </c>
      <c r="N282" s="27" t="s">
        <v>1095</v>
      </c>
      <c r="O282" s="27" t="s">
        <v>197</v>
      </c>
      <c r="P282" s="27">
        <v>100</v>
      </c>
      <c r="U282" s="27" t="s">
        <v>1081</v>
      </c>
    </row>
    <row r="283" spans="1:22">
      <c r="A283" s="27" t="s">
        <v>15</v>
      </c>
      <c r="B283" s="27" t="s">
        <v>200</v>
      </c>
      <c r="C283" s="27" t="s">
        <v>1072</v>
      </c>
      <c r="D283" s="27" t="s">
        <v>1536</v>
      </c>
      <c r="E283" s="27" t="s">
        <v>1535</v>
      </c>
      <c r="F283" s="27" t="s">
        <v>1070</v>
      </c>
      <c r="G283" s="27" t="s">
        <v>1400</v>
      </c>
      <c r="H283" s="27">
        <v>117995</v>
      </c>
      <c r="I283" s="27" t="s">
        <v>1534</v>
      </c>
      <c r="J283" s="27">
        <v>4</v>
      </c>
      <c r="K283" s="27">
        <v>0</v>
      </c>
      <c r="L283" s="27">
        <v>0</v>
      </c>
      <c r="O283" s="27" t="s">
        <v>197</v>
      </c>
      <c r="P283" s="27">
        <v>526</v>
      </c>
      <c r="U283" s="27" t="s">
        <v>1081</v>
      </c>
    </row>
    <row r="284" spans="1:22">
      <c r="A284" s="27" t="s">
        <v>15</v>
      </c>
      <c r="B284" s="27" t="s">
        <v>200</v>
      </c>
      <c r="C284" s="27" t="s">
        <v>1072</v>
      </c>
      <c r="F284" s="27" t="s">
        <v>1070</v>
      </c>
      <c r="I284" s="27" t="s">
        <v>1533</v>
      </c>
      <c r="J284" s="27">
        <v>4</v>
      </c>
      <c r="K284" s="27">
        <v>0</v>
      </c>
      <c r="L284" s="27">
        <v>0</v>
      </c>
      <c r="O284" s="27" t="s">
        <v>197</v>
      </c>
      <c r="P284" s="27">
        <v>527</v>
      </c>
      <c r="U284" s="27" t="s">
        <v>1081</v>
      </c>
    </row>
    <row r="285" spans="1:22">
      <c r="A285" s="27" t="s">
        <v>15</v>
      </c>
      <c r="B285" s="27" t="s">
        <v>201</v>
      </c>
      <c r="C285" s="27" t="s">
        <v>1072</v>
      </c>
      <c r="D285" s="27" t="s">
        <v>1532</v>
      </c>
      <c r="E285" s="27" t="s">
        <v>590</v>
      </c>
      <c r="F285" s="27" t="s">
        <v>1070</v>
      </c>
      <c r="G285" s="27" t="s">
        <v>1400</v>
      </c>
      <c r="H285" s="27">
        <v>104138</v>
      </c>
      <c r="I285" s="27" t="s">
        <v>590</v>
      </c>
      <c r="J285" s="27">
        <v>4</v>
      </c>
      <c r="K285" s="27">
        <v>0</v>
      </c>
      <c r="L285" s="27">
        <v>0</v>
      </c>
      <c r="O285" s="27" t="s">
        <v>197</v>
      </c>
      <c r="P285" s="27">
        <v>98</v>
      </c>
      <c r="U285" s="27" t="s">
        <v>1081</v>
      </c>
    </row>
    <row r="286" spans="1:22">
      <c r="A286" s="27" t="s">
        <v>15</v>
      </c>
      <c r="B286" s="27" t="s">
        <v>203</v>
      </c>
      <c r="C286" s="27" t="s">
        <v>1072</v>
      </c>
      <c r="D286" s="27" t="s">
        <v>1531</v>
      </c>
      <c r="E286" s="27" t="s">
        <v>1530</v>
      </c>
      <c r="F286" s="27" t="s">
        <v>1070</v>
      </c>
      <c r="G286" s="27" t="s">
        <v>1083</v>
      </c>
      <c r="H286" s="27">
        <v>117063</v>
      </c>
      <c r="I286" s="27" t="s">
        <v>1530</v>
      </c>
      <c r="J286" s="27">
        <v>4</v>
      </c>
      <c r="K286" s="27">
        <v>0</v>
      </c>
      <c r="L286" s="27">
        <v>0</v>
      </c>
      <c r="O286" s="27" t="s">
        <v>197</v>
      </c>
      <c r="P286" s="27">
        <v>509</v>
      </c>
      <c r="U286" s="27" t="s">
        <v>1081</v>
      </c>
    </row>
    <row r="287" spans="1:22">
      <c r="A287" s="27" t="s">
        <v>15</v>
      </c>
      <c r="B287" s="27" t="s">
        <v>203</v>
      </c>
      <c r="C287" s="27" t="s">
        <v>1072</v>
      </c>
      <c r="F287" s="27" t="s">
        <v>1070</v>
      </c>
      <c r="I287" s="27" t="s">
        <v>1529</v>
      </c>
      <c r="J287" s="27">
        <v>4</v>
      </c>
      <c r="K287" s="27">
        <v>0</v>
      </c>
      <c r="L287" s="27">
        <v>0</v>
      </c>
      <c r="O287" s="27" t="s">
        <v>197</v>
      </c>
      <c r="P287" s="27">
        <v>510</v>
      </c>
      <c r="U287" s="27" t="s">
        <v>1081</v>
      </c>
    </row>
    <row r="288" spans="1:22">
      <c r="A288" s="27" t="s">
        <v>15</v>
      </c>
      <c r="B288" s="27" t="s">
        <v>209</v>
      </c>
      <c r="C288" s="27" t="s">
        <v>1072</v>
      </c>
      <c r="D288" s="27" t="s">
        <v>1528</v>
      </c>
      <c r="E288" s="27" t="s">
        <v>1527</v>
      </c>
      <c r="F288" s="27" t="s">
        <v>1070</v>
      </c>
      <c r="G288" s="27" t="s">
        <v>1400</v>
      </c>
      <c r="H288" s="27">
        <v>104139</v>
      </c>
      <c r="I288" s="27" t="s">
        <v>1527</v>
      </c>
      <c r="J288" s="27">
        <v>4</v>
      </c>
      <c r="K288" s="27">
        <v>0</v>
      </c>
      <c r="L288" s="27">
        <v>0</v>
      </c>
      <c r="M288" s="27">
        <v>1005.0453</v>
      </c>
      <c r="N288" s="27" t="s">
        <v>1085</v>
      </c>
      <c r="O288" s="27" t="s">
        <v>197</v>
      </c>
      <c r="P288" s="27">
        <v>99</v>
      </c>
      <c r="U288" s="27" t="s">
        <v>1081</v>
      </c>
    </row>
    <row r="289" spans="1:22">
      <c r="A289" s="27" t="s">
        <v>89</v>
      </c>
      <c r="B289" s="27" t="s">
        <v>201</v>
      </c>
      <c r="C289" s="27" t="s">
        <v>1072</v>
      </c>
      <c r="D289" s="27" t="s">
        <v>1526</v>
      </c>
      <c r="E289" s="27" t="s">
        <v>401</v>
      </c>
      <c r="F289" s="27" t="s">
        <v>1163</v>
      </c>
      <c r="G289" s="27" t="s">
        <v>1083</v>
      </c>
      <c r="H289" s="27">
        <v>142783</v>
      </c>
      <c r="I289" s="27" t="s">
        <v>401</v>
      </c>
      <c r="J289" s="27">
        <v>4</v>
      </c>
      <c r="K289" s="27">
        <v>0</v>
      </c>
      <c r="L289" s="27">
        <v>0</v>
      </c>
      <c r="N289" s="27" t="s">
        <v>1161</v>
      </c>
      <c r="O289" s="27" t="s">
        <v>197</v>
      </c>
      <c r="P289" s="27">
        <v>1800</v>
      </c>
      <c r="V289" s="27" t="s">
        <v>967</v>
      </c>
    </row>
    <row r="290" spans="1:22">
      <c r="A290" s="27" t="s">
        <v>89</v>
      </c>
      <c r="B290" s="27" t="s">
        <v>207</v>
      </c>
      <c r="C290" s="27" t="s">
        <v>1072</v>
      </c>
      <c r="D290" s="27" t="s">
        <v>1525</v>
      </c>
      <c r="E290" s="27" t="s">
        <v>1524</v>
      </c>
      <c r="F290" s="27" t="s">
        <v>1163</v>
      </c>
      <c r="G290" s="27" t="s">
        <v>1083</v>
      </c>
      <c r="H290" s="27">
        <v>142784</v>
      </c>
      <c r="I290" s="27" t="s">
        <v>1524</v>
      </c>
      <c r="J290" s="27">
        <v>4</v>
      </c>
      <c r="K290" s="27">
        <v>0</v>
      </c>
      <c r="L290" s="27">
        <v>0</v>
      </c>
      <c r="N290" s="27" t="s">
        <v>1161</v>
      </c>
      <c r="O290" s="27" t="s">
        <v>197</v>
      </c>
      <c r="P290" s="27">
        <v>1802</v>
      </c>
      <c r="V290" s="27" t="s">
        <v>966</v>
      </c>
    </row>
    <row r="291" spans="1:22">
      <c r="A291" s="27" t="s">
        <v>90</v>
      </c>
      <c r="B291" s="27" t="s">
        <v>196</v>
      </c>
      <c r="C291" s="27" t="s">
        <v>1077</v>
      </c>
      <c r="D291" s="27" t="s">
        <v>1523</v>
      </c>
      <c r="E291" s="27" t="s">
        <v>1522</v>
      </c>
      <c r="F291" s="27" t="s">
        <v>1163</v>
      </c>
      <c r="G291" s="27" t="s">
        <v>1083</v>
      </c>
      <c r="H291" s="27">
        <v>142838</v>
      </c>
      <c r="I291" s="27" t="s">
        <v>1522</v>
      </c>
      <c r="J291" s="27">
        <v>4</v>
      </c>
      <c r="K291" s="27">
        <v>0</v>
      </c>
      <c r="L291" s="27">
        <v>0</v>
      </c>
      <c r="N291" s="27" t="s">
        <v>1161</v>
      </c>
      <c r="O291" s="27" t="s">
        <v>197</v>
      </c>
      <c r="P291" s="27">
        <v>1810</v>
      </c>
      <c r="V291" s="27" t="s">
        <v>1521</v>
      </c>
    </row>
    <row r="292" spans="1:22">
      <c r="A292" s="27" t="s">
        <v>90</v>
      </c>
      <c r="B292" s="27" t="s">
        <v>198</v>
      </c>
      <c r="C292" s="27" t="s">
        <v>1077</v>
      </c>
      <c r="D292" s="27" t="s">
        <v>1520</v>
      </c>
      <c r="E292" s="27" t="s">
        <v>403</v>
      </c>
      <c r="F292" s="27" t="s">
        <v>1163</v>
      </c>
      <c r="G292" s="27" t="s">
        <v>1083</v>
      </c>
      <c r="H292" s="27">
        <v>142837</v>
      </c>
      <c r="I292" s="27" t="s">
        <v>403</v>
      </c>
      <c r="J292" s="27">
        <v>4</v>
      </c>
      <c r="K292" s="27">
        <v>0</v>
      </c>
      <c r="L292" s="27">
        <v>0</v>
      </c>
      <c r="N292" s="27" t="s">
        <v>1161</v>
      </c>
      <c r="O292" s="27" t="s">
        <v>197</v>
      </c>
      <c r="P292" s="27">
        <v>1809</v>
      </c>
      <c r="V292" s="27" t="s">
        <v>969</v>
      </c>
    </row>
    <row r="293" spans="1:22">
      <c r="A293" s="27" t="s">
        <v>90</v>
      </c>
      <c r="B293" s="27" t="s">
        <v>206</v>
      </c>
      <c r="C293" s="27" t="s">
        <v>1077</v>
      </c>
      <c r="D293" s="27" t="s">
        <v>1519</v>
      </c>
      <c r="E293" s="27" t="s">
        <v>1518</v>
      </c>
      <c r="F293" s="27" t="s">
        <v>1163</v>
      </c>
      <c r="G293" s="27" t="s">
        <v>1083</v>
      </c>
      <c r="H293" s="27">
        <v>142839</v>
      </c>
      <c r="I293" s="27" t="s">
        <v>1518</v>
      </c>
      <c r="J293" s="27">
        <v>4</v>
      </c>
      <c r="K293" s="27">
        <v>0</v>
      </c>
      <c r="L293" s="27">
        <v>0</v>
      </c>
      <c r="N293" s="27" t="s">
        <v>1161</v>
      </c>
      <c r="O293" s="27" t="s">
        <v>197</v>
      </c>
      <c r="P293" s="27">
        <v>1811</v>
      </c>
      <c r="V293" s="27" t="s">
        <v>968</v>
      </c>
    </row>
    <row r="294" spans="1:22">
      <c r="A294" s="27" t="s">
        <v>90</v>
      </c>
      <c r="B294" s="27" t="s">
        <v>200</v>
      </c>
      <c r="C294" s="27" t="s">
        <v>1072</v>
      </c>
      <c r="D294" s="27" t="s">
        <v>1517</v>
      </c>
      <c r="E294" s="27" t="s">
        <v>1516</v>
      </c>
      <c r="F294" s="27" t="s">
        <v>1163</v>
      </c>
      <c r="G294" s="27" t="s">
        <v>1083</v>
      </c>
      <c r="H294" s="27">
        <v>142835</v>
      </c>
      <c r="I294" s="27" t="s">
        <v>1516</v>
      </c>
      <c r="J294" s="27">
        <v>4</v>
      </c>
      <c r="K294" s="27">
        <v>0</v>
      </c>
      <c r="L294" s="27">
        <v>0</v>
      </c>
      <c r="N294" s="27" t="s">
        <v>1161</v>
      </c>
      <c r="O294" s="27" t="s">
        <v>197</v>
      </c>
      <c r="P294" s="27">
        <v>1807</v>
      </c>
      <c r="V294" s="27" t="s">
        <v>970</v>
      </c>
    </row>
    <row r="295" spans="1:22">
      <c r="A295" s="27" t="s">
        <v>190</v>
      </c>
      <c r="B295" s="27" t="s">
        <v>201</v>
      </c>
      <c r="C295" s="27" t="s">
        <v>1072</v>
      </c>
      <c r="D295" s="27" t="s">
        <v>1515</v>
      </c>
      <c r="E295" s="27" t="s">
        <v>533</v>
      </c>
      <c r="F295" s="27" t="s">
        <v>1070</v>
      </c>
      <c r="G295" s="27" t="s">
        <v>1083</v>
      </c>
      <c r="H295" s="27">
        <v>146061</v>
      </c>
      <c r="I295" s="27" t="s">
        <v>533</v>
      </c>
      <c r="J295" s="27">
        <v>4</v>
      </c>
      <c r="K295" s="27">
        <v>0</v>
      </c>
      <c r="L295" s="27">
        <v>0</v>
      </c>
      <c r="O295" s="27" t="s">
        <v>197</v>
      </c>
      <c r="P295" s="27">
        <v>595</v>
      </c>
      <c r="U295" s="27" t="s">
        <v>1081</v>
      </c>
      <c r="V295" s="27" t="s">
        <v>848</v>
      </c>
    </row>
    <row r="296" spans="1:22">
      <c r="A296" s="27" t="s">
        <v>190</v>
      </c>
      <c r="B296" s="27" t="s">
        <v>205</v>
      </c>
      <c r="C296" s="27" t="s">
        <v>1072</v>
      </c>
      <c r="D296" s="27" t="s">
        <v>1514</v>
      </c>
      <c r="E296" s="27" t="s">
        <v>1513</v>
      </c>
      <c r="F296" s="27" t="s">
        <v>1070</v>
      </c>
      <c r="G296" s="27" t="s">
        <v>1083</v>
      </c>
      <c r="H296" s="27">
        <v>146066</v>
      </c>
      <c r="I296" s="27" t="s">
        <v>1513</v>
      </c>
      <c r="J296" s="27">
        <v>4</v>
      </c>
      <c r="K296" s="27">
        <v>0</v>
      </c>
      <c r="L296" s="27">
        <v>0</v>
      </c>
      <c r="M296" s="27">
        <v>1000</v>
      </c>
      <c r="N296" s="27" t="s">
        <v>1095</v>
      </c>
      <c r="O296" s="27" t="s">
        <v>197</v>
      </c>
      <c r="P296" s="27">
        <v>596</v>
      </c>
      <c r="U296" s="27" t="s">
        <v>1081</v>
      </c>
    </row>
    <row r="297" spans="1:22">
      <c r="A297" s="27" t="s">
        <v>190</v>
      </c>
      <c r="B297" s="27" t="s">
        <v>209</v>
      </c>
      <c r="C297" s="27" t="s">
        <v>1072</v>
      </c>
      <c r="D297" s="27" t="s">
        <v>1512</v>
      </c>
      <c r="E297" s="27" t="s">
        <v>1511</v>
      </c>
      <c r="F297" s="27" t="s">
        <v>1070</v>
      </c>
      <c r="G297" s="27" t="s">
        <v>1083</v>
      </c>
      <c r="H297" s="27">
        <v>146063</v>
      </c>
      <c r="I297" s="27" t="s">
        <v>1511</v>
      </c>
      <c r="J297" s="27">
        <v>4</v>
      </c>
      <c r="K297" s="27">
        <v>0</v>
      </c>
      <c r="L297" s="27">
        <v>0</v>
      </c>
      <c r="M297" s="27">
        <v>1000</v>
      </c>
      <c r="N297" s="27" t="s">
        <v>1085</v>
      </c>
      <c r="O297" s="27" t="s">
        <v>197</v>
      </c>
      <c r="P297" s="27">
        <v>597</v>
      </c>
      <c r="U297" s="27" t="s">
        <v>1081</v>
      </c>
    </row>
    <row r="298" spans="1:22">
      <c r="A298" s="27" t="s">
        <v>90</v>
      </c>
      <c r="B298" s="27" t="s">
        <v>201</v>
      </c>
      <c r="C298" s="27" t="s">
        <v>1072</v>
      </c>
      <c r="D298" s="27" t="s">
        <v>1510</v>
      </c>
      <c r="E298" s="27" t="s">
        <v>406</v>
      </c>
      <c r="F298" s="27" t="s">
        <v>1163</v>
      </c>
      <c r="G298" s="27" t="s">
        <v>1083</v>
      </c>
      <c r="H298" s="27">
        <v>142834</v>
      </c>
      <c r="I298" s="27" t="s">
        <v>406</v>
      </c>
      <c r="J298" s="27">
        <v>4</v>
      </c>
      <c r="K298" s="27">
        <v>0</v>
      </c>
      <c r="L298" s="27">
        <v>0</v>
      </c>
      <c r="N298" s="27" t="s">
        <v>1161</v>
      </c>
      <c r="O298" s="27" t="s">
        <v>197</v>
      </c>
      <c r="P298" s="27">
        <v>1806</v>
      </c>
      <c r="V298" s="27" t="s">
        <v>972</v>
      </c>
    </row>
    <row r="299" spans="1:22">
      <c r="A299" s="27" t="s">
        <v>90</v>
      </c>
      <c r="B299" s="27" t="s">
        <v>207</v>
      </c>
      <c r="C299" s="27" t="s">
        <v>1072</v>
      </c>
      <c r="D299" s="27" t="s">
        <v>1509</v>
      </c>
      <c r="E299" s="27" t="s">
        <v>1508</v>
      </c>
      <c r="F299" s="27" t="s">
        <v>1163</v>
      </c>
      <c r="G299" s="27" t="s">
        <v>1083</v>
      </c>
      <c r="H299" s="27">
        <v>142836</v>
      </c>
      <c r="I299" s="27" t="s">
        <v>1508</v>
      </c>
      <c r="J299" s="27">
        <v>4</v>
      </c>
      <c r="K299" s="27">
        <v>0</v>
      </c>
      <c r="L299" s="27">
        <v>0</v>
      </c>
      <c r="N299" s="27" t="s">
        <v>1161</v>
      </c>
      <c r="O299" s="27" t="s">
        <v>197</v>
      </c>
      <c r="P299" s="27">
        <v>1808</v>
      </c>
      <c r="V299" s="27" t="s">
        <v>971</v>
      </c>
    </row>
    <row r="300" spans="1:22">
      <c r="A300" s="27" t="s">
        <v>91</v>
      </c>
      <c r="B300" s="27" t="s">
        <v>196</v>
      </c>
      <c r="C300" s="27" t="s">
        <v>1077</v>
      </c>
      <c r="D300" s="27" t="s">
        <v>1507</v>
      </c>
      <c r="E300" s="27" t="s">
        <v>1506</v>
      </c>
      <c r="F300" s="27" t="s">
        <v>1163</v>
      </c>
      <c r="G300" s="27" t="s">
        <v>1083</v>
      </c>
      <c r="H300" s="27">
        <v>142940</v>
      </c>
      <c r="I300" s="27" t="s">
        <v>1506</v>
      </c>
      <c r="J300" s="27">
        <v>4</v>
      </c>
      <c r="K300" s="27">
        <v>0</v>
      </c>
      <c r="L300" s="27">
        <v>0</v>
      </c>
      <c r="N300" s="27" t="s">
        <v>1161</v>
      </c>
      <c r="O300" s="27" t="s">
        <v>197</v>
      </c>
      <c r="P300" s="27">
        <v>1822</v>
      </c>
      <c r="V300" s="27" t="s">
        <v>1505</v>
      </c>
    </row>
    <row r="301" spans="1:22">
      <c r="A301" s="27" t="s">
        <v>91</v>
      </c>
      <c r="B301" s="27" t="s">
        <v>198</v>
      </c>
      <c r="C301" s="27" t="s">
        <v>1077</v>
      </c>
      <c r="D301" s="27" t="s">
        <v>1504</v>
      </c>
      <c r="E301" s="27" t="s">
        <v>408</v>
      </c>
      <c r="F301" s="27" t="s">
        <v>1163</v>
      </c>
      <c r="G301" s="27" t="s">
        <v>1083</v>
      </c>
      <c r="H301" s="27">
        <v>142939</v>
      </c>
      <c r="I301" s="27" t="s">
        <v>408</v>
      </c>
      <c r="J301" s="27">
        <v>4</v>
      </c>
      <c r="K301" s="27">
        <v>0</v>
      </c>
      <c r="L301" s="27">
        <v>0</v>
      </c>
      <c r="N301" s="27" t="s">
        <v>1161</v>
      </c>
      <c r="O301" s="27" t="s">
        <v>197</v>
      </c>
      <c r="P301" s="27">
        <v>1821</v>
      </c>
      <c r="V301" s="27" t="s">
        <v>974</v>
      </c>
    </row>
    <row r="302" spans="1:22">
      <c r="A302" s="27" t="s">
        <v>91</v>
      </c>
      <c r="B302" s="27" t="s">
        <v>206</v>
      </c>
      <c r="C302" s="27" t="s">
        <v>1077</v>
      </c>
      <c r="D302" s="27" t="s">
        <v>1503</v>
      </c>
      <c r="E302" s="27" t="s">
        <v>1502</v>
      </c>
      <c r="F302" s="27" t="s">
        <v>1163</v>
      </c>
      <c r="G302" s="27" t="s">
        <v>1083</v>
      </c>
      <c r="H302" s="27">
        <v>142937</v>
      </c>
      <c r="I302" s="27" t="s">
        <v>1502</v>
      </c>
      <c r="J302" s="27">
        <v>4</v>
      </c>
      <c r="K302" s="27">
        <v>0</v>
      </c>
      <c r="L302" s="27">
        <v>0</v>
      </c>
      <c r="N302" s="27" t="s">
        <v>1161</v>
      </c>
      <c r="O302" s="27" t="s">
        <v>197</v>
      </c>
      <c r="P302" s="27">
        <v>1823</v>
      </c>
      <c r="V302" s="27" t="s">
        <v>973</v>
      </c>
    </row>
    <row r="303" spans="1:22">
      <c r="A303" s="27" t="s">
        <v>91</v>
      </c>
      <c r="B303" s="27" t="s">
        <v>200</v>
      </c>
      <c r="C303" s="27" t="s">
        <v>1072</v>
      </c>
      <c r="D303" s="27" t="s">
        <v>1501</v>
      </c>
      <c r="E303" s="27" t="s">
        <v>1500</v>
      </c>
      <c r="F303" s="27" t="s">
        <v>1163</v>
      </c>
      <c r="G303" s="27" t="s">
        <v>1083</v>
      </c>
      <c r="H303" s="27">
        <v>142935</v>
      </c>
      <c r="I303" s="27" t="s">
        <v>1500</v>
      </c>
      <c r="J303" s="27">
        <v>4</v>
      </c>
      <c r="K303" s="27">
        <v>0</v>
      </c>
      <c r="L303" s="27">
        <v>0</v>
      </c>
      <c r="N303" s="27" t="s">
        <v>1161</v>
      </c>
      <c r="O303" s="27" t="s">
        <v>197</v>
      </c>
      <c r="P303" s="27">
        <v>1819</v>
      </c>
      <c r="V303" s="27" t="s">
        <v>975</v>
      </c>
    </row>
    <row r="304" spans="1:22">
      <c r="A304" s="27" t="s">
        <v>91</v>
      </c>
      <c r="B304" s="27" t="s">
        <v>201</v>
      </c>
      <c r="C304" s="27" t="s">
        <v>1072</v>
      </c>
      <c r="D304" s="27" t="s">
        <v>1499</v>
      </c>
      <c r="E304" s="27" t="s">
        <v>411</v>
      </c>
      <c r="F304" s="27" t="s">
        <v>1163</v>
      </c>
      <c r="G304" s="27" t="s">
        <v>1083</v>
      </c>
      <c r="H304" s="27">
        <v>142938</v>
      </c>
      <c r="I304" s="27" t="s">
        <v>411</v>
      </c>
      <c r="J304" s="27">
        <v>4</v>
      </c>
      <c r="K304" s="27">
        <v>0</v>
      </c>
      <c r="L304" s="27">
        <v>0</v>
      </c>
      <c r="N304" s="27" t="s">
        <v>1161</v>
      </c>
      <c r="O304" s="27" t="s">
        <v>197</v>
      </c>
      <c r="P304" s="27">
        <v>1818</v>
      </c>
      <c r="V304" s="27" t="s">
        <v>977</v>
      </c>
    </row>
    <row r="305" spans="1:22">
      <c r="A305" s="27" t="s">
        <v>91</v>
      </c>
      <c r="B305" s="27" t="s">
        <v>207</v>
      </c>
      <c r="C305" s="27" t="s">
        <v>1072</v>
      </c>
      <c r="D305" s="27" t="s">
        <v>1498</v>
      </c>
      <c r="E305" s="27" t="s">
        <v>1497</v>
      </c>
      <c r="F305" s="27" t="s">
        <v>1163</v>
      </c>
      <c r="G305" s="27" t="s">
        <v>1083</v>
      </c>
      <c r="H305" s="27">
        <v>142936</v>
      </c>
      <c r="I305" s="27" t="s">
        <v>1497</v>
      </c>
      <c r="J305" s="27">
        <v>4</v>
      </c>
      <c r="K305" s="27">
        <v>0</v>
      </c>
      <c r="L305" s="27">
        <v>0</v>
      </c>
      <c r="N305" s="27" t="s">
        <v>1161</v>
      </c>
      <c r="O305" s="27" t="s">
        <v>197</v>
      </c>
      <c r="P305" s="27">
        <v>1820</v>
      </c>
      <c r="V305" s="27" t="s">
        <v>976</v>
      </c>
    </row>
    <row r="306" spans="1:22">
      <c r="A306" s="27" t="s">
        <v>89</v>
      </c>
      <c r="B306" s="27" t="s">
        <v>200</v>
      </c>
      <c r="C306" s="27" t="s">
        <v>1072</v>
      </c>
      <c r="D306" s="27" t="s">
        <v>1496</v>
      </c>
      <c r="E306" s="27" t="s">
        <v>1495</v>
      </c>
      <c r="F306" s="27" t="s">
        <v>1163</v>
      </c>
      <c r="G306" s="27" t="s">
        <v>1083</v>
      </c>
      <c r="H306" s="27">
        <v>142785</v>
      </c>
      <c r="I306" s="27" t="s">
        <v>1495</v>
      </c>
      <c r="J306" s="27">
        <v>4</v>
      </c>
      <c r="K306" s="27">
        <v>0</v>
      </c>
      <c r="L306" s="27">
        <v>0</v>
      </c>
      <c r="N306" s="27" t="s">
        <v>1161</v>
      </c>
      <c r="O306" s="27" t="s">
        <v>197</v>
      </c>
      <c r="P306" s="27">
        <v>1801</v>
      </c>
      <c r="V306" s="27" t="s">
        <v>965</v>
      </c>
    </row>
    <row r="307" spans="1:22">
      <c r="A307" s="27" t="s">
        <v>16</v>
      </c>
      <c r="B307" s="27" t="s">
        <v>208</v>
      </c>
      <c r="C307" s="27" t="s">
        <v>1077</v>
      </c>
      <c r="D307" s="27" t="s">
        <v>1494</v>
      </c>
      <c r="E307" s="27" t="s">
        <v>1493</v>
      </c>
      <c r="F307" s="27" t="s">
        <v>1070</v>
      </c>
      <c r="G307" s="27" t="s">
        <v>1083</v>
      </c>
      <c r="H307" s="27">
        <v>119086</v>
      </c>
      <c r="I307" s="27" t="s">
        <v>1493</v>
      </c>
      <c r="J307" s="27">
        <v>4</v>
      </c>
      <c r="K307" s="27">
        <v>0</v>
      </c>
      <c r="L307" s="27">
        <v>1</v>
      </c>
      <c r="M307" s="27">
        <v>10.250999999999999</v>
      </c>
      <c r="N307" s="27" t="s">
        <v>1085</v>
      </c>
      <c r="O307" s="27" t="s">
        <v>197</v>
      </c>
      <c r="P307" s="27">
        <v>751</v>
      </c>
      <c r="U307" s="27" t="s">
        <v>1081</v>
      </c>
    </row>
    <row r="308" spans="1:22">
      <c r="A308" s="27" t="s">
        <v>16</v>
      </c>
      <c r="B308" s="27" t="s">
        <v>211</v>
      </c>
      <c r="C308" s="27" t="s">
        <v>1402</v>
      </c>
      <c r="D308" s="27" t="s">
        <v>1492</v>
      </c>
      <c r="E308" s="27" t="s">
        <v>1491</v>
      </c>
      <c r="F308" s="27" t="s">
        <v>1070</v>
      </c>
      <c r="G308" s="27" t="s">
        <v>1083</v>
      </c>
      <c r="H308" s="27">
        <v>103275</v>
      </c>
      <c r="I308" s="27" t="s">
        <v>1491</v>
      </c>
      <c r="J308" s="27">
        <v>4</v>
      </c>
      <c r="K308" s="27">
        <v>0</v>
      </c>
      <c r="L308" s="27">
        <v>1</v>
      </c>
      <c r="M308" s="27">
        <v>1025.0534</v>
      </c>
      <c r="N308" s="27" t="s">
        <v>1095</v>
      </c>
      <c r="O308" s="27" t="s">
        <v>197</v>
      </c>
      <c r="P308" s="27">
        <v>91</v>
      </c>
      <c r="U308" s="27" t="s">
        <v>1081</v>
      </c>
    </row>
    <row r="309" spans="1:22">
      <c r="A309" s="27" t="s">
        <v>16</v>
      </c>
      <c r="B309" s="27" t="s">
        <v>210</v>
      </c>
      <c r="C309" s="27" t="s">
        <v>1402</v>
      </c>
      <c r="D309" s="27" t="s">
        <v>1490</v>
      </c>
      <c r="E309" s="27" t="s">
        <v>1489</v>
      </c>
      <c r="F309" s="27" t="s">
        <v>1070</v>
      </c>
      <c r="G309" s="27" t="s">
        <v>1083</v>
      </c>
      <c r="H309" s="27">
        <v>103274</v>
      </c>
      <c r="I309" s="27" t="s">
        <v>1489</v>
      </c>
      <c r="J309" s="27">
        <v>4</v>
      </c>
      <c r="K309" s="27">
        <v>0</v>
      </c>
      <c r="L309" s="27">
        <v>1</v>
      </c>
      <c r="O309" s="27" t="s">
        <v>197</v>
      </c>
      <c r="P309" s="27">
        <v>89</v>
      </c>
      <c r="U309" s="27" t="s">
        <v>1081</v>
      </c>
    </row>
    <row r="310" spans="1:22">
      <c r="A310" s="27" t="s">
        <v>16</v>
      </c>
      <c r="B310" s="27" t="s">
        <v>212</v>
      </c>
      <c r="C310" s="27" t="s">
        <v>1402</v>
      </c>
      <c r="D310" s="27" t="s">
        <v>1488</v>
      </c>
      <c r="E310" s="27" t="s">
        <v>1487</v>
      </c>
      <c r="F310" s="27" t="s">
        <v>1070</v>
      </c>
      <c r="G310" s="27" t="s">
        <v>1083</v>
      </c>
      <c r="H310" s="27">
        <v>103277</v>
      </c>
      <c r="I310" s="27" t="s">
        <v>1487</v>
      </c>
      <c r="J310" s="27">
        <v>4</v>
      </c>
      <c r="K310" s="27">
        <v>0</v>
      </c>
      <c r="L310" s="27">
        <v>1</v>
      </c>
      <c r="O310" s="27" t="s">
        <v>197</v>
      </c>
      <c r="P310" s="27">
        <v>88</v>
      </c>
      <c r="U310" s="27" t="s">
        <v>1081</v>
      </c>
    </row>
    <row r="311" spans="1:22">
      <c r="A311" s="27" t="s">
        <v>16</v>
      </c>
      <c r="B311" s="27" t="s">
        <v>213</v>
      </c>
      <c r="C311" s="27" t="s">
        <v>1402</v>
      </c>
      <c r="D311" s="27" t="s">
        <v>1486</v>
      </c>
      <c r="E311" s="27" t="s">
        <v>1485</v>
      </c>
      <c r="F311" s="27" t="s">
        <v>1070</v>
      </c>
      <c r="G311" s="27" t="s">
        <v>1083</v>
      </c>
      <c r="H311" s="27">
        <v>117060</v>
      </c>
      <c r="I311" s="27" t="s">
        <v>1485</v>
      </c>
      <c r="J311" s="27">
        <v>4</v>
      </c>
      <c r="K311" s="27">
        <v>0</v>
      </c>
      <c r="L311" s="27">
        <v>1</v>
      </c>
      <c r="O311" s="27" t="s">
        <v>197</v>
      </c>
      <c r="P311" s="27">
        <v>517</v>
      </c>
      <c r="U311" s="27" t="s">
        <v>1081</v>
      </c>
    </row>
    <row r="312" spans="1:22">
      <c r="A312" s="27" t="s">
        <v>16</v>
      </c>
      <c r="B312" s="27" t="s">
        <v>1484</v>
      </c>
      <c r="C312" s="27" t="s">
        <v>1402</v>
      </c>
      <c r="D312" s="27" t="s">
        <v>1483</v>
      </c>
      <c r="E312" s="27" t="s">
        <v>1482</v>
      </c>
      <c r="F312" s="27" t="s">
        <v>1070</v>
      </c>
      <c r="G312" s="27" t="s">
        <v>1083</v>
      </c>
      <c r="H312" s="27">
        <v>117059</v>
      </c>
      <c r="I312" s="27" t="s">
        <v>1482</v>
      </c>
      <c r="J312" s="27">
        <v>4</v>
      </c>
      <c r="K312" s="27">
        <v>0</v>
      </c>
      <c r="L312" s="27">
        <v>1</v>
      </c>
      <c r="O312" s="27" t="s">
        <v>197</v>
      </c>
      <c r="P312" s="27">
        <v>519</v>
      </c>
      <c r="U312" s="27" t="s">
        <v>1081</v>
      </c>
    </row>
    <row r="313" spans="1:22">
      <c r="A313" s="27" t="s">
        <v>16</v>
      </c>
      <c r="B313" s="27" t="s">
        <v>214</v>
      </c>
      <c r="C313" s="27" t="s">
        <v>1402</v>
      </c>
      <c r="D313" s="27" t="s">
        <v>1481</v>
      </c>
      <c r="E313" s="27" t="s">
        <v>1480</v>
      </c>
      <c r="F313" s="27" t="s">
        <v>1070</v>
      </c>
      <c r="G313" s="27" t="s">
        <v>1083</v>
      </c>
      <c r="H313" s="27">
        <v>103276</v>
      </c>
      <c r="I313" s="27" t="s">
        <v>1480</v>
      </c>
      <c r="J313" s="27">
        <v>4</v>
      </c>
      <c r="K313" s="27">
        <v>0</v>
      </c>
      <c r="L313" s="27">
        <v>1</v>
      </c>
      <c r="M313" s="27">
        <v>1008.9625</v>
      </c>
      <c r="N313" s="27" t="s">
        <v>1085</v>
      </c>
      <c r="O313" s="27" t="s">
        <v>197</v>
      </c>
      <c r="P313" s="27">
        <v>90</v>
      </c>
      <c r="U313" s="27" t="s">
        <v>1081</v>
      </c>
    </row>
    <row r="314" spans="1:22">
      <c r="A314" s="27" t="s">
        <v>16</v>
      </c>
      <c r="B314" s="27" t="s">
        <v>205</v>
      </c>
      <c r="C314" s="27" t="s">
        <v>1072</v>
      </c>
      <c r="D314" s="27" t="s">
        <v>1479</v>
      </c>
      <c r="E314" s="27" t="s">
        <v>1478</v>
      </c>
      <c r="F314" s="27" t="s">
        <v>1070</v>
      </c>
      <c r="G314" s="27" t="s">
        <v>1083</v>
      </c>
      <c r="H314" s="27">
        <v>101840</v>
      </c>
      <c r="I314" s="27" t="s">
        <v>1478</v>
      </c>
      <c r="J314" s="27">
        <v>4</v>
      </c>
      <c r="K314" s="27">
        <v>0</v>
      </c>
      <c r="L314" s="27">
        <v>1</v>
      </c>
      <c r="M314" s="27">
        <v>10.250500000000001</v>
      </c>
      <c r="N314" s="27" t="s">
        <v>1095</v>
      </c>
      <c r="O314" s="27" t="s">
        <v>197</v>
      </c>
      <c r="P314" s="27">
        <v>87</v>
      </c>
      <c r="U314" s="27" t="s">
        <v>1081</v>
      </c>
    </row>
    <row r="315" spans="1:22">
      <c r="A315" s="27" t="s">
        <v>16</v>
      </c>
      <c r="B315" s="27" t="s">
        <v>200</v>
      </c>
      <c r="C315" s="27" t="s">
        <v>1072</v>
      </c>
      <c r="D315" s="27" t="s">
        <v>1477</v>
      </c>
      <c r="E315" s="27" t="s">
        <v>1476</v>
      </c>
      <c r="F315" s="27" t="s">
        <v>1070</v>
      </c>
      <c r="G315" s="27" t="s">
        <v>1083</v>
      </c>
      <c r="H315" s="27">
        <v>101839</v>
      </c>
      <c r="I315" s="27" t="s">
        <v>1476</v>
      </c>
      <c r="J315" s="27">
        <v>4</v>
      </c>
      <c r="K315" s="27">
        <v>0</v>
      </c>
      <c r="L315" s="27">
        <v>1</v>
      </c>
      <c r="O315" s="27" t="s">
        <v>197</v>
      </c>
      <c r="P315" s="27">
        <v>79</v>
      </c>
      <c r="U315" s="27" t="s">
        <v>1081</v>
      </c>
      <c r="V315" s="27" t="s">
        <v>881</v>
      </c>
    </row>
    <row r="316" spans="1:22">
      <c r="A316" s="27" t="s">
        <v>16</v>
      </c>
      <c r="B316" s="27" t="s">
        <v>200</v>
      </c>
      <c r="C316" s="27" t="s">
        <v>1072</v>
      </c>
      <c r="F316" s="27" t="s">
        <v>1070</v>
      </c>
      <c r="G316" s="27" t="s">
        <v>1083</v>
      </c>
      <c r="I316" s="27" t="s">
        <v>1475</v>
      </c>
      <c r="J316" s="27">
        <v>4</v>
      </c>
      <c r="K316" s="27">
        <v>0</v>
      </c>
      <c r="L316" s="27">
        <v>1</v>
      </c>
      <c r="O316" s="27" t="s">
        <v>197</v>
      </c>
      <c r="P316" s="27">
        <v>403</v>
      </c>
      <c r="U316" s="27" t="s">
        <v>1081</v>
      </c>
    </row>
    <row r="317" spans="1:22">
      <c r="A317" s="27" t="s">
        <v>16</v>
      </c>
      <c r="B317" s="27" t="s">
        <v>201</v>
      </c>
      <c r="C317" s="27" t="s">
        <v>1072</v>
      </c>
      <c r="D317" s="27" t="s">
        <v>1474</v>
      </c>
      <c r="E317" s="27" t="s">
        <v>286</v>
      </c>
      <c r="F317" s="27" t="s">
        <v>1070</v>
      </c>
      <c r="G317" s="27" t="s">
        <v>1083</v>
      </c>
      <c r="H317" s="27">
        <v>101837</v>
      </c>
      <c r="I317" s="27" t="s">
        <v>286</v>
      </c>
      <c r="J317" s="27">
        <v>4</v>
      </c>
      <c r="K317" s="27">
        <v>0</v>
      </c>
      <c r="L317" s="27">
        <v>1</v>
      </c>
      <c r="O317" s="27" t="s">
        <v>197</v>
      </c>
      <c r="P317" s="27">
        <v>78</v>
      </c>
      <c r="U317" s="27" t="s">
        <v>1081</v>
      </c>
      <c r="V317" s="27" t="s">
        <v>882</v>
      </c>
    </row>
    <row r="318" spans="1:22">
      <c r="A318" s="27" t="s">
        <v>16</v>
      </c>
      <c r="B318" s="27" t="s">
        <v>203</v>
      </c>
      <c r="C318" s="27" t="s">
        <v>1072</v>
      </c>
      <c r="D318" s="27" t="s">
        <v>1473</v>
      </c>
      <c r="E318" s="27" t="s">
        <v>1472</v>
      </c>
      <c r="F318" s="27" t="s">
        <v>1070</v>
      </c>
      <c r="G318" s="27" t="s">
        <v>1083</v>
      </c>
      <c r="H318" s="27">
        <v>117061</v>
      </c>
      <c r="I318" s="27" t="s">
        <v>1472</v>
      </c>
      <c r="J318" s="27">
        <v>4</v>
      </c>
      <c r="K318" s="27">
        <v>0</v>
      </c>
      <c r="L318" s="27">
        <v>1</v>
      </c>
      <c r="O318" s="27" t="s">
        <v>197</v>
      </c>
      <c r="P318" s="27">
        <v>513</v>
      </c>
      <c r="U318" s="27" t="s">
        <v>1081</v>
      </c>
      <c r="V318" s="27" t="s">
        <v>879</v>
      </c>
    </row>
    <row r="319" spans="1:22">
      <c r="A319" s="27" t="s">
        <v>16</v>
      </c>
      <c r="B319" s="27" t="s">
        <v>203</v>
      </c>
      <c r="C319" s="27" t="s">
        <v>1072</v>
      </c>
      <c r="F319" s="27" t="s">
        <v>1070</v>
      </c>
      <c r="I319" s="27" t="s">
        <v>1471</v>
      </c>
      <c r="J319" s="27">
        <v>4</v>
      </c>
      <c r="K319" s="27">
        <v>0</v>
      </c>
      <c r="L319" s="27">
        <v>1</v>
      </c>
      <c r="O319" s="27" t="s">
        <v>197</v>
      </c>
      <c r="P319" s="27">
        <v>514</v>
      </c>
      <c r="U319" s="27" t="s">
        <v>1081</v>
      </c>
    </row>
    <row r="320" spans="1:22">
      <c r="A320" s="27" t="s">
        <v>16</v>
      </c>
      <c r="B320" s="27" t="s">
        <v>207</v>
      </c>
      <c r="C320" s="27" t="s">
        <v>1072</v>
      </c>
      <c r="D320" s="27" t="s">
        <v>1470</v>
      </c>
      <c r="E320" s="27" t="s">
        <v>1469</v>
      </c>
      <c r="F320" s="27" t="s">
        <v>1070</v>
      </c>
      <c r="G320" s="27" t="s">
        <v>1083</v>
      </c>
      <c r="H320" s="27">
        <v>117062</v>
      </c>
      <c r="I320" s="27" t="s">
        <v>1469</v>
      </c>
      <c r="J320" s="27">
        <v>4</v>
      </c>
      <c r="K320" s="27">
        <v>0</v>
      </c>
      <c r="L320" s="27">
        <v>1</v>
      </c>
      <c r="O320" s="27" t="s">
        <v>197</v>
      </c>
      <c r="P320" s="27">
        <v>515</v>
      </c>
      <c r="U320" s="27" t="s">
        <v>1081</v>
      </c>
      <c r="V320" s="27" t="s">
        <v>880</v>
      </c>
    </row>
    <row r="321" spans="1:21">
      <c r="A321" s="27" t="s">
        <v>16</v>
      </c>
      <c r="B321" s="27" t="s">
        <v>207</v>
      </c>
      <c r="C321" s="27" t="s">
        <v>1072</v>
      </c>
      <c r="F321" s="27" t="s">
        <v>1070</v>
      </c>
      <c r="I321" s="27" t="s">
        <v>1468</v>
      </c>
      <c r="J321" s="27">
        <v>4</v>
      </c>
      <c r="K321" s="27">
        <v>0</v>
      </c>
      <c r="L321" s="27">
        <v>1</v>
      </c>
      <c r="O321" s="27" t="s">
        <v>197</v>
      </c>
      <c r="P321" s="27">
        <v>516</v>
      </c>
      <c r="U321" s="27" t="s">
        <v>1081</v>
      </c>
    </row>
    <row r="322" spans="1:21">
      <c r="A322" s="27" t="s">
        <v>16</v>
      </c>
      <c r="B322" s="27" t="s">
        <v>209</v>
      </c>
      <c r="C322" s="27" t="s">
        <v>1072</v>
      </c>
      <c r="D322" s="27" t="s">
        <v>1467</v>
      </c>
      <c r="E322" s="27" t="s">
        <v>1466</v>
      </c>
      <c r="F322" s="27" t="s">
        <v>1070</v>
      </c>
      <c r="G322" s="27" t="s">
        <v>1083</v>
      </c>
      <c r="H322" s="27">
        <v>101838</v>
      </c>
      <c r="I322" s="27" t="s">
        <v>1466</v>
      </c>
      <c r="J322" s="27">
        <v>4</v>
      </c>
      <c r="K322" s="27">
        <v>0</v>
      </c>
      <c r="L322" s="27">
        <v>1</v>
      </c>
      <c r="M322" s="27">
        <v>10.250999999999999</v>
      </c>
      <c r="N322" s="27" t="s">
        <v>1085</v>
      </c>
      <c r="O322" s="27" t="s">
        <v>197</v>
      </c>
      <c r="P322" s="27">
        <v>80</v>
      </c>
      <c r="U322" s="27" t="s">
        <v>1081</v>
      </c>
    </row>
    <row r="323" spans="1:21">
      <c r="A323" s="27" t="s">
        <v>9</v>
      </c>
      <c r="B323" s="27" t="s">
        <v>196</v>
      </c>
      <c r="C323" s="27" t="s">
        <v>1077</v>
      </c>
      <c r="D323" s="27" t="s">
        <v>1465</v>
      </c>
      <c r="E323" s="27" t="s">
        <v>1032</v>
      </c>
      <c r="F323" s="27" t="s">
        <v>1070</v>
      </c>
      <c r="G323" s="27" t="s">
        <v>1069</v>
      </c>
      <c r="H323" s="27">
        <v>119077</v>
      </c>
      <c r="I323" s="27" t="s">
        <v>1032</v>
      </c>
      <c r="J323" s="27">
        <v>3</v>
      </c>
      <c r="K323" s="27">
        <v>0</v>
      </c>
      <c r="L323" s="27">
        <v>1</v>
      </c>
      <c r="O323" s="27" t="s">
        <v>197</v>
      </c>
      <c r="P323" s="27">
        <v>768</v>
      </c>
      <c r="U323" s="27" t="s">
        <v>1068</v>
      </c>
    </row>
    <row r="324" spans="1:21">
      <c r="A324" s="27" t="s">
        <v>9</v>
      </c>
      <c r="B324" s="27" t="s">
        <v>196</v>
      </c>
      <c r="C324" s="27" t="s">
        <v>1077</v>
      </c>
      <c r="E324" s="27" t="s">
        <v>1464</v>
      </c>
      <c r="F324" s="27" t="s">
        <v>1070</v>
      </c>
      <c r="G324" s="27" t="s">
        <v>1069</v>
      </c>
      <c r="I324" s="27" t="s">
        <v>1464</v>
      </c>
      <c r="J324" s="27">
        <v>3</v>
      </c>
      <c r="K324" s="27">
        <v>0</v>
      </c>
      <c r="L324" s="27">
        <v>1</v>
      </c>
      <c r="O324" s="27" t="s">
        <v>197</v>
      </c>
      <c r="P324" s="27">
        <v>769</v>
      </c>
      <c r="U324" s="27" t="s">
        <v>1068</v>
      </c>
    </row>
    <row r="325" spans="1:21">
      <c r="A325" s="27" t="s">
        <v>9</v>
      </c>
      <c r="B325" s="27" t="s">
        <v>198</v>
      </c>
      <c r="C325" s="27" t="s">
        <v>1077</v>
      </c>
      <c r="D325" s="27" t="s">
        <v>1463</v>
      </c>
      <c r="E325" s="27" t="s">
        <v>1031</v>
      </c>
      <c r="F325" s="27" t="s">
        <v>1070</v>
      </c>
      <c r="G325" s="27" t="s">
        <v>1069</v>
      </c>
      <c r="H325" s="27">
        <v>119076</v>
      </c>
      <c r="I325" s="27" t="s">
        <v>1031</v>
      </c>
      <c r="J325" s="27">
        <v>3</v>
      </c>
      <c r="K325" s="27">
        <v>0</v>
      </c>
      <c r="L325" s="27">
        <v>1</v>
      </c>
      <c r="O325" s="27" t="s">
        <v>197</v>
      </c>
      <c r="P325" s="27">
        <v>767</v>
      </c>
      <c r="U325" s="27" t="s">
        <v>1068</v>
      </c>
    </row>
    <row r="326" spans="1:21">
      <c r="A326" s="27" t="s">
        <v>9</v>
      </c>
      <c r="B326" s="27" t="s">
        <v>210</v>
      </c>
      <c r="C326" s="27" t="s">
        <v>1402</v>
      </c>
      <c r="D326" s="27" t="s">
        <v>1462</v>
      </c>
      <c r="E326" s="27" t="s">
        <v>1461</v>
      </c>
      <c r="F326" s="27" t="s">
        <v>1070</v>
      </c>
      <c r="G326" s="27" t="s">
        <v>1069</v>
      </c>
      <c r="H326" s="27">
        <v>105868</v>
      </c>
      <c r="I326" s="27" t="s">
        <v>1460</v>
      </c>
      <c r="J326" s="27">
        <v>3</v>
      </c>
      <c r="K326" s="27">
        <v>0</v>
      </c>
      <c r="L326" s="27">
        <v>1</v>
      </c>
      <c r="O326" s="27" t="s">
        <v>197</v>
      </c>
      <c r="P326" s="27">
        <v>140</v>
      </c>
      <c r="U326" s="27" t="s">
        <v>1068</v>
      </c>
    </row>
    <row r="327" spans="1:21">
      <c r="A327" s="27" t="s">
        <v>9</v>
      </c>
      <c r="B327" s="27" t="s">
        <v>212</v>
      </c>
      <c r="C327" s="27" t="s">
        <v>1402</v>
      </c>
      <c r="D327" s="27" t="s">
        <v>1459</v>
      </c>
      <c r="E327" s="27" t="s">
        <v>1458</v>
      </c>
      <c r="F327" s="27" t="s">
        <v>1070</v>
      </c>
      <c r="G327" s="27" t="s">
        <v>1069</v>
      </c>
      <c r="H327" s="27">
        <v>105876</v>
      </c>
      <c r="I327" s="27" t="s">
        <v>1457</v>
      </c>
      <c r="J327" s="27">
        <v>3</v>
      </c>
      <c r="K327" s="27">
        <v>0</v>
      </c>
      <c r="L327" s="27">
        <v>1</v>
      </c>
      <c r="O327" s="27" t="s">
        <v>197</v>
      </c>
      <c r="P327" s="27">
        <v>168</v>
      </c>
      <c r="U327" s="27" t="s">
        <v>1068</v>
      </c>
    </row>
    <row r="328" spans="1:21">
      <c r="A328" s="27" t="s">
        <v>9</v>
      </c>
      <c r="B328" s="27" t="s">
        <v>200</v>
      </c>
      <c r="C328" s="27" t="s">
        <v>1072</v>
      </c>
      <c r="D328" s="27" t="s">
        <v>1456</v>
      </c>
      <c r="E328" s="27" t="s">
        <v>1455</v>
      </c>
      <c r="F328" s="27" t="s">
        <v>1070</v>
      </c>
      <c r="G328" s="27" t="s">
        <v>1069</v>
      </c>
      <c r="H328" s="27">
        <v>100080</v>
      </c>
      <c r="I328" s="27" t="s">
        <v>1034</v>
      </c>
      <c r="J328" s="27">
        <v>3</v>
      </c>
      <c r="K328" s="27">
        <v>0</v>
      </c>
      <c r="L328" s="27">
        <v>1</v>
      </c>
      <c r="O328" s="27" t="s">
        <v>197</v>
      </c>
      <c r="P328" s="27">
        <v>10</v>
      </c>
      <c r="U328" s="27" t="s">
        <v>1068</v>
      </c>
    </row>
    <row r="329" spans="1:21">
      <c r="A329" s="27" t="s">
        <v>9</v>
      </c>
      <c r="B329" s="27" t="s">
        <v>200</v>
      </c>
      <c r="C329" s="27" t="s">
        <v>1072</v>
      </c>
      <c r="F329" s="27" t="s">
        <v>1070</v>
      </c>
      <c r="I329" s="27" t="s">
        <v>1454</v>
      </c>
      <c r="J329" s="27">
        <v>3</v>
      </c>
      <c r="K329" s="27">
        <v>0</v>
      </c>
      <c r="L329" s="27">
        <v>1</v>
      </c>
      <c r="O329" s="27" t="s">
        <v>197</v>
      </c>
      <c r="P329" s="27">
        <v>11</v>
      </c>
      <c r="U329" s="27" t="s">
        <v>1068</v>
      </c>
    </row>
    <row r="330" spans="1:21">
      <c r="A330" s="27" t="s">
        <v>9</v>
      </c>
      <c r="B330" s="27" t="s">
        <v>200</v>
      </c>
      <c r="C330" s="27" t="s">
        <v>1072</v>
      </c>
      <c r="F330" s="27" t="s">
        <v>1070</v>
      </c>
      <c r="I330" s="27" t="s">
        <v>1453</v>
      </c>
      <c r="J330" s="27">
        <v>3</v>
      </c>
      <c r="K330" s="27">
        <v>0</v>
      </c>
      <c r="L330" s="27">
        <v>1</v>
      </c>
      <c r="O330" s="27" t="s">
        <v>197</v>
      </c>
      <c r="P330" s="27">
        <v>12</v>
      </c>
      <c r="U330" s="27" t="s">
        <v>1068</v>
      </c>
    </row>
    <row r="331" spans="1:21">
      <c r="A331" s="27" t="s">
        <v>9</v>
      </c>
      <c r="B331" s="27" t="s">
        <v>200</v>
      </c>
      <c r="C331" s="27" t="s">
        <v>1072</v>
      </c>
      <c r="F331" s="27" t="s">
        <v>1070</v>
      </c>
      <c r="I331" s="27" t="s">
        <v>1452</v>
      </c>
      <c r="J331" s="27">
        <v>3</v>
      </c>
      <c r="K331" s="27">
        <v>0</v>
      </c>
      <c r="L331" s="27">
        <v>1</v>
      </c>
      <c r="O331" s="27" t="s">
        <v>197</v>
      </c>
      <c r="P331" s="27">
        <v>378</v>
      </c>
      <c r="U331" s="27" t="s">
        <v>1068</v>
      </c>
    </row>
    <row r="332" spans="1:21">
      <c r="A332" s="27" t="s">
        <v>9</v>
      </c>
      <c r="B332" s="27" t="s">
        <v>201</v>
      </c>
      <c r="C332" s="27" t="s">
        <v>1072</v>
      </c>
      <c r="D332" s="27" t="s">
        <v>1451</v>
      </c>
      <c r="E332" s="27" t="s">
        <v>1450</v>
      </c>
      <c r="F332" s="27" t="s">
        <v>1070</v>
      </c>
      <c r="G332" s="27" t="s">
        <v>1069</v>
      </c>
      <c r="H332" s="27">
        <v>105875</v>
      </c>
      <c r="I332" s="27" t="s">
        <v>1033</v>
      </c>
      <c r="J332" s="27">
        <v>3</v>
      </c>
      <c r="K332" s="27">
        <v>0</v>
      </c>
      <c r="L332" s="27">
        <v>1</v>
      </c>
      <c r="O332" s="27" t="s">
        <v>197</v>
      </c>
      <c r="P332" s="27">
        <v>167</v>
      </c>
      <c r="T332" s="27" t="s">
        <v>1449</v>
      </c>
      <c r="U332" s="27" t="s">
        <v>1068</v>
      </c>
    </row>
    <row r="333" spans="1:21">
      <c r="A333" s="27" t="s">
        <v>10</v>
      </c>
      <c r="B333" s="27" t="s">
        <v>196</v>
      </c>
      <c r="C333" s="27" t="s">
        <v>1077</v>
      </c>
      <c r="D333" s="27" t="s">
        <v>1448</v>
      </c>
      <c r="E333" s="27" t="s">
        <v>1039</v>
      </c>
      <c r="F333" s="27" t="s">
        <v>1070</v>
      </c>
      <c r="G333" s="27" t="s">
        <v>1069</v>
      </c>
      <c r="H333" s="27">
        <v>119248</v>
      </c>
      <c r="I333" s="27" t="s">
        <v>1039</v>
      </c>
      <c r="J333" s="27">
        <v>3</v>
      </c>
      <c r="K333" s="27">
        <v>0</v>
      </c>
      <c r="L333" s="27">
        <v>1</v>
      </c>
      <c r="O333" s="27" t="s">
        <v>197</v>
      </c>
      <c r="P333" s="27">
        <v>780</v>
      </c>
      <c r="U333" s="27" t="s">
        <v>1068</v>
      </c>
    </row>
    <row r="334" spans="1:21">
      <c r="A334" s="27" t="s">
        <v>10</v>
      </c>
      <c r="B334" s="27" t="s">
        <v>196</v>
      </c>
      <c r="C334" s="27" t="s">
        <v>1077</v>
      </c>
      <c r="E334" s="27" t="s">
        <v>1447</v>
      </c>
      <c r="F334" s="27" t="s">
        <v>1070</v>
      </c>
      <c r="G334" s="27" t="s">
        <v>1069</v>
      </c>
      <c r="I334" s="27" t="s">
        <v>1447</v>
      </c>
      <c r="J334" s="27">
        <v>3</v>
      </c>
      <c r="K334" s="27">
        <v>0</v>
      </c>
      <c r="L334" s="27">
        <v>1</v>
      </c>
      <c r="O334" s="27" t="s">
        <v>197</v>
      </c>
      <c r="P334" s="27">
        <v>781</v>
      </c>
      <c r="U334" s="27" t="s">
        <v>1068</v>
      </c>
    </row>
    <row r="335" spans="1:21">
      <c r="A335" s="27" t="s">
        <v>10</v>
      </c>
      <c r="B335" s="27" t="s">
        <v>198</v>
      </c>
      <c r="C335" s="27" t="s">
        <v>1077</v>
      </c>
      <c r="D335" s="27" t="s">
        <v>1446</v>
      </c>
      <c r="E335" s="27" t="s">
        <v>494</v>
      </c>
      <c r="F335" s="27" t="s">
        <v>1070</v>
      </c>
      <c r="G335" s="27" t="s">
        <v>1069</v>
      </c>
      <c r="H335" s="27">
        <v>119247</v>
      </c>
      <c r="I335" s="27" t="s">
        <v>494</v>
      </c>
      <c r="J335" s="27">
        <v>3</v>
      </c>
      <c r="K335" s="27">
        <v>0</v>
      </c>
      <c r="L335" s="27">
        <v>1</v>
      </c>
      <c r="O335" s="27" t="s">
        <v>197</v>
      </c>
      <c r="P335" s="27">
        <v>779</v>
      </c>
      <c r="U335" s="27" t="s">
        <v>1068</v>
      </c>
    </row>
    <row r="336" spans="1:21">
      <c r="A336" s="27" t="s">
        <v>10</v>
      </c>
      <c r="B336" s="27" t="s">
        <v>210</v>
      </c>
      <c r="C336" s="27" t="s">
        <v>1402</v>
      </c>
      <c r="D336" s="27" t="s">
        <v>1445</v>
      </c>
      <c r="E336" s="27" t="s">
        <v>1444</v>
      </c>
      <c r="F336" s="27" t="s">
        <v>1070</v>
      </c>
      <c r="G336" s="27" t="s">
        <v>1069</v>
      </c>
      <c r="H336" s="27">
        <v>105873</v>
      </c>
      <c r="I336" s="27" t="s">
        <v>1443</v>
      </c>
      <c r="J336" s="27">
        <v>3</v>
      </c>
      <c r="K336" s="27">
        <v>0</v>
      </c>
      <c r="L336" s="27">
        <v>1</v>
      </c>
      <c r="O336" s="27" t="s">
        <v>197</v>
      </c>
      <c r="P336" s="27">
        <v>142</v>
      </c>
      <c r="U336" s="27" t="s">
        <v>1068</v>
      </c>
    </row>
    <row r="337" spans="1:22">
      <c r="A337" s="27" t="s">
        <v>10</v>
      </c>
      <c r="B337" s="27" t="s">
        <v>212</v>
      </c>
      <c r="C337" s="27" t="s">
        <v>1402</v>
      </c>
      <c r="D337" s="27" t="s">
        <v>1442</v>
      </c>
      <c r="E337" s="27" t="s">
        <v>1441</v>
      </c>
      <c r="F337" s="27" t="s">
        <v>1070</v>
      </c>
      <c r="G337" s="27" t="s">
        <v>1069</v>
      </c>
      <c r="H337" s="27">
        <v>105874</v>
      </c>
      <c r="I337" s="27" t="s">
        <v>1440</v>
      </c>
      <c r="J337" s="27">
        <v>3</v>
      </c>
      <c r="K337" s="27">
        <v>0</v>
      </c>
      <c r="L337" s="27">
        <v>1</v>
      </c>
      <c r="O337" s="27" t="s">
        <v>197</v>
      </c>
      <c r="P337" s="27">
        <v>141</v>
      </c>
      <c r="U337" s="27" t="s">
        <v>1068</v>
      </c>
    </row>
    <row r="338" spans="1:22">
      <c r="A338" s="27" t="s">
        <v>10</v>
      </c>
      <c r="B338" s="27" t="s">
        <v>200</v>
      </c>
      <c r="C338" s="27" t="s">
        <v>1072</v>
      </c>
      <c r="D338" s="27" t="s">
        <v>1439</v>
      </c>
      <c r="E338" s="27" t="s">
        <v>1438</v>
      </c>
      <c r="F338" s="27" t="s">
        <v>1070</v>
      </c>
      <c r="G338" s="27" t="s">
        <v>1069</v>
      </c>
      <c r="H338" s="27">
        <v>102435</v>
      </c>
      <c r="I338" s="27" t="s">
        <v>1040</v>
      </c>
      <c r="J338" s="27">
        <v>3</v>
      </c>
      <c r="K338" s="27">
        <v>0</v>
      </c>
      <c r="L338" s="27">
        <v>1</v>
      </c>
      <c r="O338" s="27" t="s">
        <v>197</v>
      </c>
      <c r="P338" s="27">
        <v>14</v>
      </c>
      <c r="U338" s="27" t="s">
        <v>1068</v>
      </c>
    </row>
    <row r="339" spans="1:22">
      <c r="A339" s="27" t="s">
        <v>10</v>
      </c>
      <c r="B339" s="27" t="s">
        <v>200</v>
      </c>
      <c r="C339" s="27" t="s">
        <v>1072</v>
      </c>
      <c r="F339" s="27" t="s">
        <v>1070</v>
      </c>
      <c r="I339" s="27" t="s">
        <v>1437</v>
      </c>
      <c r="J339" s="27">
        <v>3</v>
      </c>
      <c r="K339" s="27">
        <v>0</v>
      </c>
      <c r="L339" s="27">
        <v>1</v>
      </c>
      <c r="O339" s="27" t="s">
        <v>197</v>
      </c>
      <c r="P339" s="27">
        <v>381</v>
      </c>
      <c r="U339" s="27" t="s">
        <v>1068</v>
      </c>
    </row>
    <row r="340" spans="1:22">
      <c r="A340" s="27" t="s">
        <v>10</v>
      </c>
      <c r="B340" s="27" t="s">
        <v>201</v>
      </c>
      <c r="C340" s="27" t="s">
        <v>1072</v>
      </c>
      <c r="D340" s="27" t="s">
        <v>1436</v>
      </c>
      <c r="E340" s="27" t="s">
        <v>495</v>
      </c>
      <c r="F340" s="27" t="s">
        <v>1070</v>
      </c>
      <c r="G340" s="27" t="s">
        <v>1069</v>
      </c>
      <c r="H340" s="27">
        <v>102434</v>
      </c>
      <c r="I340" s="27" t="s">
        <v>733</v>
      </c>
      <c r="J340" s="27">
        <v>3</v>
      </c>
      <c r="K340" s="27">
        <v>0</v>
      </c>
      <c r="L340" s="27">
        <v>1</v>
      </c>
      <c r="O340" s="27" t="s">
        <v>197</v>
      </c>
      <c r="P340" s="27">
        <v>13</v>
      </c>
      <c r="U340" s="27" t="s">
        <v>1068</v>
      </c>
    </row>
    <row r="341" spans="1:22">
      <c r="A341" s="27" t="s">
        <v>4</v>
      </c>
      <c r="B341" s="27" t="s">
        <v>196</v>
      </c>
      <c r="C341" s="27" t="s">
        <v>1077</v>
      </c>
      <c r="D341" s="27" t="s">
        <v>1435</v>
      </c>
      <c r="E341" s="27" t="s">
        <v>1434</v>
      </c>
      <c r="F341" s="27" t="s">
        <v>1070</v>
      </c>
      <c r="G341" s="27" t="s">
        <v>1069</v>
      </c>
      <c r="H341" s="27">
        <v>119219</v>
      </c>
      <c r="I341" s="27" t="s">
        <v>1434</v>
      </c>
      <c r="J341" s="27">
        <v>3</v>
      </c>
      <c r="K341" s="27">
        <v>0</v>
      </c>
      <c r="L341" s="27">
        <v>1</v>
      </c>
      <c r="O341" s="27" t="s">
        <v>197</v>
      </c>
      <c r="P341" s="27">
        <v>771</v>
      </c>
      <c r="U341" s="27" t="s">
        <v>1068</v>
      </c>
      <c r="V341" s="27" t="s">
        <v>819</v>
      </c>
    </row>
    <row r="342" spans="1:22">
      <c r="A342" s="27" t="s">
        <v>4</v>
      </c>
      <c r="B342" s="27" t="s">
        <v>196</v>
      </c>
      <c r="C342" s="27" t="s">
        <v>1077</v>
      </c>
      <c r="E342" s="27" t="s">
        <v>1433</v>
      </c>
      <c r="F342" s="27" t="s">
        <v>1070</v>
      </c>
      <c r="G342" s="27" t="s">
        <v>1069</v>
      </c>
      <c r="I342" s="27" t="s">
        <v>1433</v>
      </c>
      <c r="J342" s="27">
        <v>3</v>
      </c>
      <c r="K342" s="27">
        <v>0</v>
      </c>
      <c r="L342" s="27">
        <v>1</v>
      </c>
      <c r="O342" s="27" t="s">
        <v>197</v>
      </c>
      <c r="P342" s="27">
        <v>772</v>
      </c>
      <c r="U342" s="27" t="s">
        <v>1068</v>
      </c>
    </row>
    <row r="343" spans="1:22">
      <c r="A343" s="27" t="s">
        <v>4</v>
      </c>
      <c r="B343" s="27" t="s">
        <v>198</v>
      </c>
      <c r="C343" s="27" t="s">
        <v>1077</v>
      </c>
      <c r="D343" s="27" t="s">
        <v>1432</v>
      </c>
      <c r="E343" s="27" t="s">
        <v>322</v>
      </c>
      <c r="F343" s="27" t="s">
        <v>1070</v>
      </c>
      <c r="G343" s="27" t="s">
        <v>1069</v>
      </c>
      <c r="H343" s="27">
        <v>119218</v>
      </c>
      <c r="I343" s="27" t="s">
        <v>322</v>
      </c>
      <c r="J343" s="27">
        <v>3</v>
      </c>
      <c r="K343" s="27">
        <v>0</v>
      </c>
      <c r="L343" s="27">
        <v>1</v>
      </c>
      <c r="O343" s="27" t="s">
        <v>197</v>
      </c>
      <c r="P343" s="27">
        <v>770</v>
      </c>
      <c r="U343" s="27" t="s">
        <v>1068</v>
      </c>
      <c r="V343" s="27" t="s">
        <v>820</v>
      </c>
    </row>
    <row r="344" spans="1:22">
      <c r="A344" s="27" t="s">
        <v>4</v>
      </c>
      <c r="B344" s="27" t="s">
        <v>210</v>
      </c>
      <c r="C344" s="27" t="s">
        <v>1402</v>
      </c>
      <c r="D344" s="27" t="s">
        <v>1431</v>
      </c>
      <c r="E344" s="27" t="s">
        <v>1430</v>
      </c>
      <c r="F344" s="27" t="s">
        <v>1070</v>
      </c>
      <c r="G344" s="27" t="s">
        <v>1069</v>
      </c>
      <c r="H344" s="27">
        <v>105870</v>
      </c>
      <c r="I344" s="27" t="s">
        <v>1429</v>
      </c>
      <c r="J344" s="27">
        <v>3</v>
      </c>
      <c r="K344" s="27">
        <v>0</v>
      </c>
      <c r="L344" s="27">
        <v>1</v>
      </c>
      <c r="O344" s="27" t="s">
        <v>197</v>
      </c>
      <c r="P344" s="27">
        <v>146</v>
      </c>
      <c r="U344" s="27" t="s">
        <v>1068</v>
      </c>
    </row>
    <row r="345" spans="1:22">
      <c r="A345" s="27" t="s">
        <v>4</v>
      </c>
      <c r="B345" s="27" t="s">
        <v>212</v>
      </c>
      <c r="C345" s="27" t="s">
        <v>1402</v>
      </c>
      <c r="D345" s="27" t="s">
        <v>1428</v>
      </c>
      <c r="E345" s="27" t="s">
        <v>1427</v>
      </c>
      <c r="F345" s="27" t="s">
        <v>1070</v>
      </c>
      <c r="G345" s="27" t="s">
        <v>1069</v>
      </c>
      <c r="H345" s="27">
        <v>105869</v>
      </c>
      <c r="I345" s="27" t="s">
        <v>1426</v>
      </c>
      <c r="J345" s="27">
        <v>3</v>
      </c>
      <c r="K345" s="27">
        <v>0</v>
      </c>
      <c r="L345" s="27">
        <v>1</v>
      </c>
      <c r="O345" s="27" t="s">
        <v>197</v>
      </c>
      <c r="P345" s="27">
        <v>145</v>
      </c>
      <c r="U345" s="27" t="s">
        <v>1068</v>
      </c>
    </row>
    <row r="346" spans="1:22">
      <c r="A346" s="27" t="s">
        <v>4</v>
      </c>
      <c r="B346" s="27" t="s">
        <v>200</v>
      </c>
      <c r="C346" s="27" t="s">
        <v>1072</v>
      </c>
      <c r="D346" s="27" t="s">
        <v>1425</v>
      </c>
      <c r="E346" s="27" t="s">
        <v>1424</v>
      </c>
      <c r="F346" s="27" t="s">
        <v>1070</v>
      </c>
      <c r="G346" s="27" t="s">
        <v>1069</v>
      </c>
      <c r="H346" s="27">
        <v>103820</v>
      </c>
      <c r="I346" s="27" t="s">
        <v>1423</v>
      </c>
      <c r="J346" s="27">
        <v>3</v>
      </c>
      <c r="K346" s="27">
        <v>0</v>
      </c>
      <c r="L346" s="27">
        <v>1</v>
      </c>
      <c r="O346" s="27" t="s">
        <v>197</v>
      </c>
      <c r="P346" s="27">
        <v>67</v>
      </c>
      <c r="U346" s="27" t="s">
        <v>1068</v>
      </c>
      <c r="V346" s="27" t="s">
        <v>821</v>
      </c>
    </row>
    <row r="347" spans="1:22">
      <c r="A347" s="27" t="s">
        <v>5</v>
      </c>
      <c r="B347" s="27" t="s">
        <v>200</v>
      </c>
      <c r="C347" s="27" t="s">
        <v>1072</v>
      </c>
      <c r="F347" s="27" t="s">
        <v>1070</v>
      </c>
      <c r="I347" s="27" t="s">
        <v>1422</v>
      </c>
      <c r="J347" s="27">
        <v>3</v>
      </c>
      <c r="K347" s="27">
        <v>0</v>
      </c>
      <c r="L347" s="27">
        <v>1</v>
      </c>
      <c r="O347" s="27" t="s">
        <v>197</v>
      </c>
      <c r="P347" s="27">
        <v>379</v>
      </c>
      <c r="U347" s="27" t="s">
        <v>1068</v>
      </c>
    </row>
    <row r="348" spans="1:22">
      <c r="A348" s="27" t="s">
        <v>5</v>
      </c>
      <c r="B348" s="27" t="s">
        <v>201</v>
      </c>
      <c r="C348" s="27" t="s">
        <v>1072</v>
      </c>
      <c r="D348" s="27" t="s">
        <v>1421</v>
      </c>
      <c r="E348" s="27" t="s">
        <v>516</v>
      </c>
      <c r="F348" s="27" t="s">
        <v>1070</v>
      </c>
      <c r="G348" s="27" t="s">
        <v>1069</v>
      </c>
      <c r="H348" s="27">
        <v>104481</v>
      </c>
      <c r="I348" s="27" t="s">
        <v>730</v>
      </c>
      <c r="J348" s="27">
        <v>3</v>
      </c>
      <c r="K348" s="27">
        <v>0</v>
      </c>
      <c r="L348" s="27">
        <v>1</v>
      </c>
      <c r="O348" s="27" t="s">
        <v>197</v>
      </c>
      <c r="P348" s="27">
        <v>104</v>
      </c>
      <c r="U348" s="27" t="s">
        <v>1068</v>
      </c>
      <c r="V348" s="27" t="s">
        <v>826</v>
      </c>
    </row>
    <row r="349" spans="1:22">
      <c r="A349" s="27" t="s">
        <v>4</v>
      </c>
      <c r="B349" s="27" t="s">
        <v>200</v>
      </c>
      <c r="C349" s="27" t="s">
        <v>1072</v>
      </c>
      <c r="F349" s="27" t="s">
        <v>1070</v>
      </c>
      <c r="I349" s="27" t="s">
        <v>1420</v>
      </c>
      <c r="J349" s="27">
        <v>3</v>
      </c>
      <c r="K349" s="27">
        <v>0</v>
      </c>
      <c r="L349" s="27">
        <v>1</v>
      </c>
      <c r="O349" s="27" t="s">
        <v>197</v>
      </c>
      <c r="P349" s="27">
        <v>398</v>
      </c>
      <c r="U349" s="27" t="s">
        <v>1068</v>
      </c>
    </row>
    <row r="350" spans="1:22">
      <c r="A350" s="27" t="s">
        <v>4</v>
      </c>
      <c r="B350" s="27" t="s">
        <v>201</v>
      </c>
      <c r="C350" s="27" t="s">
        <v>1072</v>
      </c>
      <c r="D350" s="27" t="s">
        <v>1419</v>
      </c>
      <c r="E350" s="27" t="s">
        <v>323</v>
      </c>
      <c r="F350" s="27" t="s">
        <v>1070</v>
      </c>
      <c r="G350" s="27" t="s">
        <v>1069</v>
      </c>
      <c r="H350" s="27">
        <v>103819</v>
      </c>
      <c r="I350" s="27" t="s">
        <v>1418</v>
      </c>
      <c r="J350" s="27">
        <v>3</v>
      </c>
      <c r="K350" s="27">
        <v>0</v>
      </c>
      <c r="L350" s="27">
        <v>1</v>
      </c>
      <c r="O350" s="27" t="s">
        <v>197</v>
      </c>
      <c r="P350" s="27">
        <v>66</v>
      </c>
      <c r="U350" s="27" t="s">
        <v>1068</v>
      </c>
      <c r="V350" s="27" t="s">
        <v>822</v>
      </c>
    </row>
    <row r="351" spans="1:22">
      <c r="A351" s="27" t="s">
        <v>5</v>
      </c>
      <c r="B351" s="27" t="s">
        <v>196</v>
      </c>
      <c r="C351" s="27" t="s">
        <v>1077</v>
      </c>
      <c r="D351" s="27" t="s">
        <v>1417</v>
      </c>
      <c r="E351" s="27" t="s">
        <v>1037</v>
      </c>
      <c r="F351" s="27" t="s">
        <v>1070</v>
      </c>
      <c r="G351" s="27" t="s">
        <v>1069</v>
      </c>
      <c r="H351" s="27">
        <v>119070</v>
      </c>
      <c r="I351" s="27" t="s">
        <v>1037</v>
      </c>
      <c r="J351" s="27">
        <v>3</v>
      </c>
      <c r="K351" s="27">
        <v>0</v>
      </c>
      <c r="L351" s="27">
        <v>1</v>
      </c>
      <c r="O351" s="27" t="s">
        <v>197</v>
      </c>
      <c r="P351" s="27">
        <v>783</v>
      </c>
      <c r="U351" s="27" t="s">
        <v>1068</v>
      </c>
      <c r="V351" s="27" t="s">
        <v>823</v>
      </c>
    </row>
    <row r="352" spans="1:22">
      <c r="A352" s="27" t="s">
        <v>5</v>
      </c>
      <c r="B352" s="27" t="s">
        <v>196</v>
      </c>
      <c r="C352" s="27" t="s">
        <v>1077</v>
      </c>
      <c r="E352" s="27" t="s">
        <v>1416</v>
      </c>
      <c r="F352" s="27" t="s">
        <v>1070</v>
      </c>
      <c r="G352" s="27" t="s">
        <v>1069</v>
      </c>
      <c r="I352" s="27" t="s">
        <v>1416</v>
      </c>
      <c r="J352" s="27">
        <v>3</v>
      </c>
      <c r="K352" s="27">
        <v>0</v>
      </c>
      <c r="L352" s="27">
        <v>1</v>
      </c>
      <c r="O352" s="27" t="s">
        <v>197</v>
      </c>
      <c r="P352" s="27">
        <v>784</v>
      </c>
      <c r="U352" s="27" t="s">
        <v>1068</v>
      </c>
    </row>
    <row r="353" spans="1:22">
      <c r="A353" s="27" t="s">
        <v>5</v>
      </c>
      <c r="B353" s="27" t="s">
        <v>198</v>
      </c>
      <c r="C353" s="27" t="s">
        <v>1077</v>
      </c>
      <c r="D353" s="27" t="s">
        <v>1415</v>
      </c>
      <c r="E353" s="27" t="s">
        <v>515</v>
      </c>
      <c r="F353" s="27" t="s">
        <v>1070</v>
      </c>
      <c r="G353" s="27" t="s">
        <v>1069</v>
      </c>
      <c r="H353" s="27">
        <v>119071</v>
      </c>
      <c r="I353" s="27" t="s">
        <v>515</v>
      </c>
      <c r="J353" s="27">
        <v>3</v>
      </c>
      <c r="K353" s="27">
        <v>0</v>
      </c>
      <c r="L353" s="27">
        <v>1</v>
      </c>
      <c r="O353" s="27" t="s">
        <v>197</v>
      </c>
      <c r="P353" s="27">
        <v>782</v>
      </c>
      <c r="U353" s="27" t="s">
        <v>1068</v>
      </c>
      <c r="V353" s="27" t="s">
        <v>824</v>
      </c>
    </row>
    <row r="354" spans="1:22">
      <c r="A354" s="27" t="s">
        <v>5</v>
      </c>
      <c r="B354" s="27" t="s">
        <v>212</v>
      </c>
      <c r="C354" s="27" t="s">
        <v>1402</v>
      </c>
      <c r="D354" s="27" t="s">
        <v>1414</v>
      </c>
      <c r="E354" s="27" t="s">
        <v>1413</v>
      </c>
      <c r="F354" s="27" t="s">
        <v>1070</v>
      </c>
      <c r="G354" s="27" t="s">
        <v>1069</v>
      </c>
      <c r="H354" s="27">
        <v>104479</v>
      </c>
      <c r="I354" s="27" t="s">
        <v>1412</v>
      </c>
      <c r="J354" s="27">
        <v>3</v>
      </c>
      <c r="K354" s="27">
        <v>0</v>
      </c>
      <c r="L354" s="27">
        <v>1</v>
      </c>
      <c r="O354" s="27" t="s">
        <v>197</v>
      </c>
      <c r="P354" s="27">
        <v>106</v>
      </c>
      <c r="U354" s="27" t="s">
        <v>1068</v>
      </c>
    </row>
    <row r="355" spans="1:22">
      <c r="A355" s="27" t="s">
        <v>5</v>
      </c>
      <c r="B355" s="27" t="s">
        <v>200</v>
      </c>
      <c r="C355" s="27" t="s">
        <v>1072</v>
      </c>
      <c r="D355" s="27" t="s">
        <v>1411</v>
      </c>
      <c r="E355" s="27" t="s">
        <v>1410</v>
      </c>
      <c r="F355" s="27" t="s">
        <v>1070</v>
      </c>
      <c r="G355" s="27" t="s">
        <v>1069</v>
      </c>
      <c r="H355" s="27">
        <v>104482</v>
      </c>
      <c r="I355" s="27" t="s">
        <v>1038</v>
      </c>
      <c r="J355" s="27">
        <v>3</v>
      </c>
      <c r="K355" s="27">
        <v>0</v>
      </c>
      <c r="L355" s="27">
        <v>1</v>
      </c>
      <c r="O355" s="27" t="s">
        <v>197</v>
      </c>
      <c r="P355" s="27">
        <v>105</v>
      </c>
      <c r="U355" s="27" t="s">
        <v>1068</v>
      </c>
      <c r="V355" s="27" t="s">
        <v>825</v>
      </c>
    </row>
    <row r="356" spans="1:22">
      <c r="A356" s="27" t="s">
        <v>17</v>
      </c>
      <c r="B356" s="27" t="s">
        <v>196</v>
      </c>
      <c r="C356" s="27" t="s">
        <v>1077</v>
      </c>
      <c r="D356" s="27" t="s">
        <v>1409</v>
      </c>
      <c r="E356" s="27" t="s">
        <v>1408</v>
      </c>
      <c r="F356" s="27" t="s">
        <v>1070</v>
      </c>
      <c r="G356" s="27" t="s">
        <v>1083</v>
      </c>
      <c r="H356" s="27">
        <v>119123</v>
      </c>
      <c r="I356" s="27" t="s">
        <v>1408</v>
      </c>
      <c r="J356" s="27">
        <v>4</v>
      </c>
      <c r="K356" s="27">
        <v>0</v>
      </c>
      <c r="L356" s="27">
        <v>0</v>
      </c>
      <c r="M356" s="27">
        <v>1000.8958</v>
      </c>
      <c r="N356" s="27" t="s">
        <v>1085</v>
      </c>
      <c r="O356" s="27" t="s">
        <v>197</v>
      </c>
      <c r="P356" s="27">
        <v>799</v>
      </c>
      <c r="U356" s="27" t="s">
        <v>1081</v>
      </c>
    </row>
    <row r="357" spans="1:22">
      <c r="A357" s="27" t="s">
        <v>17</v>
      </c>
      <c r="B357" s="27" t="s">
        <v>198</v>
      </c>
      <c r="C357" s="27" t="s">
        <v>1077</v>
      </c>
      <c r="D357" s="27" t="s">
        <v>1407</v>
      </c>
      <c r="E357" s="27" t="s">
        <v>498</v>
      </c>
      <c r="F357" s="27" t="s">
        <v>1070</v>
      </c>
      <c r="G357" s="27" t="s">
        <v>1083</v>
      </c>
      <c r="H357" s="27">
        <v>119125</v>
      </c>
      <c r="I357" s="27" t="s">
        <v>498</v>
      </c>
      <c r="J357" s="27">
        <v>4</v>
      </c>
      <c r="K357" s="27">
        <v>0</v>
      </c>
      <c r="L357" s="27">
        <v>0</v>
      </c>
      <c r="O357" s="27" t="s">
        <v>197</v>
      </c>
      <c r="P357" s="27">
        <v>798</v>
      </c>
      <c r="U357" s="27" t="s">
        <v>1081</v>
      </c>
    </row>
    <row r="358" spans="1:22">
      <c r="A358" s="27" t="s">
        <v>17</v>
      </c>
      <c r="B358" s="27" t="s">
        <v>211</v>
      </c>
      <c r="C358" s="27" t="s">
        <v>1402</v>
      </c>
      <c r="D358" s="27" t="s">
        <v>1406</v>
      </c>
      <c r="E358" s="27" t="s">
        <v>1405</v>
      </c>
      <c r="F358" s="27" t="s">
        <v>1070</v>
      </c>
      <c r="G358" s="27" t="s">
        <v>1400</v>
      </c>
      <c r="H358" s="27">
        <v>103349</v>
      </c>
      <c r="I358" s="27" t="s">
        <v>1405</v>
      </c>
      <c r="J358" s="27">
        <v>4</v>
      </c>
      <c r="K358" s="27">
        <v>0</v>
      </c>
      <c r="L358" s="27">
        <v>0</v>
      </c>
      <c r="M358" s="27">
        <v>1000.9329</v>
      </c>
      <c r="N358" s="27" t="s">
        <v>1095</v>
      </c>
      <c r="O358" s="27" t="s">
        <v>197</v>
      </c>
      <c r="P358" s="27">
        <v>54</v>
      </c>
      <c r="U358" s="27" t="s">
        <v>1081</v>
      </c>
    </row>
    <row r="359" spans="1:22">
      <c r="A359" s="27" t="s">
        <v>17</v>
      </c>
      <c r="B359" s="27" t="s">
        <v>210</v>
      </c>
      <c r="C359" s="27" t="s">
        <v>1402</v>
      </c>
      <c r="D359" s="27" t="s">
        <v>1404</v>
      </c>
      <c r="E359" s="27" t="s">
        <v>1403</v>
      </c>
      <c r="F359" s="27" t="s">
        <v>1070</v>
      </c>
      <c r="G359" s="27" t="s">
        <v>1400</v>
      </c>
      <c r="H359" s="27">
        <v>103348</v>
      </c>
      <c r="I359" s="27" t="s">
        <v>1403</v>
      </c>
      <c r="J359" s="27">
        <v>4</v>
      </c>
      <c r="K359" s="27">
        <v>0</v>
      </c>
      <c r="L359" s="27">
        <v>0</v>
      </c>
      <c r="M359" s="27">
        <v>1000.8958</v>
      </c>
      <c r="N359" s="27" t="s">
        <v>1085</v>
      </c>
      <c r="O359" s="27" t="s">
        <v>197</v>
      </c>
      <c r="P359" s="27">
        <v>53</v>
      </c>
      <c r="U359" s="27" t="s">
        <v>1081</v>
      </c>
    </row>
    <row r="360" spans="1:22">
      <c r="A360" s="27" t="s">
        <v>17</v>
      </c>
      <c r="B360" s="27" t="s">
        <v>212</v>
      </c>
      <c r="C360" s="27" t="s">
        <v>1402</v>
      </c>
      <c r="D360" s="27" t="s">
        <v>1401</v>
      </c>
      <c r="E360" s="27" t="s">
        <v>502</v>
      </c>
      <c r="F360" s="27" t="s">
        <v>1070</v>
      </c>
      <c r="G360" s="27" t="s">
        <v>1400</v>
      </c>
      <c r="H360" s="27">
        <v>103347</v>
      </c>
      <c r="I360" s="27" t="s">
        <v>502</v>
      </c>
      <c r="J360" s="27">
        <v>4</v>
      </c>
      <c r="K360" s="27">
        <v>0</v>
      </c>
      <c r="L360" s="27">
        <v>0</v>
      </c>
      <c r="O360" s="27" t="s">
        <v>197</v>
      </c>
      <c r="P360" s="27">
        <v>52</v>
      </c>
      <c r="U360" s="27" t="s">
        <v>1081</v>
      </c>
    </row>
    <row r="361" spans="1:22">
      <c r="A361" s="27" t="s">
        <v>17</v>
      </c>
      <c r="B361" s="27" t="s">
        <v>205</v>
      </c>
      <c r="C361" s="27" t="s">
        <v>1072</v>
      </c>
      <c r="D361" s="27" t="s">
        <v>1399</v>
      </c>
      <c r="E361" s="27" t="s">
        <v>1398</v>
      </c>
      <c r="F361" s="27" t="s">
        <v>1070</v>
      </c>
      <c r="G361" s="27" t="s">
        <v>1083</v>
      </c>
      <c r="H361" s="27">
        <v>100943</v>
      </c>
      <c r="I361" s="27" t="s">
        <v>1398</v>
      </c>
      <c r="J361" s="27">
        <v>4</v>
      </c>
      <c r="K361" s="27">
        <v>0</v>
      </c>
      <c r="L361" s="27">
        <v>0</v>
      </c>
      <c r="M361" s="27">
        <v>10.01</v>
      </c>
      <c r="N361" s="27" t="s">
        <v>1085</v>
      </c>
      <c r="O361" s="27" t="s">
        <v>197</v>
      </c>
      <c r="P361" s="27">
        <v>51</v>
      </c>
      <c r="U361" s="27" t="s">
        <v>1081</v>
      </c>
    </row>
    <row r="362" spans="1:22">
      <c r="A362" s="27" t="s">
        <v>17</v>
      </c>
      <c r="B362" s="27" t="s">
        <v>200</v>
      </c>
      <c r="C362" s="27" t="s">
        <v>1072</v>
      </c>
      <c r="D362" s="27" t="s">
        <v>1397</v>
      </c>
      <c r="E362" s="27" t="s">
        <v>1396</v>
      </c>
      <c r="F362" s="27" t="s">
        <v>1070</v>
      </c>
      <c r="G362" s="27" t="s">
        <v>1083</v>
      </c>
      <c r="H362" s="27">
        <v>100941</v>
      </c>
      <c r="I362" s="27" t="s">
        <v>1396</v>
      </c>
      <c r="J362" s="27">
        <v>4</v>
      </c>
      <c r="K362" s="27">
        <v>0</v>
      </c>
      <c r="L362" s="27">
        <v>0</v>
      </c>
      <c r="M362" s="27">
        <v>12.410399999999999</v>
      </c>
      <c r="N362" s="27" t="s">
        <v>1085</v>
      </c>
      <c r="O362" s="27" t="s">
        <v>197</v>
      </c>
      <c r="P362" s="27">
        <v>50</v>
      </c>
      <c r="U362" s="27" t="s">
        <v>1081</v>
      </c>
    </row>
    <row r="363" spans="1:22">
      <c r="A363" s="27" t="s">
        <v>17</v>
      </c>
      <c r="B363" s="27" t="s">
        <v>204</v>
      </c>
      <c r="C363" s="27" t="s">
        <v>1077</v>
      </c>
      <c r="D363" s="27" t="s">
        <v>1395</v>
      </c>
      <c r="E363" s="27" t="s">
        <v>1394</v>
      </c>
      <c r="F363" s="27" t="s">
        <v>1070</v>
      </c>
      <c r="G363" s="27" t="s">
        <v>1083</v>
      </c>
      <c r="H363" s="27">
        <v>119124</v>
      </c>
      <c r="I363" s="27" t="s">
        <v>1394</v>
      </c>
      <c r="J363" s="27">
        <v>4</v>
      </c>
      <c r="K363" s="27">
        <v>0</v>
      </c>
      <c r="L363" s="27">
        <v>0</v>
      </c>
      <c r="M363" s="27">
        <v>1000.9329</v>
      </c>
      <c r="N363" s="27" t="s">
        <v>1095</v>
      </c>
      <c r="O363" s="27" t="s">
        <v>197</v>
      </c>
      <c r="P363" s="27">
        <v>800</v>
      </c>
      <c r="U363" s="27" t="s">
        <v>1081</v>
      </c>
    </row>
    <row r="364" spans="1:22">
      <c r="A364" s="27" t="s">
        <v>17</v>
      </c>
      <c r="B364" s="27" t="s">
        <v>201</v>
      </c>
      <c r="C364" s="27" t="s">
        <v>1072</v>
      </c>
      <c r="D364" s="27" t="s">
        <v>1393</v>
      </c>
      <c r="E364" s="27" t="s">
        <v>1392</v>
      </c>
      <c r="F364" s="27" t="s">
        <v>1070</v>
      </c>
      <c r="G364" s="27" t="s">
        <v>1083</v>
      </c>
      <c r="H364" s="27">
        <v>100940</v>
      </c>
      <c r="I364" s="27" t="s">
        <v>1391</v>
      </c>
      <c r="J364" s="27">
        <v>4</v>
      </c>
      <c r="K364" s="27">
        <v>0</v>
      </c>
      <c r="L364" s="27">
        <v>0</v>
      </c>
      <c r="O364" s="27" t="s">
        <v>197</v>
      </c>
      <c r="P364" s="27">
        <v>40</v>
      </c>
      <c r="U364" s="27" t="s">
        <v>1081</v>
      </c>
    </row>
    <row r="365" spans="1:22">
      <c r="A365" s="27" t="s">
        <v>18</v>
      </c>
      <c r="B365" s="27" t="s">
        <v>196</v>
      </c>
      <c r="C365" s="27" t="s">
        <v>1077</v>
      </c>
      <c r="D365" s="27" t="s">
        <v>1390</v>
      </c>
      <c r="E365" s="27" t="s">
        <v>1048</v>
      </c>
      <c r="F365" s="27" t="s">
        <v>1070</v>
      </c>
      <c r="G365" s="27" t="s">
        <v>1389</v>
      </c>
      <c r="H365" s="27">
        <v>119278</v>
      </c>
      <c r="I365" s="27" t="s">
        <v>1048</v>
      </c>
      <c r="J365" s="27">
        <v>4</v>
      </c>
      <c r="K365" s="27">
        <v>0</v>
      </c>
      <c r="L365" s="27">
        <v>0</v>
      </c>
      <c r="O365" s="27" t="s">
        <v>197</v>
      </c>
      <c r="P365" s="27">
        <v>759</v>
      </c>
      <c r="U365" s="27" t="s">
        <v>1388</v>
      </c>
    </row>
    <row r="366" spans="1:22">
      <c r="A366" s="27" t="s">
        <v>155</v>
      </c>
      <c r="B366" s="27" t="s">
        <v>196</v>
      </c>
      <c r="C366" s="27" t="s">
        <v>1077</v>
      </c>
      <c r="D366" s="27" t="s">
        <v>1387</v>
      </c>
      <c r="E366" s="27" t="s">
        <v>1386</v>
      </c>
      <c r="F366" s="27" t="s">
        <v>1163</v>
      </c>
      <c r="G366" s="27" t="s">
        <v>1083</v>
      </c>
      <c r="H366" s="27">
        <v>143697</v>
      </c>
      <c r="I366" s="27" t="s">
        <v>1386</v>
      </c>
      <c r="J366" s="27">
        <v>4</v>
      </c>
      <c r="K366" s="27">
        <v>0</v>
      </c>
      <c r="L366" s="27">
        <v>0</v>
      </c>
      <c r="N366" s="27" t="s">
        <v>1161</v>
      </c>
      <c r="O366" s="27" t="s">
        <v>197</v>
      </c>
      <c r="P366" s="27">
        <v>1858</v>
      </c>
      <c r="V366" s="27" t="s">
        <v>983</v>
      </c>
    </row>
    <row r="367" spans="1:22">
      <c r="A367" s="27" t="s">
        <v>155</v>
      </c>
      <c r="B367" s="27" t="s">
        <v>198</v>
      </c>
      <c r="C367" s="27" t="s">
        <v>1077</v>
      </c>
      <c r="D367" s="27" t="s">
        <v>1385</v>
      </c>
      <c r="E367" s="27" t="s">
        <v>418</v>
      </c>
      <c r="F367" s="27" t="s">
        <v>1163</v>
      </c>
      <c r="G367" s="27" t="s">
        <v>1083</v>
      </c>
      <c r="H367" s="27">
        <v>143696</v>
      </c>
      <c r="I367" s="27" t="s">
        <v>418</v>
      </c>
      <c r="J367" s="27">
        <v>4</v>
      </c>
      <c r="K367" s="27">
        <v>0</v>
      </c>
      <c r="L367" s="27">
        <v>0</v>
      </c>
      <c r="N367" s="27" t="s">
        <v>1161</v>
      </c>
      <c r="O367" s="27" t="s">
        <v>197</v>
      </c>
      <c r="P367" s="27">
        <v>1857</v>
      </c>
      <c r="V367" s="27" t="s">
        <v>984</v>
      </c>
    </row>
    <row r="368" spans="1:22">
      <c r="A368" s="27" t="s">
        <v>155</v>
      </c>
      <c r="B368" s="27" t="s">
        <v>206</v>
      </c>
      <c r="C368" s="27" t="s">
        <v>1077</v>
      </c>
      <c r="D368" s="27" t="s">
        <v>1384</v>
      </c>
      <c r="E368" s="27" t="s">
        <v>1383</v>
      </c>
      <c r="F368" s="27" t="s">
        <v>1163</v>
      </c>
      <c r="G368" s="27" t="s">
        <v>1083</v>
      </c>
      <c r="H368" s="27">
        <v>143699</v>
      </c>
      <c r="I368" s="27" t="s">
        <v>1383</v>
      </c>
      <c r="J368" s="27">
        <v>4</v>
      </c>
      <c r="K368" s="27">
        <v>0</v>
      </c>
      <c r="L368" s="27">
        <v>0</v>
      </c>
      <c r="N368" s="27" t="s">
        <v>1161</v>
      </c>
      <c r="O368" s="27" t="s">
        <v>197</v>
      </c>
      <c r="P368" s="27">
        <v>1859</v>
      </c>
      <c r="V368" s="27" t="s">
        <v>1382</v>
      </c>
    </row>
    <row r="369" spans="1:22">
      <c r="A369" s="27" t="s">
        <v>155</v>
      </c>
      <c r="B369" s="27" t="s">
        <v>200</v>
      </c>
      <c r="C369" s="27" t="s">
        <v>1072</v>
      </c>
      <c r="D369" s="27" t="s">
        <v>1381</v>
      </c>
      <c r="E369" s="27" t="s">
        <v>1380</v>
      </c>
      <c r="F369" s="27" t="s">
        <v>1163</v>
      </c>
      <c r="G369" s="27" t="s">
        <v>1083</v>
      </c>
      <c r="H369" s="27">
        <v>143698</v>
      </c>
      <c r="I369" s="27" t="s">
        <v>1380</v>
      </c>
      <c r="J369" s="27">
        <v>4</v>
      </c>
      <c r="K369" s="27">
        <v>0</v>
      </c>
      <c r="L369" s="27">
        <v>0</v>
      </c>
      <c r="N369" s="27" t="s">
        <v>1161</v>
      </c>
      <c r="O369" s="27" t="s">
        <v>197</v>
      </c>
      <c r="P369" s="27">
        <v>1855</v>
      </c>
      <c r="V369" s="27" t="s">
        <v>985</v>
      </c>
    </row>
    <row r="370" spans="1:22">
      <c r="A370" s="27" t="s">
        <v>155</v>
      </c>
      <c r="B370" s="27" t="s">
        <v>201</v>
      </c>
      <c r="C370" s="27" t="s">
        <v>1072</v>
      </c>
      <c r="D370" s="27" t="s">
        <v>1379</v>
      </c>
      <c r="E370" s="27" t="s">
        <v>420</v>
      </c>
      <c r="F370" s="27" t="s">
        <v>1163</v>
      </c>
      <c r="G370" s="27" t="s">
        <v>1083</v>
      </c>
      <c r="H370" s="27">
        <v>143700</v>
      </c>
      <c r="I370" s="27" t="s">
        <v>420</v>
      </c>
      <c r="J370" s="27">
        <v>4</v>
      </c>
      <c r="K370" s="27">
        <v>0</v>
      </c>
      <c r="L370" s="27">
        <v>0</v>
      </c>
      <c r="N370" s="27" t="s">
        <v>1161</v>
      </c>
      <c r="O370" s="27" t="s">
        <v>197</v>
      </c>
      <c r="P370" s="27">
        <v>1854</v>
      </c>
      <c r="V370" s="27" t="s">
        <v>986</v>
      </c>
    </row>
    <row r="371" spans="1:22">
      <c r="A371" s="27" t="s">
        <v>155</v>
      </c>
      <c r="B371" s="27" t="s">
        <v>207</v>
      </c>
      <c r="C371" s="27" t="s">
        <v>1072</v>
      </c>
      <c r="D371" s="27" t="s">
        <v>1378</v>
      </c>
      <c r="E371" s="27" t="s">
        <v>1377</v>
      </c>
      <c r="F371" s="27" t="s">
        <v>1163</v>
      </c>
      <c r="G371" s="27" t="s">
        <v>1083</v>
      </c>
      <c r="H371" s="27">
        <v>143695</v>
      </c>
      <c r="I371" s="27" t="s">
        <v>1377</v>
      </c>
      <c r="J371" s="27">
        <v>4</v>
      </c>
      <c r="K371" s="27">
        <v>0</v>
      </c>
      <c r="L371" s="27">
        <v>0</v>
      </c>
      <c r="N371" s="27" t="s">
        <v>1161</v>
      </c>
      <c r="O371" s="27" t="s">
        <v>197</v>
      </c>
      <c r="P371" s="27">
        <v>1856</v>
      </c>
      <c r="V371" s="27" t="s">
        <v>1376</v>
      </c>
    </row>
    <row r="372" spans="1:22">
      <c r="A372" s="27" t="s">
        <v>156</v>
      </c>
      <c r="B372" s="27" t="s">
        <v>196</v>
      </c>
      <c r="C372" s="27" t="s">
        <v>1077</v>
      </c>
      <c r="D372" s="27" t="s">
        <v>1375</v>
      </c>
      <c r="E372" s="27" t="s">
        <v>1374</v>
      </c>
      <c r="F372" s="27" t="s">
        <v>1163</v>
      </c>
      <c r="G372" s="27" t="s">
        <v>1083</v>
      </c>
      <c r="H372" s="27">
        <v>143856</v>
      </c>
      <c r="I372" s="27" t="s">
        <v>1374</v>
      </c>
      <c r="J372" s="27">
        <v>4</v>
      </c>
      <c r="K372" s="27">
        <v>0</v>
      </c>
      <c r="L372" s="27">
        <v>0</v>
      </c>
      <c r="N372" s="27" t="s">
        <v>1161</v>
      </c>
      <c r="O372" s="27" t="s">
        <v>197</v>
      </c>
      <c r="P372" s="27">
        <v>1864</v>
      </c>
      <c r="V372" s="27" t="s">
        <v>1373</v>
      </c>
    </row>
    <row r="373" spans="1:22">
      <c r="A373" s="27" t="s">
        <v>156</v>
      </c>
      <c r="B373" s="27" t="s">
        <v>198</v>
      </c>
      <c r="C373" s="27" t="s">
        <v>1077</v>
      </c>
      <c r="D373" s="27" t="s">
        <v>1372</v>
      </c>
      <c r="E373" s="27" t="s">
        <v>421</v>
      </c>
      <c r="F373" s="27" t="s">
        <v>1163</v>
      </c>
      <c r="G373" s="27" t="s">
        <v>1083</v>
      </c>
      <c r="H373" s="27">
        <v>143854</v>
      </c>
      <c r="I373" s="27" t="s">
        <v>421</v>
      </c>
      <c r="J373" s="27">
        <v>4</v>
      </c>
      <c r="K373" s="27">
        <v>0</v>
      </c>
      <c r="L373" s="27">
        <v>0</v>
      </c>
      <c r="N373" s="27" t="s">
        <v>1161</v>
      </c>
      <c r="O373" s="27" t="s">
        <v>197</v>
      </c>
      <c r="P373" s="27">
        <v>1863</v>
      </c>
      <c r="V373" s="27" t="s">
        <v>987</v>
      </c>
    </row>
    <row r="374" spans="1:22">
      <c r="A374" s="27" t="s">
        <v>156</v>
      </c>
      <c r="B374" s="27" t="s">
        <v>206</v>
      </c>
      <c r="C374" s="27" t="s">
        <v>1077</v>
      </c>
      <c r="D374" s="27" t="s">
        <v>1371</v>
      </c>
      <c r="E374" s="27" t="s">
        <v>1370</v>
      </c>
      <c r="F374" s="27" t="s">
        <v>1163</v>
      </c>
      <c r="G374" s="27" t="s">
        <v>1083</v>
      </c>
      <c r="H374" s="27">
        <v>143855</v>
      </c>
      <c r="I374" s="27" t="s">
        <v>1370</v>
      </c>
      <c r="J374" s="27">
        <v>4</v>
      </c>
      <c r="K374" s="27">
        <v>0</v>
      </c>
      <c r="L374" s="27">
        <v>0</v>
      </c>
      <c r="N374" s="27" t="s">
        <v>1161</v>
      </c>
      <c r="O374" s="27" t="s">
        <v>197</v>
      </c>
      <c r="P374" s="27">
        <v>1865</v>
      </c>
      <c r="V374" s="27" t="s">
        <v>1369</v>
      </c>
    </row>
    <row r="375" spans="1:22">
      <c r="A375" s="27" t="s">
        <v>156</v>
      </c>
      <c r="B375" s="27" t="s">
        <v>200</v>
      </c>
      <c r="C375" s="27" t="s">
        <v>1072</v>
      </c>
      <c r="D375" s="27" t="s">
        <v>1368</v>
      </c>
      <c r="E375" s="27" t="s">
        <v>1367</v>
      </c>
      <c r="F375" s="27" t="s">
        <v>1163</v>
      </c>
      <c r="G375" s="27" t="s">
        <v>1083</v>
      </c>
      <c r="H375" s="27">
        <v>143852</v>
      </c>
      <c r="I375" s="27" t="s">
        <v>1367</v>
      </c>
      <c r="J375" s="27">
        <v>4</v>
      </c>
      <c r="K375" s="27">
        <v>0</v>
      </c>
      <c r="L375" s="27">
        <v>0</v>
      </c>
      <c r="N375" s="27" t="s">
        <v>1161</v>
      </c>
      <c r="O375" s="27" t="s">
        <v>197</v>
      </c>
      <c r="P375" s="27">
        <v>1861</v>
      </c>
      <c r="V375" s="27" t="s">
        <v>988</v>
      </c>
    </row>
    <row r="376" spans="1:22">
      <c r="A376" s="27" t="s">
        <v>156</v>
      </c>
      <c r="B376" s="27" t="s">
        <v>201</v>
      </c>
      <c r="C376" s="27" t="s">
        <v>1072</v>
      </c>
      <c r="D376" s="27" t="s">
        <v>1366</v>
      </c>
      <c r="E376" s="27" t="s">
        <v>424</v>
      </c>
      <c r="F376" s="27" t="s">
        <v>1163</v>
      </c>
      <c r="G376" s="27" t="s">
        <v>1083</v>
      </c>
      <c r="H376" s="27">
        <v>143851</v>
      </c>
      <c r="I376" s="27" t="s">
        <v>424</v>
      </c>
      <c r="J376" s="27">
        <v>4</v>
      </c>
      <c r="K376" s="27">
        <v>0</v>
      </c>
      <c r="L376" s="27">
        <v>0</v>
      </c>
      <c r="N376" s="27" t="s">
        <v>1161</v>
      </c>
      <c r="O376" s="27" t="s">
        <v>197</v>
      </c>
      <c r="P376" s="27">
        <v>1860</v>
      </c>
      <c r="V376" s="27" t="s">
        <v>990</v>
      </c>
    </row>
    <row r="377" spans="1:22">
      <c r="A377" s="27" t="s">
        <v>156</v>
      </c>
      <c r="B377" s="27" t="s">
        <v>207</v>
      </c>
      <c r="C377" s="27" t="s">
        <v>1072</v>
      </c>
      <c r="D377" s="27" t="s">
        <v>1365</v>
      </c>
      <c r="E377" s="27" t="s">
        <v>1364</v>
      </c>
      <c r="F377" s="27" t="s">
        <v>1163</v>
      </c>
      <c r="G377" s="27" t="s">
        <v>1083</v>
      </c>
      <c r="H377" s="27">
        <v>143853</v>
      </c>
      <c r="I377" s="27" t="s">
        <v>1364</v>
      </c>
      <c r="J377" s="27">
        <v>4</v>
      </c>
      <c r="K377" s="27">
        <v>0</v>
      </c>
      <c r="L377" s="27">
        <v>0</v>
      </c>
      <c r="N377" s="27" t="s">
        <v>1161</v>
      </c>
      <c r="O377" s="27" t="s">
        <v>197</v>
      </c>
      <c r="P377" s="27">
        <v>1862</v>
      </c>
      <c r="V377" s="27" t="s">
        <v>989</v>
      </c>
    </row>
    <row r="378" spans="1:22">
      <c r="A378" s="27" t="s">
        <v>157</v>
      </c>
      <c r="B378" s="27" t="s">
        <v>196</v>
      </c>
      <c r="C378" s="27" t="s">
        <v>1077</v>
      </c>
      <c r="D378" s="27" t="s">
        <v>1363</v>
      </c>
      <c r="E378" s="27" t="s">
        <v>1362</v>
      </c>
      <c r="F378" s="27" t="s">
        <v>1163</v>
      </c>
      <c r="G378" s="27" t="s">
        <v>1083</v>
      </c>
      <c r="H378" s="27">
        <v>143941</v>
      </c>
      <c r="I378" s="27" t="s">
        <v>1362</v>
      </c>
      <c r="J378" s="27">
        <v>4</v>
      </c>
      <c r="K378" s="27">
        <v>0</v>
      </c>
      <c r="L378" s="27">
        <v>0</v>
      </c>
      <c r="N378" s="27" t="s">
        <v>1161</v>
      </c>
      <c r="O378" s="27" t="s">
        <v>197</v>
      </c>
      <c r="P378" s="27">
        <v>1876</v>
      </c>
      <c r="V378" s="27" t="s">
        <v>1361</v>
      </c>
    </row>
    <row r="379" spans="1:22">
      <c r="A379" s="27" t="s">
        <v>157</v>
      </c>
      <c r="B379" s="27" t="s">
        <v>198</v>
      </c>
      <c r="C379" s="27" t="s">
        <v>1077</v>
      </c>
      <c r="D379" s="27" t="s">
        <v>1360</v>
      </c>
      <c r="E379" s="27" t="s">
        <v>425</v>
      </c>
      <c r="F379" s="27" t="s">
        <v>1163</v>
      </c>
      <c r="G379" s="27" t="s">
        <v>1083</v>
      </c>
      <c r="H379" s="27">
        <v>143940</v>
      </c>
      <c r="I379" s="27" t="s">
        <v>425</v>
      </c>
      <c r="J379" s="27">
        <v>4</v>
      </c>
      <c r="K379" s="27">
        <v>0</v>
      </c>
      <c r="L379" s="27">
        <v>0</v>
      </c>
      <c r="N379" s="27" t="s">
        <v>1161</v>
      </c>
      <c r="O379" s="27" t="s">
        <v>197</v>
      </c>
      <c r="P379" s="27">
        <v>1875</v>
      </c>
      <c r="V379" s="27" t="s">
        <v>991</v>
      </c>
    </row>
    <row r="380" spans="1:22">
      <c r="A380" s="27" t="s">
        <v>157</v>
      </c>
      <c r="B380" s="27" t="s">
        <v>206</v>
      </c>
      <c r="C380" s="27" t="s">
        <v>1077</v>
      </c>
      <c r="D380" s="27" t="s">
        <v>1359</v>
      </c>
      <c r="E380" s="27" t="s">
        <v>1358</v>
      </c>
      <c r="F380" s="27" t="s">
        <v>1163</v>
      </c>
      <c r="G380" s="27" t="s">
        <v>1083</v>
      </c>
      <c r="H380" s="27">
        <v>143942</v>
      </c>
      <c r="I380" s="27" t="s">
        <v>1358</v>
      </c>
      <c r="J380" s="27">
        <v>4</v>
      </c>
      <c r="K380" s="27">
        <v>0</v>
      </c>
      <c r="L380" s="27">
        <v>0</v>
      </c>
      <c r="N380" s="27" t="s">
        <v>1161</v>
      </c>
      <c r="O380" s="27" t="s">
        <v>197</v>
      </c>
      <c r="P380" s="27">
        <v>1877</v>
      </c>
      <c r="V380" s="27" t="s">
        <v>1357</v>
      </c>
    </row>
    <row r="381" spans="1:22">
      <c r="A381" s="27" t="s">
        <v>157</v>
      </c>
      <c r="B381" s="27" t="s">
        <v>200</v>
      </c>
      <c r="C381" s="27" t="s">
        <v>1072</v>
      </c>
      <c r="D381" s="27" t="s">
        <v>1356</v>
      </c>
      <c r="E381" s="27" t="s">
        <v>1355</v>
      </c>
      <c r="F381" s="27" t="s">
        <v>1163</v>
      </c>
      <c r="G381" s="27" t="s">
        <v>1083</v>
      </c>
      <c r="H381" s="27">
        <v>143939</v>
      </c>
      <c r="I381" s="27" t="s">
        <v>1355</v>
      </c>
      <c r="J381" s="27">
        <v>4</v>
      </c>
      <c r="K381" s="27">
        <v>0</v>
      </c>
      <c r="L381" s="27">
        <v>0</v>
      </c>
      <c r="N381" s="27" t="s">
        <v>1161</v>
      </c>
      <c r="O381" s="27" t="s">
        <v>197</v>
      </c>
      <c r="P381" s="27">
        <v>1873</v>
      </c>
      <c r="V381" s="27" t="s">
        <v>992</v>
      </c>
    </row>
    <row r="382" spans="1:22">
      <c r="A382" s="27" t="s">
        <v>157</v>
      </c>
      <c r="B382" s="27" t="s">
        <v>201</v>
      </c>
      <c r="C382" s="27" t="s">
        <v>1072</v>
      </c>
      <c r="D382" s="27" t="s">
        <v>1354</v>
      </c>
      <c r="E382" s="27" t="s">
        <v>428</v>
      </c>
      <c r="F382" s="27" t="s">
        <v>1163</v>
      </c>
      <c r="G382" s="27" t="s">
        <v>1083</v>
      </c>
      <c r="H382" s="27">
        <v>143943</v>
      </c>
      <c r="I382" s="27" t="s">
        <v>428</v>
      </c>
      <c r="J382" s="27">
        <v>4</v>
      </c>
      <c r="K382" s="27">
        <v>0</v>
      </c>
      <c r="L382" s="27">
        <v>0</v>
      </c>
      <c r="N382" s="27" t="s">
        <v>1161</v>
      </c>
      <c r="O382" s="27" t="s">
        <v>197</v>
      </c>
      <c r="P382" s="27">
        <v>1872</v>
      </c>
      <c r="V382" s="27" t="s">
        <v>994</v>
      </c>
    </row>
    <row r="383" spans="1:22">
      <c r="A383" s="27" t="s">
        <v>157</v>
      </c>
      <c r="B383" s="27" t="s">
        <v>207</v>
      </c>
      <c r="C383" s="27" t="s">
        <v>1072</v>
      </c>
      <c r="D383" s="27" t="s">
        <v>1353</v>
      </c>
      <c r="E383" s="27" t="s">
        <v>1352</v>
      </c>
      <c r="F383" s="27" t="s">
        <v>1163</v>
      </c>
      <c r="G383" s="27" t="s">
        <v>1083</v>
      </c>
      <c r="H383" s="27">
        <v>143944</v>
      </c>
      <c r="I383" s="27" t="s">
        <v>1352</v>
      </c>
      <c r="J383" s="27">
        <v>4</v>
      </c>
      <c r="K383" s="27">
        <v>0</v>
      </c>
      <c r="L383" s="27">
        <v>0</v>
      </c>
      <c r="N383" s="27" t="s">
        <v>1161</v>
      </c>
      <c r="O383" s="27" t="s">
        <v>197</v>
      </c>
      <c r="P383" s="27">
        <v>1874</v>
      </c>
      <c r="V383" s="27" t="s">
        <v>993</v>
      </c>
    </row>
    <row r="384" spans="1:22">
      <c r="A384" s="27" t="s">
        <v>158</v>
      </c>
      <c r="B384" s="27" t="s">
        <v>196</v>
      </c>
      <c r="C384" s="27" t="s">
        <v>1077</v>
      </c>
      <c r="D384" s="27" t="s">
        <v>1351</v>
      </c>
      <c r="E384" s="27" t="s">
        <v>1350</v>
      </c>
      <c r="F384" s="27" t="s">
        <v>1163</v>
      </c>
      <c r="G384" s="27" t="s">
        <v>1083</v>
      </c>
      <c r="H384" s="27">
        <v>144120</v>
      </c>
      <c r="I384" s="27" t="s">
        <v>1350</v>
      </c>
      <c r="J384" s="27">
        <v>4</v>
      </c>
      <c r="K384" s="27">
        <v>0</v>
      </c>
      <c r="L384" s="27">
        <v>0</v>
      </c>
      <c r="N384" s="27" t="s">
        <v>1161</v>
      </c>
      <c r="O384" s="27" t="s">
        <v>197</v>
      </c>
      <c r="P384" s="27">
        <v>1882</v>
      </c>
      <c r="V384" s="27" t="s">
        <v>995</v>
      </c>
    </row>
    <row r="385" spans="1:22">
      <c r="A385" s="27" t="s">
        <v>158</v>
      </c>
      <c r="B385" s="27" t="s">
        <v>198</v>
      </c>
      <c r="C385" s="27" t="s">
        <v>1077</v>
      </c>
      <c r="D385" s="27" t="s">
        <v>1349</v>
      </c>
      <c r="E385" s="27" t="s">
        <v>430</v>
      </c>
      <c r="F385" s="27" t="s">
        <v>1163</v>
      </c>
      <c r="G385" s="27" t="s">
        <v>1083</v>
      </c>
      <c r="H385" s="27">
        <v>144119</v>
      </c>
      <c r="I385" s="27" t="s">
        <v>430</v>
      </c>
      <c r="J385" s="27">
        <v>4</v>
      </c>
      <c r="K385" s="27">
        <v>0</v>
      </c>
      <c r="L385" s="27">
        <v>0</v>
      </c>
      <c r="N385" s="27" t="s">
        <v>1161</v>
      </c>
      <c r="O385" s="27" t="s">
        <v>197</v>
      </c>
      <c r="P385" s="27">
        <v>1881</v>
      </c>
      <c r="V385" s="27" t="s">
        <v>996</v>
      </c>
    </row>
    <row r="386" spans="1:22">
      <c r="A386" s="27" t="s">
        <v>158</v>
      </c>
      <c r="B386" s="27" t="s">
        <v>206</v>
      </c>
      <c r="C386" s="27" t="s">
        <v>1077</v>
      </c>
      <c r="D386" s="27" t="s">
        <v>1348</v>
      </c>
      <c r="E386" s="27" t="s">
        <v>1347</v>
      </c>
      <c r="F386" s="27" t="s">
        <v>1163</v>
      </c>
      <c r="G386" s="27" t="s">
        <v>1083</v>
      </c>
      <c r="H386" s="27">
        <v>144121</v>
      </c>
      <c r="I386" s="27" t="s">
        <v>1347</v>
      </c>
      <c r="J386" s="27">
        <v>4</v>
      </c>
      <c r="K386" s="27">
        <v>0</v>
      </c>
      <c r="L386" s="27">
        <v>0</v>
      </c>
      <c r="N386" s="27" t="s">
        <v>1161</v>
      </c>
      <c r="O386" s="27" t="s">
        <v>197</v>
      </c>
      <c r="P386" s="27">
        <v>1883</v>
      </c>
      <c r="V386" s="27" t="s">
        <v>1346</v>
      </c>
    </row>
    <row r="387" spans="1:22">
      <c r="A387" s="27" t="s">
        <v>158</v>
      </c>
      <c r="B387" s="27" t="s">
        <v>200</v>
      </c>
      <c r="C387" s="27" t="s">
        <v>1072</v>
      </c>
      <c r="D387" s="27" t="s">
        <v>1345</v>
      </c>
      <c r="E387" s="27" t="s">
        <v>1344</v>
      </c>
      <c r="F387" s="27" t="s">
        <v>1163</v>
      </c>
      <c r="G387" s="27" t="s">
        <v>1083</v>
      </c>
      <c r="H387" s="27">
        <v>144122</v>
      </c>
      <c r="I387" s="27" t="s">
        <v>1344</v>
      </c>
      <c r="J387" s="27">
        <v>4</v>
      </c>
      <c r="K387" s="27">
        <v>0</v>
      </c>
      <c r="L387" s="27">
        <v>0</v>
      </c>
      <c r="N387" s="27" t="s">
        <v>1161</v>
      </c>
      <c r="O387" s="27" t="s">
        <v>197</v>
      </c>
      <c r="P387" s="27">
        <v>1879</v>
      </c>
      <c r="V387" s="27" t="s">
        <v>997</v>
      </c>
    </row>
    <row r="388" spans="1:22">
      <c r="A388" s="27" t="s">
        <v>158</v>
      </c>
      <c r="B388" s="27" t="s">
        <v>201</v>
      </c>
      <c r="C388" s="27" t="s">
        <v>1072</v>
      </c>
      <c r="D388" s="27" t="s">
        <v>1343</v>
      </c>
      <c r="E388" s="27" t="s">
        <v>433</v>
      </c>
      <c r="F388" s="27" t="s">
        <v>1163</v>
      </c>
      <c r="G388" s="27" t="s">
        <v>1083</v>
      </c>
      <c r="H388" s="27">
        <v>144124</v>
      </c>
      <c r="I388" s="27" t="s">
        <v>433</v>
      </c>
      <c r="J388" s="27">
        <v>4</v>
      </c>
      <c r="K388" s="27">
        <v>0</v>
      </c>
      <c r="L388" s="27">
        <v>0</v>
      </c>
      <c r="N388" s="27" t="s">
        <v>1161</v>
      </c>
      <c r="O388" s="27" t="s">
        <v>197</v>
      </c>
      <c r="P388" s="27">
        <v>1878</v>
      </c>
      <c r="V388" s="27" t="s">
        <v>999</v>
      </c>
    </row>
    <row r="389" spans="1:22">
      <c r="A389" s="27" t="s">
        <v>158</v>
      </c>
      <c r="B389" s="27" t="s">
        <v>207</v>
      </c>
      <c r="C389" s="27" t="s">
        <v>1072</v>
      </c>
      <c r="D389" s="27" t="s">
        <v>1342</v>
      </c>
      <c r="E389" s="27" t="s">
        <v>1341</v>
      </c>
      <c r="F389" s="27" t="s">
        <v>1163</v>
      </c>
      <c r="G389" s="27" t="s">
        <v>1083</v>
      </c>
      <c r="H389" s="27">
        <v>144123</v>
      </c>
      <c r="I389" s="27" t="s">
        <v>1341</v>
      </c>
      <c r="J389" s="27">
        <v>4</v>
      </c>
      <c r="K389" s="27">
        <v>0</v>
      </c>
      <c r="L389" s="27">
        <v>0</v>
      </c>
      <c r="N389" s="27" t="s">
        <v>1161</v>
      </c>
      <c r="O389" s="27" t="s">
        <v>197</v>
      </c>
      <c r="P389" s="27">
        <v>1880</v>
      </c>
      <c r="V389" s="27" t="s">
        <v>998</v>
      </c>
    </row>
    <row r="390" spans="1:22">
      <c r="A390" s="27" t="s">
        <v>164</v>
      </c>
      <c r="B390" s="27" t="s">
        <v>201</v>
      </c>
      <c r="C390" s="27" t="s">
        <v>1072</v>
      </c>
      <c r="D390" s="27" t="s">
        <v>1340</v>
      </c>
      <c r="E390" s="27" t="s">
        <v>457</v>
      </c>
      <c r="F390" s="27" t="s">
        <v>1163</v>
      </c>
      <c r="G390" s="27" t="s">
        <v>1083</v>
      </c>
      <c r="H390" s="27">
        <v>144628</v>
      </c>
      <c r="I390" s="27" t="s">
        <v>457</v>
      </c>
      <c r="J390" s="27">
        <v>4</v>
      </c>
      <c r="K390" s="27">
        <v>0</v>
      </c>
      <c r="L390" s="27">
        <v>0</v>
      </c>
      <c r="N390" s="27" t="s">
        <v>1161</v>
      </c>
      <c r="O390" s="27" t="s">
        <v>197</v>
      </c>
      <c r="P390" s="27">
        <v>1920</v>
      </c>
      <c r="V390" s="27" t="s">
        <v>1339</v>
      </c>
    </row>
    <row r="391" spans="1:22">
      <c r="A391" s="27" t="s">
        <v>164</v>
      </c>
      <c r="B391" s="27" t="s">
        <v>200</v>
      </c>
      <c r="C391" s="27" t="s">
        <v>1072</v>
      </c>
      <c r="D391" s="27" t="s">
        <v>1338</v>
      </c>
      <c r="E391" s="27" t="s">
        <v>1337</v>
      </c>
      <c r="F391" s="27" t="s">
        <v>1163</v>
      </c>
      <c r="G391" s="27" t="s">
        <v>1083</v>
      </c>
      <c r="H391" s="27">
        <v>144629</v>
      </c>
      <c r="I391" s="27" t="s">
        <v>1337</v>
      </c>
      <c r="J391" s="27">
        <v>4</v>
      </c>
      <c r="K391" s="27">
        <v>0</v>
      </c>
      <c r="L391" s="27">
        <v>0</v>
      </c>
      <c r="N391" s="27" t="s">
        <v>1161</v>
      </c>
      <c r="O391" s="27" t="s">
        <v>197</v>
      </c>
      <c r="P391" s="27">
        <v>1921</v>
      </c>
      <c r="V391" s="27" t="s">
        <v>1018</v>
      </c>
    </row>
    <row r="392" spans="1:22">
      <c r="A392" s="27" t="s">
        <v>164</v>
      </c>
      <c r="B392" s="27" t="s">
        <v>207</v>
      </c>
      <c r="C392" s="27" t="s">
        <v>1072</v>
      </c>
      <c r="D392" s="27" t="s">
        <v>1336</v>
      </c>
      <c r="E392" s="27" t="s">
        <v>1335</v>
      </c>
      <c r="F392" s="27" t="s">
        <v>1163</v>
      </c>
      <c r="G392" s="27" t="s">
        <v>1083</v>
      </c>
      <c r="H392" s="27">
        <v>144630</v>
      </c>
      <c r="I392" s="27" t="s">
        <v>1335</v>
      </c>
      <c r="J392" s="27">
        <v>4</v>
      </c>
      <c r="K392" s="27">
        <v>0</v>
      </c>
      <c r="L392" s="27">
        <v>0</v>
      </c>
      <c r="N392" s="27" t="s">
        <v>1161</v>
      </c>
      <c r="O392" s="27" t="s">
        <v>197</v>
      </c>
      <c r="P392" s="27">
        <v>1922</v>
      </c>
      <c r="V392" s="27" t="s">
        <v>1334</v>
      </c>
    </row>
    <row r="393" spans="1:22">
      <c r="A393" s="27" t="s">
        <v>164</v>
      </c>
      <c r="B393" s="27" t="s">
        <v>198</v>
      </c>
      <c r="C393" s="27" t="s">
        <v>1077</v>
      </c>
      <c r="D393" s="27" t="s">
        <v>1333</v>
      </c>
      <c r="E393" s="27" t="s">
        <v>454</v>
      </c>
      <c r="F393" s="27" t="s">
        <v>1163</v>
      </c>
      <c r="G393" s="27" t="s">
        <v>1083</v>
      </c>
      <c r="H393" s="27">
        <v>144633</v>
      </c>
      <c r="I393" s="27" t="s">
        <v>454</v>
      </c>
      <c r="J393" s="27">
        <v>4</v>
      </c>
      <c r="K393" s="27">
        <v>0</v>
      </c>
      <c r="L393" s="27">
        <v>0</v>
      </c>
      <c r="N393" s="27" t="s">
        <v>1161</v>
      </c>
      <c r="O393" s="27" t="s">
        <v>197</v>
      </c>
      <c r="P393" s="27">
        <v>1923</v>
      </c>
      <c r="V393" s="27" t="s">
        <v>1017</v>
      </c>
    </row>
    <row r="394" spans="1:22">
      <c r="A394" s="27" t="s">
        <v>164</v>
      </c>
      <c r="B394" s="27" t="s">
        <v>196</v>
      </c>
      <c r="C394" s="27" t="s">
        <v>1077</v>
      </c>
      <c r="D394" s="27" t="s">
        <v>1332</v>
      </c>
      <c r="E394" s="27" t="s">
        <v>1331</v>
      </c>
      <c r="F394" s="27" t="s">
        <v>1163</v>
      </c>
      <c r="G394" s="27" t="s">
        <v>1083</v>
      </c>
      <c r="H394" s="27">
        <v>144631</v>
      </c>
      <c r="I394" s="27" t="s">
        <v>1331</v>
      </c>
      <c r="J394" s="27">
        <v>4</v>
      </c>
      <c r="K394" s="27">
        <v>0</v>
      </c>
      <c r="L394" s="27">
        <v>0</v>
      </c>
      <c r="N394" s="27" t="s">
        <v>1161</v>
      </c>
      <c r="O394" s="27" t="s">
        <v>197</v>
      </c>
      <c r="P394" s="27">
        <v>1924</v>
      </c>
      <c r="V394" s="27" t="s">
        <v>1015</v>
      </c>
    </row>
    <row r="395" spans="1:22">
      <c r="A395" s="27" t="s">
        <v>164</v>
      </c>
      <c r="B395" s="27" t="s">
        <v>206</v>
      </c>
      <c r="C395" s="27" t="s">
        <v>1077</v>
      </c>
      <c r="D395" s="27" t="s">
        <v>1330</v>
      </c>
      <c r="E395" s="27" t="s">
        <v>1329</v>
      </c>
      <c r="F395" s="27" t="s">
        <v>1163</v>
      </c>
      <c r="G395" s="27" t="s">
        <v>1083</v>
      </c>
      <c r="H395" s="27">
        <v>144632</v>
      </c>
      <c r="I395" s="27" t="s">
        <v>1329</v>
      </c>
      <c r="J395" s="27">
        <v>4</v>
      </c>
      <c r="K395" s="27">
        <v>0</v>
      </c>
      <c r="L395" s="27">
        <v>0</v>
      </c>
      <c r="N395" s="27" t="s">
        <v>1161</v>
      </c>
      <c r="O395" s="27" t="s">
        <v>197</v>
      </c>
      <c r="P395" s="27">
        <v>1925</v>
      </c>
      <c r="V395" s="27" t="s">
        <v>1016</v>
      </c>
    </row>
    <row r="396" spans="1:22">
      <c r="A396" s="27" t="s">
        <v>166</v>
      </c>
      <c r="B396" s="27" t="s">
        <v>201</v>
      </c>
      <c r="C396" s="27" t="s">
        <v>1072</v>
      </c>
      <c r="D396" s="27" t="s">
        <v>1328</v>
      </c>
      <c r="E396" s="27" t="s">
        <v>275</v>
      </c>
      <c r="F396" s="27" t="s">
        <v>1070</v>
      </c>
      <c r="G396" s="27" t="s">
        <v>1083</v>
      </c>
      <c r="H396" s="27">
        <v>144644</v>
      </c>
      <c r="I396" s="27" t="s">
        <v>275</v>
      </c>
      <c r="J396" s="27">
        <v>4</v>
      </c>
      <c r="K396" s="27">
        <v>0</v>
      </c>
      <c r="L396" s="27">
        <v>0</v>
      </c>
      <c r="O396" s="27" t="s">
        <v>197</v>
      </c>
      <c r="P396" s="27">
        <v>582</v>
      </c>
      <c r="V396" s="27" t="s">
        <v>870</v>
      </c>
    </row>
    <row r="397" spans="1:22">
      <c r="A397" s="27" t="s">
        <v>166</v>
      </c>
      <c r="B397" s="27" t="s">
        <v>200</v>
      </c>
      <c r="C397" s="27" t="s">
        <v>1072</v>
      </c>
      <c r="D397" s="27" t="s">
        <v>1327</v>
      </c>
      <c r="E397" s="27" t="s">
        <v>1326</v>
      </c>
      <c r="F397" s="27" t="s">
        <v>1070</v>
      </c>
      <c r="G397" s="27" t="s">
        <v>1083</v>
      </c>
      <c r="H397" s="27">
        <v>144650</v>
      </c>
      <c r="I397" s="27" t="s">
        <v>1326</v>
      </c>
      <c r="J397" s="27">
        <v>4</v>
      </c>
      <c r="K397" s="27">
        <v>0</v>
      </c>
      <c r="L397" s="27">
        <v>0</v>
      </c>
      <c r="O397" s="27" t="s">
        <v>197</v>
      </c>
      <c r="P397" s="27">
        <v>583</v>
      </c>
      <c r="V397" s="27" t="s">
        <v>868</v>
      </c>
    </row>
    <row r="398" spans="1:22">
      <c r="A398" s="27" t="s">
        <v>166</v>
      </c>
      <c r="B398" s="27" t="s">
        <v>200</v>
      </c>
      <c r="C398" s="27" t="s">
        <v>1072</v>
      </c>
      <c r="E398" s="27" t="s">
        <v>1325</v>
      </c>
      <c r="F398" s="27" t="s">
        <v>1070</v>
      </c>
      <c r="G398" s="27" t="s">
        <v>1083</v>
      </c>
      <c r="I398" s="27" t="s">
        <v>1325</v>
      </c>
      <c r="J398" s="27">
        <v>4</v>
      </c>
      <c r="K398" s="27">
        <v>0</v>
      </c>
      <c r="L398" s="27">
        <v>0</v>
      </c>
      <c r="O398" s="27" t="s">
        <v>197</v>
      </c>
      <c r="P398" s="27">
        <v>584</v>
      </c>
      <c r="V398" s="27" t="s">
        <v>869</v>
      </c>
    </row>
    <row r="399" spans="1:22">
      <c r="A399" s="27" t="s">
        <v>166</v>
      </c>
      <c r="B399" s="27" t="s">
        <v>203</v>
      </c>
      <c r="C399" s="27" t="s">
        <v>1072</v>
      </c>
      <c r="D399" s="27" t="s">
        <v>1324</v>
      </c>
      <c r="E399" s="27" t="s">
        <v>1323</v>
      </c>
      <c r="F399" s="27" t="s">
        <v>1070</v>
      </c>
      <c r="G399" s="27" t="s">
        <v>1083</v>
      </c>
      <c r="H399" s="27">
        <v>144645</v>
      </c>
      <c r="I399" s="27" t="s">
        <v>1323</v>
      </c>
      <c r="J399" s="27">
        <v>4</v>
      </c>
      <c r="K399" s="27">
        <v>0</v>
      </c>
      <c r="L399" s="27">
        <v>0</v>
      </c>
      <c r="O399" s="27" t="s">
        <v>197</v>
      </c>
      <c r="P399" s="27">
        <v>585</v>
      </c>
      <c r="V399" s="27" t="s">
        <v>871</v>
      </c>
    </row>
    <row r="400" spans="1:22">
      <c r="A400" s="27" t="s">
        <v>166</v>
      </c>
      <c r="B400" s="27" t="s">
        <v>203</v>
      </c>
      <c r="C400" s="27" t="s">
        <v>1072</v>
      </c>
      <c r="E400" s="27" t="s">
        <v>1322</v>
      </c>
      <c r="F400" s="27" t="s">
        <v>1070</v>
      </c>
      <c r="G400" s="27" t="s">
        <v>1083</v>
      </c>
      <c r="I400" s="27" t="s">
        <v>1322</v>
      </c>
      <c r="J400" s="27">
        <v>4</v>
      </c>
      <c r="K400" s="27">
        <v>0</v>
      </c>
      <c r="L400" s="27">
        <v>0</v>
      </c>
      <c r="O400" s="27" t="s">
        <v>197</v>
      </c>
      <c r="P400" s="27">
        <v>586</v>
      </c>
      <c r="V400" s="27" t="s">
        <v>872</v>
      </c>
    </row>
    <row r="401" spans="1:22">
      <c r="A401" s="27" t="s">
        <v>166</v>
      </c>
      <c r="B401" s="27" t="s">
        <v>207</v>
      </c>
      <c r="C401" s="27" t="s">
        <v>1072</v>
      </c>
      <c r="D401" s="27" t="s">
        <v>1321</v>
      </c>
      <c r="E401" s="27" t="s">
        <v>1320</v>
      </c>
      <c r="F401" s="27" t="s">
        <v>1070</v>
      </c>
      <c r="G401" s="27" t="s">
        <v>1083</v>
      </c>
      <c r="H401" s="27">
        <v>144649</v>
      </c>
      <c r="I401" s="27" t="s">
        <v>1320</v>
      </c>
      <c r="J401" s="27">
        <v>4</v>
      </c>
      <c r="K401" s="27">
        <v>0</v>
      </c>
      <c r="L401" s="27">
        <v>0</v>
      </c>
      <c r="O401" s="27" t="s">
        <v>197</v>
      </c>
      <c r="P401" s="27">
        <v>587</v>
      </c>
      <c r="V401" s="27" t="s">
        <v>873</v>
      </c>
    </row>
    <row r="402" spans="1:22">
      <c r="A402" s="27" t="s">
        <v>166</v>
      </c>
      <c r="B402" s="27" t="s">
        <v>207</v>
      </c>
      <c r="C402" s="27" t="s">
        <v>1072</v>
      </c>
      <c r="E402" s="27" t="s">
        <v>1319</v>
      </c>
      <c r="F402" s="27" t="s">
        <v>1070</v>
      </c>
      <c r="G402" s="27" t="s">
        <v>1083</v>
      </c>
      <c r="I402" s="27" t="s">
        <v>1319</v>
      </c>
      <c r="J402" s="27">
        <v>4</v>
      </c>
      <c r="K402" s="27">
        <v>0</v>
      </c>
      <c r="L402" s="27">
        <v>0</v>
      </c>
      <c r="O402" s="27" t="s">
        <v>197</v>
      </c>
      <c r="P402" s="27">
        <v>588</v>
      </c>
      <c r="V402" s="27" t="s">
        <v>874</v>
      </c>
    </row>
    <row r="403" spans="1:22">
      <c r="A403" s="27" t="s">
        <v>166</v>
      </c>
      <c r="B403" s="27" t="s">
        <v>198</v>
      </c>
      <c r="C403" s="27" t="s">
        <v>1077</v>
      </c>
      <c r="D403" s="27" t="s">
        <v>1318</v>
      </c>
      <c r="E403" s="27" t="s">
        <v>271</v>
      </c>
      <c r="F403" s="27" t="s">
        <v>1070</v>
      </c>
      <c r="G403" s="27" t="s">
        <v>1083</v>
      </c>
      <c r="H403" s="27">
        <v>144646</v>
      </c>
      <c r="I403" s="27" t="s">
        <v>271</v>
      </c>
      <c r="J403" s="27">
        <v>4</v>
      </c>
      <c r="K403" s="27">
        <v>0</v>
      </c>
      <c r="L403" s="27">
        <v>0</v>
      </c>
      <c r="O403" s="27" t="s">
        <v>197</v>
      </c>
      <c r="P403" s="27">
        <v>850</v>
      </c>
      <c r="V403" s="27" t="s">
        <v>863</v>
      </c>
    </row>
    <row r="404" spans="1:22">
      <c r="A404" s="27" t="s">
        <v>166</v>
      </c>
      <c r="B404" s="27" t="s">
        <v>196</v>
      </c>
      <c r="C404" s="27" t="s">
        <v>1077</v>
      </c>
      <c r="D404" s="27" t="s">
        <v>1317</v>
      </c>
      <c r="E404" s="27" t="s">
        <v>1316</v>
      </c>
      <c r="F404" s="27" t="s">
        <v>1070</v>
      </c>
      <c r="G404" s="27" t="s">
        <v>1083</v>
      </c>
      <c r="H404" s="27">
        <v>144647</v>
      </c>
      <c r="I404" s="27" t="s">
        <v>1316</v>
      </c>
      <c r="J404" s="27">
        <v>4</v>
      </c>
      <c r="K404" s="27">
        <v>0</v>
      </c>
      <c r="L404" s="27">
        <v>0</v>
      </c>
      <c r="O404" s="27" t="s">
        <v>197</v>
      </c>
      <c r="P404" s="27">
        <v>851</v>
      </c>
      <c r="V404" s="27" t="s">
        <v>861</v>
      </c>
    </row>
    <row r="405" spans="1:22">
      <c r="A405" s="27" t="s">
        <v>166</v>
      </c>
      <c r="B405" s="27" t="s">
        <v>196</v>
      </c>
      <c r="C405" s="27" t="s">
        <v>1077</v>
      </c>
      <c r="E405" s="27" t="s">
        <v>1315</v>
      </c>
      <c r="F405" s="27" t="s">
        <v>1070</v>
      </c>
      <c r="G405" s="27" t="s">
        <v>1083</v>
      </c>
      <c r="I405" s="27" t="s">
        <v>1315</v>
      </c>
      <c r="J405" s="27">
        <v>4</v>
      </c>
      <c r="K405" s="27">
        <v>0</v>
      </c>
      <c r="L405" s="27">
        <v>0</v>
      </c>
      <c r="O405" s="27" t="s">
        <v>197</v>
      </c>
      <c r="P405" s="27">
        <v>852</v>
      </c>
      <c r="V405" s="27" t="s">
        <v>862</v>
      </c>
    </row>
    <row r="406" spans="1:22">
      <c r="A406" s="27" t="s">
        <v>166</v>
      </c>
      <c r="B406" s="27" t="s">
        <v>202</v>
      </c>
      <c r="C406" s="27" t="s">
        <v>1077</v>
      </c>
      <c r="D406" s="27" t="s">
        <v>1314</v>
      </c>
      <c r="E406" s="27" t="s">
        <v>1313</v>
      </c>
      <c r="F406" s="27" t="s">
        <v>1070</v>
      </c>
      <c r="G406" s="27" t="s">
        <v>1083</v>
      </c>
      <c r="H406" s="27">
        <v>144651</v>
      </c>
      <c r="I406" s="27" t="s">
        <v>1313</v>
      </c>
      <c r="J406" s="27">
        <v>4</v>
      </c>
      <c r="K406" s="27">
        <v>0</v>
      </c>
      <c r="L406" s="27">
        <v>0</v>
      </c>
      <c r="O406" s="27" t="s">
        <v>197</v>
      </c>
      <c r="P406" s="27">
        <v>853</v>
      </c>
      <c r="V406" s="27" t="s">
        <v>864</v>
      </c>
    </row>
    <row r="407" spans="1:22">
      <c r="A407" s="27" t="s">
        <v>166</v>
      </c>
      <c r="B407" s="27" t="s">
        <v>202</v>
      </c>
      <c r="C407" s="27" t="s">
        <v>1077</v>
      </c>
      <c r="E407" s="27" t="s">
        <v>1312</v>
      </c>
      <c r="F407" s="27" t="s">
        <v>1070</v>
      </c>
      <c r="G407" s="27" t="s">
        <v>1083</v>
      </c>
      <c r="I407" s="27" t="s">
        <v>1312</v>
      </c>
      <c r="J407" s="27">
        <v>4</v>
      </c>
      <c r="K407" s="27">
        <v>0</v>
      </c>
      <c r="L407" s="27">
        <v>0</v>
      </c>
      <c r="O407" s="27" t="s">
        <v>197</v>
      </c>
      <c r="P407" s="27">
        <v>854</v>
      </c>
      <c r="V407" s="27" t="s">
        <v>865</v>
      </c>
    </row>
    <row r="408" spans="1:22">
      <c r="A408" s="27" t="s">
        <v>166</v>
      </c>
      <c r="B408" s="27" t="s">
        <v>206</v>
      </c>
      <c r="C408" s="27" t="s">
        <v>1077</v>
      </c>
      <c r="D408" s="27" t="s">
        <v>1311</v>
      </c>
      <c r="E408" s="27" t="s">
        <v>1310</v>
      </c>
      <c r="F408" s="27" t="s">
        <v>1070</v>
      </c>
      <c r="G408" s="27" t="s">
        <v>1083</v>
      </c>
      <c r="H408" s="27">
        <v>144648</v>
      </c>
      <c r="I408" s="27" t="s">
        <v>1310</v>
      </c>
      <c r="J408" s="27">
        <v>4</v>
      </c>
      <c r="K408" s="27">
        <v>0</v>
      </c>
      <c r="L408" s="27">
        <v>0</v>
      </c>
      <c r="O408" s="27" t="s">
        <v>197</v>
      </c>
      <c r="P408" s="27">
        <v>855</v>
      </c>
      <c r="V408" s="27" t="s">
        <v>866</v>
      </c>
    </row>
    <row r="409" spans="1:22">
      <c r="A409" s="27" t="s">
        <v>166</v>
      </c>
      <c r="B409" s="27" t="s">
        <v>206</v>
      </c>
      <c r="C409" s="27" t="s">
        <v>1077</v>
      </c>
      <c r="E409" s="27" t="s">
        <v>1309</v>
      </c>
      <c r="F409" s="27" t="s">
        <v>1070</v>
      </c>
      <c r="G409" s="27" t="s">
        <v>1083</v>
      </c>
      <c r="I409" s="27" t="s">
        <v>1309</v>
      </c>
      <c r="J409" s="27">
        <v>4</v>
      </c>
      <c r="K409" s="27">
        <v>0</v>
      </c>
      <c r="L409" s="27">
        <v>0</v>
      </c>
      <c r="O409" s="27" t="s">
        <v>197</v>
      </c>
      <c r="P409" s="27">
        <v>856</v>
      </c>
      <c r="V409" s="27" t="s">
        <v>867</v>
      </c>
    </row>
    <row r="410" spans="1:22">
      <c r="A410" s="27" t="s">
        <v>165</v>
      </c>
      <c r="B410" s="27" t="s">
        <v>201</v>
      </c>
      <c r="C410" s="27" t="s">
        <v>1072</v>
      </c>
      <c r="D410" s="27" t="s">
        <v>1308</v>
      </c>
      <c r="E410" s="27" t="s">
        <v>462</v>
      </c>
      <c r="F410" s="27" t="s">
        <v>1163</v>
      </c>
      <c r="G410" s="27" t="s">
        <v>1083</v>
      </c>
      <c r="H410" s="27">
        <v>144820</v>
      </c>
      <c r="I410" s="27" t="s">
        <v>462</v>
      </c>
      <c r="J410" s="27">
        <v>4</v>
      </c>
      <c r="K410" s="27">
        <v>0</v>
      </c>
      <c r="L410" s="27">
        <v>0</v>
      </c>
      <c r="N410" s="27" t="s">
        <v>1161</v>
      </c>
      <c r="O410" s="27" t="s">
        <v>197</v>
      </c>
      <c r="P410" s="27">
        <v>1926</v>
      </c>
      <c r="V410" s="27" t="s">
        <v>1307</v>
      </c>
    </row>
    <row r="411" spans="1:22">
      <c r="A411" s="27" t="s">
        <v>165</v>
      </c>
      <c r="B411" s="27" t="s">
        <v>200</v>
      </c>
      <c r="C411" s="27" t="s">
        <v>1072</v>
      </c>
      <c r="D411" s="27" t="s">
        <v>1306</v>
      </c>
      <c r="E411" s="27" t="s">
        <v>1305</v>
      </c>
      <c r="F411" s="27" t="s">
        <v>1163</v>
      </c>
      <c r="G411" s="27" t="s">
        <v>1083</v>
      </c>
      <c r="H411" s="27">
        <v>144821</v>
      </c>
      <c r="I411" s="27" t="s">
        <v>1305</v>
      </c>
      <c r="J411" s="27">
        <v>4</v>
      </c>
      <c r="K411" s="27">
        <v>0</v>
      </c>
      <c r="L411" s="27">
        <v>0</v>
      </c>
      <c r="N411" s="27" t="s">
        <v>1161</v>
      </c>
      <c r="O411" s="27" t="s">
        <v>197</v>
      </c>
      <c r="P411" s="27">
        <v>1927</v>
      </c>
      <c r="V411" s="27" t="s">
        <v>1304</v>
      </c>
    </row>
    <row r="412" spans="1:22">
      <c r="A412" s="27" t="s">
        <v>165</v>
      </c>
      <c r="B412" s="27" t="s">
        <v>207</v>
      </c>
      <c r="C412" s="27" t="s">
        <v>1072</v>
      </c>
      <c r="D412" s="27" t="s">
        <v>1303</v>
      </c>
      <c r="E412" s="27" t="s">
        <v>1302</v>
      </c>
      <c r="F412" s="27" t="s">
        <v>1163</v>
      </c>
      <c r="G412" s="27" t="s">
        <v>1083</v>
      </c>
      <c r="H412" s="27">
        <v>144822</v>
      </c>
      <c r="I412" s="27" t="s">
        <v>1302</v>
      </c>
      <c r="J412" s="27">
        <v>4</v>
      </c>
      <c r="K412" s="27">
        <v>0</v>
      </c>
      <c r="L412" s="27">
        <v>0</v>
      </c>
      <c r="N412" s="27" t="s">
        <v>1161</v>
      </c>
      <c r="O412" s="27" t="s">
        <v>197</v>
      </c>
      <c r="P412" s="27">
        <v>1928</v>
      </c>
      <c r="V412" s="27" t="s">
        <v>1301</v>
      </c>
    </row>
    <row r="413" spans="1:22">
      <c r="A413" s="27" t="s">
        <v>165</v>
      </c>
      <c r="B413" s="27" t="s">
        <v>198</v>
      </c>
      <c r="C413" s="27" t="s">
        <v>1077</v>
      </c>
      <c r="D413" s="27" t="s">
        <v>1300</v>
      </c>
      <c r="E413" s="27" t="s">
        <v>460</v>
      </c>
      <c r="F413" s="27" t="s">
        <v>1163</v>
      </c>
      <c r="G413" s="27" t="s">
        <v>1083</v>
      </c>
      <c r="H413" s="27">
        <v>144823</v>
      </c>
      <c r="I413" s="27" t="s">
        <v>460</v>
      </c>
      <c r="J413" s="27">
        <v>4</v>
      </c>
      <c r="K413" s="27">
        <v>0</v>
      </c>
      <c r="L413" s="27">
        <v>0</v>
      </c>
      <c r="N413" s="27" t="s">
        <v>1161</v>
      </c>
      <c r="O413" s="27" t="s">
        <v>197</v>
      </c>
      <c r="P413" s="27">
        <v>1929</v>
      </c>
      <c r="V413" s="27" t="s">
        <v>1299</v>
      </c>
    </row>
    <row r="414" spans="1:22">
      <c r="A414" s="27" t="s">
        <v>165</v>
      </c>
      <c r="B414" s="27" t="s">
        <v>196</v>
      </c>
      <c r="C414" s="27" t="s">
        <v>1077</v>
      </c>
      <c r="D414" s="27" t="s">
        <v>1298</v>
      </c>
      <c r="E414" s="27" t="s">
        <v>1297</v>
      </c>
      <c r="F414" s="27" t="s">
        <v>1163</v>
      </c>
      <c r="G414" s="27" t="s">
        <v>1083</v>
      </c>
      <c r="H414" s="27">
        <v>144824</v>
      </c>
      <c r="I414" s="27" t="s">
        <v>1297</v>
      </c>
      <c r="J414" s="27">
        <v>4</v>
      </c>
      <c r="K414" s="27">
        <v>0</v>
      </c>
      <c r="L414" s="27">
        <v>0</v>
      </c>
      <c r="N414" s="27" t="s">
        <v>1161</v>
      </c>
      <c r="O414" s="27" t="s">
        <v>197</v>
      </c>
      <c r="P414" s="27">
        <v>1930</v>
      </c>
      <c r="V414" s="27" t="s">
        <v>1296</v>
      </c>
    </row>
    <row r="415" spans="1:22">
      <c r="A415" s="27" t="s">
        <v>165</v>
      </c>
      <c r="B415" s="27" t="s">
        <v>206</v>
      </c>
      <c r="C415" s="27" t="s">
        <v>1077</v>
      </c>
      <c r="D415" s="27" t="s">
        <v>1295</v>
      </c>
      <c r="E415" s="27" t="s">
        <v>1294</v>
      </c>
      <c r="F415" s="27" t="s">
        <v>1163</v>
      </c>
      <c r="G415" s="27" t="s">
        <v>1083</v>
      </c>
      <c r="H415" s="27">
        <v>144825</v>
      </c>
      <c r="I415" s="27" t="s">
        <v>1294</v>
      </c>
      <c r="J415" s="27">
        <v>4</v>
      </c>
      <c r="K415" s="27">
        <v>0</v>
      </c>
      <c r="L415" s="27">
        <v>0</v>
      </c>
      <c r="N415" s="27" t="s">
        <v>1161</v>
      </c>
      <c r="O415" s="27" t="s">
        <v>197</v>
      </c>
      <c r="P415" s="27">
        <v>1931</v>
      </c>
      <c r="V415" s="27" t="s">
        <v>1293</v>
      </c>
    </row>
    <row r="416" spans="1:22">
      <c r="A416" s="27" t="s">
        <v>189</v>
      </c>
      <c r="B416" s="27" t="s">
        <v>201</v>
      </c>
      <c r="C416" s="27" t="s">
        <v>1072</v>
      </c>
      <c r="D416" s="27" t="s">
        <v>1292</v>
      </c>
      <c r="E416" s="27" t="s">
        <v>491</v>
      </c>
      <c r="F416" s="27" t="s">
        <v>1070</v>
      </c>
      <c r="G416" s="27" t="s">
        <v>1083</v>
      </c>
      <c r="H416" s="27">
        <v>145456</v>
      </c>
      <c r="I416" s="27" t="s">
        <v>491</v>
      </c>
      <c r="J416" s="27">
        <v>3</v>
      </c>
      <c r="K416" s="27">
        <v>0</v>
      </c>
      <c r="L416" s="27">
        <v>1</v>
      </c>
      <c r="O416" s="27" t="s">
        <v>197</v>
      </c>
      <c r="P416" s="27">
        <v>592</v>
      </c>
      <c r="V416" s="27" t="s">
        <v>840</v>
      </c>
    </row>
    <row r="417" spans="1:22">
      <c r="A417" s="27" t="s">
        <v>189</v>
      </c>
      <c r="B417" s="27" t="s">
        <v>200</v>
      </c>
      <c r="C417" s="27" t="s">
        <v>1072</v>
      </c>
      <c r="D417" s="27" t="s">
        <v>1291</v>
      </c>
      <c r="E417" s="27" t="s">
        <v>1290</v>
      </c>
      <c r="F417" s="27" t="s">
        <v>1070</v>
      </c>
      <c r="G417" s="27" t="s">
        <v>1083</v>
      </c>
      <c r="H417" s="27">
        <v>145453</v>
      </c>
      <c r="I417" s="27" t="s">
        <v>1290</v>
      </c>
      <c r="J417" s="27">
        <v>3</v>
      </c>
      <c r="K417" s="27">
        <v>0</v>
      </c>
      <c r="L417" s="27">
        <v>1</v>
      </c>
      <c r="O417" s="27" t="s">
        <v>197</v>
      </c>
      <c r="P417" s="27">
        <v>593</v>
      </c>
      <c r="V417" s="27" t="s">
        <v>838</v>
      </c>
    </row>
    <row r="418" spans="1:22">
      <c r="A418" s="27" t="s">
        <v>189</v>
      </c>
      <c r="B418" s="27" t="s">
        <v>200</v>
      </c>
      <c r="C418" s="27" t="s">
        <v>1072</v>
      </c>
      <c r="E418" s="27" t="s">
        <v>1289</v>
      </c>
      <c r="F418" s="27" t="s">
        <v>1070</v>
      </c>
      <c r="G418" s="27" t="s">
        <v>1083</v>
      </c>
      <c r="I418" s="27" t="s">
        <v>1289</v>
      </c>
      <c r="J418" s="27">
        <v>3</v>
      </c>
      <c r="K418" s="27">
        <v>0</v>
      </c>
      <c r="L418" s="27">
        <v>1</v>
      </c>
      <c r="O418" s="27" t="s">
        <v>197</v>
      </c>
      <c r="P418" s="27">
        <v>594</v>
      </c>
      <c r="V418" s="27" t="s">
        <v>839</v>
      </c>
    </row>
    <row r="419" spans="1:22">
      <c r="A419" s="27" t="s">
        <v>189</v>
      </c>
      <c r="B419" s="27" t="s">
        <v>198</v>
      </c>
      <c r="C419" s="27" t="s">
        <v>1077</v>
      </c>
      <c r="D419" s="27" t="s">
        <v>1288</v>
      </c>
      <c r="E419" s="27" t="s">
        <v>489</v>
      </c>
      <c r="F419" s="27" t="s">
        <v>1070</v>
      </c>
      <c r="G419" s="27" t="s">
        <v>1083</v>
      </c>
      <c r="H419" s="27">
        <v>145454</v>
      </c>
      <c r="I419" s="27" t="s">
        <v>489</v>
      </c>
      <c r="J419" s="27">
        <v>3</v>
      </c>
      <c r="K419" s="27">
        <v>0</v>
      </c>
      <c r="L419" s="27">
        <v>1</v>
      </c>
      <c r="O419" s="27" t="s">
        <v>197</v>
      </c>
      <c r="P419" s="27">
        <v>860</v>
      </c>
      <c r="V419" s="27" t="s">
        <v>837</v>
      </c>
    </row>
    <row r="420" spans="1:22">
      <c r="A420" s="27" t="s">
        <v>189</v>
      </c>
      <c r="B420" s="27" t="s">
        <v>196</v>
      </c>
      <c r="C420" s="27" t="s">
        <v>1077</v>
      </c>
      <c r="D420" s="27" t="s">
        <v>1287</v>
      </c>
      <c r="E420" s="27" t="s">
        <v>1286</v>
      </c>
      <c r="F420" s="27" t="s">
        <v>1070</v>
      </c>
      <c r="G420" s="27" t="s">
        <v>1083</v>
      </c>
      <c r="H420" s="27">
        <v>145455</v>
      </c>
      <c r="I420" s="27" t="s">
        <v>1286</v>
      </c>
      <c r="J420" s="27">
        <v>3</v>
      </c>
      <c r="K420" s="27">
        <v>0</v>
      </c>
      <c r="L420" s="27">
        <v>1</v>
      </c>
      <c r="O420" s="27" t="s">
        <v>197</v>
      </c>
      <c r="P420" s="27">
        <v>861</v>
      </c>
      <c r="V420" s="27" t="s">
        <v>835</v>
      </c>
    </row>
    <row r="421" spans="1:22">
      <c r="A421" s="27" t="s">
        <v>189</v>
      </c>
      <c r="B421" s="27" t="s">
        <v>196</v>
      </c>
      <c r="C421" s="27" t="s">
        <v>1077</v>
      </c>
      <c r="E421" s="27" t="s">
        <v>1285</v>
      </c>
      <c r="F421" s="27" t="s">
        <v>1070</v>
      </c>
      <c r="G421" s="27" t="s">
        <v>1083</v>
      </c>
      <c r="I421" s="27" t="s">
        <v>1285</v>
      </c>
      <c r="J421" s="27">
        <v>3</v>
      </c>
      <c r="K421" s="27">
        <v>0</v>
      </c>
      <c r="L421" s="27">
        <v>1</v>
      </c>
      <c r="O421" s="27" t="s">
        <v>197</v>
      </c>
      <c r="P421" s="27">
        <v>862</v>
      </c>
      <c r="V421" s="27" t="s">
        <v>836</v>
      </c>
    </row>
    <row r="422" spans="1:22">
      <c r="A422" s="27" t="s">
        <v>190</v>
      </c>
      <c r="B422" s="27" t="s">
        <v>204</v>
      </c>
      <c r="C422" s="27" t="s">
        <v>1077</v>
      </c>
      <c r="D422" s="27" t="s">
        <v>1284</v>
      </c>
      <c r="E422" s="27" t="s">
        <v>1283</v>
      </c>
      <c r="F422" s="27" t="s">
        <v>1070</v>
      </c>
      <c r="G422" s="27" t="s">
        <v>1083</v>
      </c>
      <c r="H422" s="27">
        <v>146065</v>
      </c>
      <c r="I422" s="27" t="s">
        <v>1283</v>
      </c>
      <c r="J422" s="27">
        <v>4</v>
      </c>
      <c r="K422" s="27">
        <v>0</v>
      </c>
      <c r="L422" s="27">
        <v>0</v>
      </c>
      <c r="M422" s="27">
        <v>1000</v>
      </c>
      <c r="N422" s="27" t="s">
        <v>1095</v>
      </c>
      <c r="O422" s="27" t="s">
        <v>197</v>
      </c>
      <c r="P422" s="27">
        <v>864</v>
      </c>
      <c r="U422" s="27" t="s">
        <v>1081</v>
      </c>
    </row>
    <row r="423" spans="1:22">
      <c r="A423" s="27" t="s">
        <v>190</v>
      </c>
      <c r="B423" s="27" t="s">
        <v>208</v>
      </c>
      <c r="C423" s="27" t="s">
        <v>1077</v>
      </c>
      <c r="D423" s="27" t="s">
        <v>1282</v>
      </c>
      <c r="E423" s="27" t="s">
        <v>1281</v>
      </c>
      <c r="F423" s="27" t="s">
        <v>1070</v>
      </c>
      <c r="G423" s="27" t="s">
        <v>1083</v>
      </c>
      <c r="H423" s="27">
        <v>146064</v>
      </c>
      <c r="I423" s="27" t="s">
        <v>1281</v>
      </c>
      <c r="J423" s="27">
        <v>4</v>
      </c>
      <c r="K423" s="27">
        <v>0</v>
      </c>
      <c r="L423" s="27">
        <v>0</v>
      </c>
      <c r="M423" s="27">
        <v>1000</v>
      </c>
      <c r="N423" s="27" t="s">
        <v>1085</v>
      </c>
      <c r="O423" s="27" t="s">
        <v>197</v>
      </c>
      <c r="P423" s="27">
        <v>865</v>
      </c>
      <c r="U423" s="27" t="s">
        <v>1081</v>
      </c>
    </row>
    <row r="424" spans="1:22">
      <c r="A424" s="27" t="s">
        <v>190</v>
      </c>
      <c r="B424" s="27" t="s">
        <v>198</v>
      </c>
      <c r="C424" s="27" t="s">
        <v>1077</v>
      </c>
      <c r="D424" s="27" t="s">
        <v>1280</v>
      </c>
      <c r="E424" s="27" t="s">
        <v>530</v>
      </c>
      <c r="F424" s="27" t="s">
        <v>1070</v>
      </c>
      <c r="G424" s="27" t="s">
        <v>1083</v>
      </c>
      <c r="H424" s="27">
        <v>146062</v>
      </c>
      <c r="I424" s="27" t="s">
        <v>530</v>
      </c>
      <c r="J424" s="27">
        <v>4</v>
      </c>
      <c r="K424" s="27">
        <v>0</v>
      </c>
      <c r="L424" s="27">
        <v>0</v>
      </c>
      <c r="O424" s="27" t="s">
        <v>197</v>
      </c>
      <c r="P424" s="27">
        <v>863</v>
      </c>
      <c r="U424" s="27" t="s">
        <v>1081</v>
      </c>
      <c r="V424" s="27" t="s">
        <v>847</v>
      </c>
    </row>
    <row r="425" spans="1:22">
      <c r="A425" s="27" t="s">
        <v>188</v>
      </c>
      <c r="B425" s="27" t="s">
        <v>201</v>
      </c>
      <c r="C425" s="27" t="s">
        <v>1072</v>
      </c>
      <c r="D425" s="27" t="s">
        <v>1279</v>
      </c>
      <c r="E425" s="27" t="s">
        <v>1278</v>
      </c>
      <c r="F425" s="27" t="s">
        <v>1163</v>
      </c>
      <c r="G425" s="27" t="s">
        <v>1083</v>
      </c>
      <c r="H425" s="27">
        <v>146459</v>
      </c>
      <c r="I425" s="27" t="s">
        <v>468</v>
      </c>
      <c r="J425" s="27">
        <v>4</v>
      </c>
      <c r="K425" s="27">
        <v>0</v>
      </c>
      <c r="L425" s="27">
        <v>0</v>
      </c>
      <c r="N425" s="27" t="s">
        <v>1095</v>
      </c>
      <c r="O425" s="27" t="s">
        <v>197</v>
      </c>
      <c r="P425" s="27">
        <v>1962</v>
      </c>
      <c r="V425" s="27" t="s">
        <v>1277</v>
      </c>
    </row>
    <row r="426" spans="1:22">
      <c r="A426" s="27" t="s">
        <v>188</v>
      </c>
      <c r="B426" s="27" t="s">
        <v>200</v>
      </c>
      <c r="C426" s="27" t="s">
        <v>1072</v>
      </c>
      <c r="D426" s="27" t="s">
        <v>1276</v>
      </c>
      <c r="E426" s="27" t="s">
        <v>1275</v>
      </c>
      <c r="F426" s="27" t="s">
        <v>1163</v>
      </c>
      <c r="G426" s="27" t="s">
        <v>1083</v>
      </c>
      <c r="H426" s="27">
        <v>146460</v>
      </c>
      <c r="I426" s="27" t="s">
        <v>1274</v>
      </c>
      <c r="J426" s="27">
        <v>4</v>
      </c>
      <c r="K426" s="27">
        <v>0</v>
      </c>
      <c r="L426" s="27">
        <v>0</v>
      </c>
      <c r="N426" s="27" t="s">
        <v>1095</v>
      </c>
      <c r="O426" s="27" t="s">
        <v>197</v>
      </c>
      <c r="P426" s="27">
        <v>1963</v>
      </c>
      <c r="V426" s="27" t="s">
        <v>1273</v>
      </c>
    </row>
    <row r="427" spans="1:22">
      <c r="A427" s="27" t="s">
        <v>188</v>
      </c>
      <c r="B427" s="27" t="s">
        <v>207</v>
      </c>
      <c r="C427" s="27" t="s">
        <v>1072</v>
      </c>
      <c r="D427" s="27" t="s">
        <v>1272</v>
      </c>
      <c r="E427" s="27" t="s">
        <v>1271</v>
      </c>
      <c r="F427" s="27" t="s">
        <v>1163</v>
      </c>
      <c r="G427" s="27" t="s">
        <v>1083</v>
      </c>
      <c r="H427" s="27">
        <v>146461</v>
      </c>
      <c r="I427" s="27" t="s">
        <v>1270</v>
      </c>
      <c r="J427" s="27">
        <v>4</v>
      </c>
      <c r="K427" s="27">
        <v>0</v>
      </c>
      <c r="L427" s="27">
        <v>0</v>
      </c>
      <c r="N427" s="27" t="s">
        <v>1095</v>
      </c>
      <c r="O427" s="27" t="s">
        <v>197</v>
      </c>
      <c r="P427" s="27">
        <v>1964</v>
      </c>
      <c r="V427" s="27" t="s">
        <v>1269</v>
      </c>
    </row>
    <row r="428" spans="1:22">
      <c r="A428" s="27" t="s">
        <v>188</v>
      </c>
      <c r="B428" s="27" t="s">
        <v>198</v>
      </c>
      <c r="C428" s="27" t="s">
        <v>1077</v>
      </c>
      <c r="D428" s="27" t="s">
        <v>1268</v>
      </c>
      <c r="E428" s="27" t="s">
        <v>1267</v>
      </c>
      <c r="F428" s="27" t="s">
        <v>1163</v>
      </c>
      <c r="G428" s="27" t="s">
        <v>1083</v>
      </c>
      <c r="H428" s="27">
        <v>146462</v>
      </c>
      <c r="I428" s="27" t="s">
        <v>465</v>
      </c>
      <c r="J428" s="27">
        <v>4</v>
      </c>
      <c r="K428" s="27">
        <v>0</v>
      </c>
      <c r="L428" s="27">
        <v>0</v>
      </c>
      <c r="N428" s="27" t="s">
        <v>1095</v>
      </c>
      <c r="O428" s="27" t="s">
        <v>197</v>
      </c>
      <c r="P428" s="27">
        <v>1965</v>
      </c>
      <c r="V428" s="27" t="s">
        <v>1266</v>
      </c>
    </row>
    <row r="429" spans="1:22">
      <c r="A429" s="27" t="s">
        <v>188</v>
      </c>
      <c r="B429" s="27" t="s">
        <v>196</v>
      </c>
      <c r="C429" s="27" t="s">
        <v>1077</v>
      </c>
      <c r="D429" s="27" t="s">
        <v>1265</v>
      </c>
      <c r="E429" s="27" t="s">
        <v>1264</v>
      </c>
      <c r="F429" s="27" t="s">
        <v>1163</v>
      </c>
      <c r="G429" s="27" t="s">
        <v>1083</v>
      </c>
      <c r="H429" s="27">
        <v>146463</v>
      </c>
      <c r="I429" s="27" t="s">
        <v>1263</v>
      </c>
      <c r="J429" s="27">
        <v>4</v>
      </c>
      <c r="K429" s="27">
        <v>0</v>
      </c>
      <c r="L429" s="27">
        <v>0</v>
      </c>
      <c r="N429" s="27" t="s">
        <v>1095</v>
      </c>
      <c r="O429" s="27" t="s">
        <v>197</v>
      </c>
      <c r="P429" s="27">
        <v>1966</v>
      </c>
      <c r="V429" s="27" t="s">
        <v>1262</v>
      </c>
    </row>
    <row r="430" spans="1:22">
      <c r="A430" s="27" t="s">
        <v>188</v>
      </c>
      <c r="B430" s="27" t="s">
        <v>206</v>
      </c>
      <c r="C430" s="27" t="s">
        <v>1077</v>
      </c>
      <c r="D430" s="27" t="s">
        <v>1261</v>
      </c>
      <c r="E430" s="27" t="s">
        <v>1260</v>
      </c>
      <c r="F430" s="27" t="s">
        <v>1163</v>
      </c>
      <c r="G430" s="27" t="s">
        <v>1083</v>
      </c>
      <c r="H430" s="27">
        <v>146464</v>
      </c>
      <c r="I430" s="27" t="s">
        <v>1259</v>
      </c>
      <c r="J430" s="27">
        <v>4</v>
      </c>
      <c r="K430" s="27">
        <v>0</v>
      </c>
      <c r="L430" s="27">
        <v>0</v>
      </c>
      <c r="N430" s="27" t="s">
        <v>1095</v>
      </c>
      <c r="O430" s="27" t="s">
        <v>197</v>
      </c>
      <c r="P430" s="27">
        <v>1967</v>
      </c>
      <c r="V430" s="27" t="s">
        <v>1258</v>
      </c>
    </row>
    <row r="431" spans="1:22">
      <c r="A431" s="27" t="s">
        <v>215</v>
      </c>
      <c r="B431" s="27" t="s">
        <v>201</v>
      </c>
      <c r="C431" s="27" t="s">
        <v>1072</v>
      </c>
      <c r="D431" s="27" t="s">
        <v>1257</v>
      </c>
      <c r="E431" s="27" t="s">
        <v>473</v>
      </c>
      <c r="F431" s="27" t="s">
        <v>1163</v>
      </c>
      <c r="G431" s="27" t="s">
        <v>1083</v>
      </c>
      <c r="H431" s="27">
        <v>146744</v>
      </c>
      <c r="I431" s="27" t="s">
        <v>473</v>
      </c>
      <c r="J431" s="27">
        <v>4</v>
      </c>
      <c r="K431" s="27">
        <v>0</v>
      </c>
      <c r="L431" s="27">
        <v>0</v>
      </c>
      <c r="N431" s="27" t="s">
        <v>1095</v>
      </c>
      <c r="O431" s="27" t="s">
        <v>197</v>
      </c>
      <c r="P431" s="27">
        <v>1968</v>
      </c>
      <c r="V431" s="27" t="s">
        <v>1256</v>
      </c>
    </row>
    <row r="432" spans="1:22">
      <c r="A432" s="27" t="s">
        <v>215</v>
      </c>
      <c r="B432" s="27" t="s">
        <v>200</v>
      </c>
      <c r="C432" s="27" t="s">
        <v>1072</v>
      </c>
      <c r="D432" s="27" t="s">
        <v>1255</v>
      </c>
      <c r="E432" s="27" t="s">
        <v>1254</v>
      </c>
      <c r="F432" s="27" t="s">
        <v>1163</v>
      </c>
      <c r="G432" s="27" t="s">
        <v>1083</v>
      </c>
      <c r="H432" s="27">
        <v>146739</v>
      </c>
      <c r="I432" s="27" t="s">
        <v>1254</v>
      </c>
      <c r="J432" s="27">
        <v>4</v>
      </c>
      <c r="K432" s="27">
        <v>0</v>
      </c>
      <c r="L432" s="27">
        <v>0</v>
      </c>
      <c r="N432" s="27" t="s">
        <v>1095</v>
      </c>
      <c r="O432" s="27" t="s">
        <v>197</v>
      </c>
      <c r="P432" s="27">
        <v>1969</v>
      </c>
      <c r="V432" s="27" t="s">
        <v>1253</v>
      </c>
    </row>
    <row r="433" spans="1:22">
      <c r="A433" s="27" t="s">
        <v>215</v>
      </c>
      <c r="B433" s="27" t="s">
        <v>207</v>
      </c>
      <c r="C433" s="27" t="s">
        <v>1072</v>
      </c>
      <c r="D433" s="27" t="s">
        <v>1252</v>
      </c>
      <c r="E433" s="27" t="s">
        <v>1251</v>
      </c>
      <c r="F433" s="27" t="s">
        <v>1163</v>
      </c>
      <c r="G433" s="27" t="s">
        <v>1083</v>
      </c>
      <c r="H433" s="27">
        <v>146740</v>
      </c>
      <c r="I433" s="27" t="s">
        <v>1251</v>
      </c>
      <c r="J433" s="27">
        <v>4</v>
      </c>
      <c r="K433" s="27">
        <v>0</v>
      </c>
      <c r="L433" s="27">
        <v>0</v>
      </c>
      <c r="N433" s="27" t="s">
        <v>1095</v>
      </c>
      <c r="O433" s="27" t="s">
        <v>197</v>
      </c>
      <c r="P433" s="27">
        <v>1970</v>
      </c>
      <c r="V433" s="27" t="s">
        <v>1250</v>
      </c>
    </row>
    <row r="434" spans="1:22">
      <c r="A434" s="27" t="s">
        <v>215</v>
      </c>
      <c r="B434" s="27" t="s">
        <v>198</v>
      </c>
      <c r="C434" s="27" t="s">
        <v>1077</v>
      </c>
      <c r="D434" s="27" t="s">
        <v>1249</v>
      </c>
      <c r="E434" s="27" t="s">
        <v>470</v>
      </c>
      <c r="F434" s="27" t="s">
        <v>1163</v>
      </c>
      <c r="G434" s="27" t="s">
        <v>1083</v>
      </c>
      <c r="H434" s="27">
        <v>146741</v>
      </c>
      <c r="I434" s="27" t="s">
        <v>470</v>
      </c>
      <c r="J434" s="27">
        <v>4</v>
      </c>
      <c r="K434" s="27">
        <v>0</v>
      </c>
      <c r="L434" s="27">
        <v>0</v>
      </c>
      <c r="N434" s="27" t="s">
        <v>1095</v>
      </c>
      <c r="O434" s="27" t="s">
        <v>197</v>
      </c>
      <c r="P434" s="27">
        <v>1971</v>
      </c>
      <c r="V434" s="27" t="s">
        <v>1248</v>
      </c>
    </row>
    <row r="435" spans="1:22">
      <c r="A435" s="27" t="s">
        <v>215</v>
      </c>
      <c r="B435" s="27" t="s">
        <v>196</v>
      </c>
      <c r="C435" s="27" t="s">
        <v>1077</v>
      </c>
      <c r="D435" s="27" t="s">
        <v>1247</v>
      </c>
      <c r="E435" s="27" t="s">
        <v>1246</v>
      </c>
      <c r="F435" s="27" t="s">
        <v>1163</v>
      </c>
      <c r="G435" s="27" t="s">
        <v>1083</v>
      </c>
      <c r="H435" s="27">
        <v>146742</v>
      </c>
      <c r="I435" s="27" t="s">
        <v>1246</v>
      </c>
      <c r="J435" s="27">
        <v>4</v>
      </c>
      <c r="K435" s="27">
        <v>0</v>
      </c>
      <c r="L435" s="27">
        <v>0</v>
      </c>
      <c r="N435" s="27" t="s">
        <v>1095</v>
      </c>
      <c r="O435" s="27" t="s">
        <v>197</v>
      </c>
      <c r="P435" s="27">
        <v>1972</v>
      </c>
      <c r="V435" s="27" t="s">
        <v>1245</v>
      </c>
    </row>
    <row r="436" spans="1:22">
      <c r="A436" s="27" t="s">
        <v>215</v>
      </c>
      <c r="B436" s="27" t="s">
        <v>206</v>
      </c>
      <c r="C436" s="27" t="s">
        <v>1077</v>
      </c>
      <c r="D436" s="27" t="s">
        <v>1244</v>
      </c>
      <c r="E436" s="27" t="s">
        <v>1243</v>
      </c>
      <c r="F436" s="27" t="s">
        <v>1163</v>
      </c>
      <c r="G436" s="27" t="s">
        <v>1083</v>
      </c>
      <c r="H436" s="27">
        <v>146743</v>
      </c>
      <c r="I436" s="27" t="s">
        <v>1243</v>
      </c>
      <c r="J436" s="27">
        <v>4</v>
      </c>
      <c r="K436" s="27">
        <v>0</v>
      </c>
      <c r="L436" s="27">
        <v>0</v>
      </c>
      <c r="N436" s="27" t="s">
        <v>1095</v>
      </c>
      <c r="O436" s="27" t="s">
        <v>197</v>
      </c>
      <c r="P436" s="27">
        <v>1973</v>
      </c>
      <c r="V436" s="27" t="s">
        <v>1242</v>
      </c>
    </row>
    <row r="437" spans="1:22">
      <c r="A437" s="27" t="s">
        <v>159</v>
      </c>
      <c r="B437" s="27" t="s">
        <v>196</v>
      </c>
      <c r="C437" s="27" t="s">
        <v>1077</v>
      </c>
      <c r="D437" s="27" t="s">
        <v>1241</v>
      </c>
      <c r="E437" s="27" t="s">
        <v>1240</v>
      </c>
      <c r="F437" s="27" t="s">
        <v>1163</v>
      </c>
      <c r="G437" s="27" t="s">
        <v>1083</v>
      </c>
      <c r="H437" s="27">
        <v>144216</v>
      </c>
      <c r="I437" s="27" t="s">
        <v>1240</v>
      </c>
      <c r="J437" s="27">
        <v>4</v>
      </c>
      <c r="K437" s="27">
        <v>0</v>
      </c>
      <c r="L437" s="27">
        <v>0</v>
      </c>
      <c r="N437" s="27" t="s">
        <v>1161</v>
      </c>
      <c r="O437" s="27" t="s">
        <v>197</v>
      </c>
      <c r="P437" s="27">
        <v>1888</v>
      </c>
      <c r="V437" s="27" t="s">
        <v>1239</v>
      </c>
    </row>
    <row r="438" spans="1:22">
      <c r="A438" s="27" t="s">
        <v>159</v>
      </c>
      <c r="B438" s="27" t="s">
        <v>198</v>
      </c>
      <c r="C438" s="27" t="s">
        <v>1077</v>
      </c>
      <c r="D438" s="27" t="s">
        <v>1238</v>
      </c>
      <c r="E438" s="27" t="s">
        <v>435</v>
      </c>
      <c r="F438" s="27" t="s">
        <v>1163</v>
      </c>
      <c r="G438" s="27" t="s">
        <v>1083</v>
      </c>
      <c r="H438" s="27">
        <v>144215</v>
      </c>
      <c r="I438" s="27" t="s">
        <v>435</v>
      </c>
      <c r="J438" s="27">
        <v>4</v>
      </c>
      <c r="K438" s="27">
        <v>0</v>
      </c>
      <c r="L438" s="27">
        <v>0</v>
      </c>
      <c r="N438" s="27" t="s">
        <v>1161</v>
      </c>
      <c r="O438" s="27" t="s">
        <v>197</v>
      </c>
      <c r="P438" s="27">
        <v>1887</v>
      </c>
      <c r="V438" s="27" t="s">
        <v>1001</v>
      </c>
    </row>
    <row r="439" spans="1:22">
      <c r="A439" s="27" t="s">
        <v>159</v>
      </c>
      <c r="B439" s="27" t="s">
        <v>206</v>
      </c>
      <c r="C439" s="27" t="s">
        <v>1077</v>
      </c>
      <c r="D439" s="27" t="s">
        <v>1237</v>
      </c>
      <c r="E439" s="27" t="s">
        <v>1236</v>
      </c>
      <c r="F439" s="27" t="s">
        <v>1163</v>
      </c>
      <c r="G439" s="27" t="s">
        <v>1083</v>
      </c>
      <c r="H439" s="27">
        <v>144218</v>
      </c>
      <c r="I439" s="27" t="s">
        <v>1236</v>
      </c>
      <c r="J439" s="27">
        <v>4</v>
      </c>
      <c r="K439" s="27">
        <v>0</v>
      </c>
      <c r="L439" s="27">
        <v>0</v>
      </c>
      <c r="N439" s="27" t="s">
        <v>1161</v>
      </c>
      <c r="O439" s="27" t="s">
        <v>197</v>
      </c>
      <c r="P439" s="27">
        <v>1889</v>
      </c>
      <c r="V439" s="27" t="s">
        <v>1000</v>
      </c>
    </row>
    <row r="440" spans="1:22">
      <c r="A440" s="27" t="s">
        <v>159</v>
      </c>
      <c r="B440" s="27" t="s">
        <v>200</v>
      </c>
      <c r="C440" s="27" t="s">
        <v>1072</v>
      </c>
      <c r="D440" s="27" t="s">
        <v>1235</v>
      </c>
      <c r="E440" s="27" t="s">
        <v>1234</v>
      </c>
      <c r="F440" s="27" t="s">
        <v>1163</v>
      </c>
      <c r="G440" s="27" t="s">
        <v>1083</v>
      </c>
      <c r="H440" s="27">
        <v>144219</v>
      </c>
      <c r="I440" s="27" t="s">
        <v>1234</v>
      </c>
      <c r="J440" s="27">
        <v>4</v>
      </c>
      <c r="K440" s="27">
        <v>0</v>
      </c>
      <c r="L440" s="27">
        <v>0</v>
      </c>
      <c r="N440" s="27" t="s">
        <v>1161</v>
      </c>
      <c r="O440" s="27" t="s">
        <v>197</v>
      </c>
      <c r="P440" s="27">
        <v>1885</v>
      </c>
      <c r="V440" s="27" t="s">
        <v>1002</v>
      </c>
    </row>
    <row r="441" spans="1:22">
      <c r="A441" s="27" t="s">
        <v>159</v>
      </c>
      <c r="B441" s="27" t="s">
        <v>201</v>
      </c>
      <c r="C441" s="27" t="s">
        <v>1072</v>
      </c>
      <c r="D441" s="27" t="s">
        <v>1233</v>
      </c>
      <c r="E441" s="27" t="s">
        <v>438</v>
      </c>
      <c r="F441" s="27" t="s">
        <v>1163</v>
      </c>
      <c r="G441" s="27" t="s">
        <v>1083</v>
      </c>
      <c r="H441" s="27">
        <v>144220</v>
      </c>
      <c r="I441" s="27" t="s">
        <v>438</v>
      </c>
      <c r="J441" s="27">
        <v>4</v>
      </c>
      <c r="K441" s="27">
        <v>0</v>
      </c>
      <c r="L441" s="27">
        <v>0</v>
      </c>
      <c r="N441" s="27" t="s">
        <v>1161</v>
      </c>
      <c r="O441" s="27" t="s">
        <v>197</v>
      </c>
      <c r="P441" s="27">
        <v>1884</v>
      </c>
      <c r="V441" s="27" t="s">
        <v>1004</v>
      </c>
    </row>
    <row r="442" spans="1:22">
      <c r="A442" s="27" t="s">
        <v>159</v>
      </c>
      <c r="B442" s="27" t="s">
        <v>207</v>
      </c>
      <c r="C442" s="27" t="s">
        <v>1072</v>
      </c>
      <c r="D442" s="27" t="s">
        <v>1232</v>
      </c>
      <c r="E442" s="27" t="s">
        <v>1231</v>
      </c>
      <c r="F442" s="27" t="s">
        <v>1163</v>
      </c>
      <c r="G442" s="27" t="s">
        <v>1083</v>
      </c>
      <c r="H442" s="27">
        <v>144217</v>
      </c>
      <c r="I442" s="27" t="s">
        <v>1231</v>
      </c>
      <c r="J442" s="27">
        <v>4</v>
      </c>
      <c r="K442" s="27">
        <v>0</v>
      </c>
      <c r="L442" s="27">
        <v>0</v>
      </c>
      <c r="N442" s="27" t="s">
        <v>1161</v>
      </c>
      <c r="O442" s="27" t="s">
        <v>197</v>
      </c>
      <c r="P442" s="27">
        <v>1886</v>
      </c>
      <c r="V442" s="27" t="s">
        <v>1003</v>
      </c>
    </row>
    <row r="443" spans="1:22">
      <c r="A443" s="27" t="s">
        <v>160</v>
      </c>
      <c r="B443" s="27" t="s">
        <v>196</v>
      </c>
      <c r="C443" s="27" t="s">
        <v>1077</v>
      </c>
      <c r="D443" s="27" t="s">
        <v>1230</v>
      </c>
      <c r="E443" s="27" t="s">
        <v>1229</v>
      </c>
      <c r="F443" s="27" t="s">
        <v>1163</v>
      </c>
      <c r="G443" s="27" t="s">
        <v>1083</v>
      </c>
      <c r="H443" s="27">
        <v>144246</v>
      </c>
      <c r="I443" s="27" t="s">
        <v>1229</v>
      </c>
      <c r="J443" s="27">
        <v>4</v>
      </c>
      <c r="K443" s="27">
        <v>0</v>
      </c>
      <c r="L443" s="27">
        <v>0</v>
      </c>
      <c r="N443" s="27" t="s">
        <v>1161</v>
      </c>
      <c r="O443" s="27" t="s">
        <v>197</v>
      </c>
      <c r="P443" s="27">
        <v>1894</v>
      </c>
      <c r="V443" s="27" t="s">
        <v>1005</v>
      </c>
    </row>
    <row r="444" spans="1:22">
      <c r="A444" s="27" t="s">
        <v>160</v>
      </c>
      <c r="B444" s="27" t="s">
        <v>198</v>
      </c>
      <c r="C444" s="27" t="s">
        <v>1077</v>
      </c>
      <c r="D444" s="27" t="s">
        <v>1228</v>
      </c>
      <c r="E444" s="27" t="s">
        <v>440</v>
      </c>
      <c r="F444" s="27" t="s">
        <v>1163</v>
      </c>
      <c r="G444" s="27" t="s">
        <v>1083</v>
      </c>
      <c r="H444" s="27">
        <v>144243</v>
      </c>
      <c r="I444" s="27" t="s">
        <v>440</v>
      </c>
      <c r="J444" s="27">
        <v>4</v>
      </c>
      <c r="K444" s="27">
        <v>0</v>
      </c>
      <c r="L444" s="27">
        <v>0</v>
      </c>
      <c r="N444" s="27" t="s">
        <v>1161</v>
      </c>
      <c r="O444" s="27" t="s">
        <v>197</v>
      </c>
      <c r="P444" s="27">
        <v>1893</v>
      </c>
      <c r="V444" s="27" t="s">
        <v>1006</v>
      </c>
    </row>
    <row r="445" spans="1:22">
      <c r="A445" s="27" t="s">
        <v>160</v>
      </c>
      <c r="B445" s="27" t="s">
        <v>206</v>
      </c>
      <c r="C445" s="27" t="s">
        <v>1077</v>
      </c>
      <c r="D445" s="27" t="s">
        <v>1227</v>
      </c>
      <c r="E445" s="27" t="s">
        <v>1226</v>
      </c>
      <c r="F445" s="27" t="s">
        <v>1163</v>
      </c>
      <c r="G445" s="27" t="s">
        <v>1083</v>
      </c>
      <c r="H445" s="27">
        <v>144244</v>
      </c>
      <c r="I445" s="27" t="s">
        <v>1226</v>
      </c>
      <c r="J445" s="27">
        <v>4</v>
      </c>
      <c r="K445" s="27">
        <v>0</v>
      </c>
      <c r="L445" s="27">
        <v>0</v>
      </c>
      <c r="N445" s="27" t="s">
        <v>1161</v>
      </c>
      <c r="O445" s="27" t="s">
        <v>197</v>
      </c>
      <c r="P445" s="27">
        <v>1895</v>
      </c>
      <c r="V445" s="27" t="s">
        <v>1225</v>
      </c>
    </row>
    <row r="446" spans="1:22">
      <c r="A446" s="27" t="s">
        <v>160</v>
      </c>
      <c r="B446" s="27" t="s">
        <v>200</v>
      </c>
      <c r="C446" s="27" t="s">
        <v>1072</v>
      </c>
      <c r="D446" s="27" t="s">
        <v>1224</v>
      </c>
      <c r="E446" s="27" t="s">
        <v>1223</v>
      </c>
      <c r="F446" s="27" t="s">
        <v>1163</v>
      </c>
      <c r="G446" s="27" t="s">
        <v>1083</v>
      </c>
      <c r="H446" s="27">
        <v>144245</v>
      </c>
      <c r="I446" s="27" t="s">
        <v>1223</v>
      </c>
      <c r="J446" s="27">
        <v>4</v>
      </c>
      <c r="K446" s="27">
        <v>0</v>
      </c>
      <c r="L446" s="27">
        <v>0</v>
      </c>
      <c r="N446" s="27" t="s">
        <v>1161</v>
      </c>
      <c r="O446" s="27" t="s">
        <v>197</v>
      </c>
      <c r="P446" s="27">
        <v>1891</v>
      </c>
      <c r="V446" s="27" t="s">
        <v>1007</v>
      </c>
    </row>
    <row r="447" spans="1:22">
      <c r="A447" s="27" t="s">
        <v>160</v>
      </c>
      <c r="B447" s="27" t="s">
        <v>201</v>
      </c>
      <c r="C447" s="27" t="s">
        <v>1072</v>
      </c>
      <c r="D447" s="27" t="s">
        <v>1222</v>
      </c>
      <c r="E447" s="27" t="s">
        <v>443</v>
      </c>
      <c r="F447" s="27" t="s">
        <v>1163</v>
      </c>
      <c r="G447" s="27" t="s">
        <v>1083</v>
      </c>
      <c r="H447" s="27">
        <v>144241</v>
      </c>
      <c r="I447" s="27" t="s">
        <v>443</v>
      </c>
      <c r="J447" s="27">
        <v>4</v>
      </c>
      <c r="K447" s="27">
        <v>0</v>
      </c>
      <c r="L447" s="27">
        <v>0</v>
      </c>
      <c r="N447" s="27" t="s">
        <v>1161</v>
      </c>
      <c r="O447" s="27" t="s">
        <v>197</v>
      </c>
      <c r="P447" s="27">
        <v>1890</v>
      </c>
      <c r="V447" s="27" t="s">
        <v>1009</v>
      </c>
    </row>
    <row r="448" spans="1:22">
      <c r="A448" s="27" t="s">
        <v>191</v>
      </c>
      <c r="B448" s="27" t="s">
        <v>201</v>
      </c>
      <c r="C448" s="27" t="s">
        <v>1072</v>
      </c>
      <c r="D448" s="27" t="s">
        <v>1221</v>
      </c>
      <c r="E448" s="27" t="s">
        <v>522</v>
      </c>
      <c r="F448" s="27" t="s">
        <v>1070</v>
      </c>
      <c r="G448" s="27" t="s">
        <v>1083</v>
      </c>
      <c r="H448" s="27">
        <v>146379</v>
      </c>
      <c r="I448" s="27" t="s">
        <v>522</v>
      </c>
      <c r="J448" s="27">
        <v>4</v>
      </c>
      <c r="K448" s="27">
        <v>0</v>
      </c>
      <c r="L448" s="27">
        <v>0</v>
      </c>
      <c r="O448" s="27" t="s">
        <v>197</v>
      </c>
      <c r="P448" s="27">
        <v>598</v>
      </c>
    </row>
    <row r="449" spans="1:22">
      <c r="A449" s="27" t="s">
        <v>191</v>
      </c>
      <c r="B449" s="27" t="s">
        <v>200</v>
      </c>
      <c r="C449" s="27" t="s">
        <v>1072</v>
      </c>
      <c r="D449" s="27" t="s">
        <v>1220</v>
      </c>
      <c r="E449" s="27" t="s">
        <v>1219</v>
      </c>
      <c r="F449" s="27" t="s">
        <v>1070</v>
      </c>
      <c r="G449" s="27" t="s">
        <v>1083</v>
      </c>
      <c r="H449" s="27">
        <v>146378</v>
      </c>
      <c r="I449" s="27" t="s">
        <v>1218</v>
      </c>
      <c r="J449" s="27">
        <v>4</v>
      </c>
      <c r="K449" s="27">
        <v>0</v>
      </c>
      <c r="L449" s="27">
        <v>0</v>
      </c>
      <c r="O449" s="27" t="s">
        <v>197</v>
      </c>
      <c r="P449" s="27">
        <v>599</v>
      </c>
    </row>
    <row r="450" spans="1:22">
      <c r="A450" s="27" t="s">
        <v>191</v>
      </c>
      <c r="B450" s="27" t="s">
        <v>200</v>
      </c>
      <c r="C450" s="27" t="s">
        <v>1072</v>
      </c>
      <c r="E450" s="27" t="s">
        <v>1217</v>
      </c>
      <c r="F450" s="27" t="s">
        <v>1070</v>
      </c>
      <c r="G450" s="27" t="s">
        <v>1083</v>
      </c>
      <c r="I450" s="27" t="s">
        <v>1217</v>
      </c>
      <c r="J450" s="27">
        <v>4</v>
      </c>
      <c r="K450" s="27">
        <v>0</v>
      </c>
      <c r="L450" s="27">
        <v>0</v>
      </c>
      <c r="O450" s="27" t="s">
        <v>197</v>
      </c>
      <c r="P450" s="27">
        <v>600</v>
      </c>
    </row>
    <row r="451" spans="1:22">
      <c r="A451" s="27" t="s">
        <v>191</v>
      </c>
      <c r="B451" s="27" t="s">
        <v>198</v>
      </c>
      <c r="C451" s="27" t="s">
        <v>1077</v>
      </c>
      <c r="D451" s="27" t="s">
        <v>1216</v>
      </c>
      <c r="E451" s="27" t="s">
        <v>520</v>
      </c>
      <c r="F451" s="27" t="s">
        <v>1070</v>
      </c>
      <c r="G451" s="27" t="s">
        <v>1083</v>
      </c>
      <c r="H451" s="27">
        <v>146376</v>
      </c>
      <c r="I451" s="27" t="s">
        <v>520</v>
      </c>
      <c r="J451" s="27">
        <v>4</v>
      </c>
      <c r="K451" s="27">
        <v>0</v>
      </c>
      <c r="L451" s="27">
        <v>0</v>
      </c>
      <c r="O451" s="27" t="s">
        <v>197</v>
      </c>
      <c r="P451" s="27">
        <v>866</v>
      </c>
    </row>
    <row r="452" spans="1:22">
      <c r="A452" s="27" t="s">
        <v>191</v>
      </c>
      <c r="B452" s="27" t="s">
        <v>196</v>
      </c>
      <c r="C452" s="27" t="s">
        <v>1077</v>
      </c>
      <c r="D452" s="27" t="s">
        <v>1215</v>
      </c>
      <c r="E452" s="27" t="s">
        <v>1214</v>
      </c>
      <c r="F452" s="27" t="s">
        <v>1070</v>
      </c>
      <c r="G452" s="27" t="s">
        <v>1083</v>
      </c>
      <c r="H452" s="27">
        <v>146377</v>
      </c>
      <c r="I452" s="27" t="s">
        <v>1213</v>
      </c>
      <c r="J452" s="27">
        <v>4</v>
      </c>
      <c r="K452" s="27">
        <v>0</v>
      </c>
      <c r="L452" s="27">
        <v>0</v>
      </c>
      <c r="O452" s="27" t="s">
        <v>197</v>
      </c>
      <c r="P452" s="27">
        <v>867</v>
      </c>
    </row>
    <row r="453" spans="1:22">
      <c r="A453" s="27" t="s">
        <v>191</v>
      </c>
      <c r="B453" s="27" t="s">
        <v>196</v>
      </c>
      <c r="C453" s="27" t="s">
        <v>1077</v>
      </c>
      <c r="E453" s="27" t="s">
        <v>1212</v>
      </c>
      <c r="F453" s="27" t="s">
        <v>1070</v>
      </c>
      <c r="G453" s="27" t="s">
        <v>1083</v>
      </c>
      <c r="I453" s="27" t="s">
        <v>1212</v>
      </c>
      <c r="J453" s="27">
        <v>4</v>
      </c>
      <c r="K453" s="27">
        <v>0</v>
      </c>
      <c r="L453" s="27">
        <v>0</v>
      </c>
      <c r="O453" s="27" t="s">
        <v>197</v>
      </c>
      <c r="P453" s="27">
        <v>868</v>
      </c>
    </row>
    <row r="454" spans="1:22">
      <c r="A454" s="27" t="s">
        <v>192</v>
      </c>
      <c r="B454" s="27" t="s">
        <v>201</v>
      </c>
      <c r="C454" s="27" t="s">
        <v>1072</v>
      </c>
      <c r="D454" s="27" t="s">
        <v>1211</v>
      </c>
      <c r="E454" s="27" t="s">
        <v>526</v>
      </c>
      <c r="F454" s="27" t="s">
        <v>1070</v>
      </c>
      <c r="G454" s="27" t="s">
        <v>1083</v>
      </c>
      <c r="H454" s="27">
        <v>146380</v>
      </c>
      <c r="I454" s="27" t="s">
        <v>526</v>
      </c>
      <c r="J454" s="27">
        <v>4</v>
      </c>
      <c r="K454" s="27">
        <v>0</v>
      </c>
      <c r="L454" s="27">
        <v>0</v>
      </c>
      <c r="O454" s="27" t="s">
        <v>197</v>
      </c>
      <c r="P454" s="27">
        <v>601</v>
      </c>
    </row>
    <row r="455" spans="1:22">
      <c r="A455" s="27" t="s">
        <v>192</v>
      </c>
      <c r="B455" s="27" t="s">
        <v>200</v>
      </c>
      <c r="C455" s="27" t="s">
        <v>1072</v>
      </c>
      <c r="D455" s="27" t="s">
        <v>1210</v>
      </c>
      <c r="E455" s="27" t="s">
        <v>1209</v>
      </c>
      <c r="F455" s="27" t="s">
        <v>1070</v>
      </c>
      <c r="G455" s="27" t="s">
        <v>1083</v>
      </c>
      <c r="H455" s="27">
        <v>146383</v>
      </c>
      <c r="I455" s="27" t="s">
        <v>1208</v>
      </c>
      <c r="J455" s="27">
        <v>4</v>
      </c>
      <c r="K455" s="27">
        <v>0</v>
      </c>
      <c r="L455" s="27">
        <v>0</v>
      </c>
      <c r="O455" s="27" t="s">
        <v>197</v>
      </c>
      <c r="P455" s="27">
        <v>602</v>
      </c>
    </row>
    <row r="456" spans="1:22">
      <c r="A456" s="27" t="s">
        <v>192</v>
      </c>
      <c r="B456" s="27" t="s">
        <v>200</v>
      </c>
      <c r="C456" s="27" t="s">
        <v>1072</v>
      </c>
      <c r="E456" s="27" t="s">
        <v>1207</v>
      </c>
      <c r="F456" s="27" t="s">
        <v>1070</v>
      </c>
      <c r="G456" s="27" t="s">
        <v>1083</v>
      </c>
      <c r="I456" s="27" t="s">
        <v>1207</v>
      </c>
      <c r="J456" s="27">
        <v>4</v>
      </c>
      <c r="K456" s="27">
        <v>0</v>
      </c>
      <c r="L456" s="27">
        <v>0</v>
      </c>
      <c r="O456" s="27" t="s">
        <v>197</v>
      </c>
      <c r="P456" s="27">
        <v>603</v>
      </c>
    </row>
    <row r="457" spans="1:22">
      <c r="A457" s="27" t="s">
        <v>192</v>
      </c>
      <c r="B457" s="27" t="s">
        <v>198</v>
      </c>
      <c r="C457" s="27" t="s">
        <v>1077</v>
      </c>
      <c r="D457" s="27" t="s">
        <v>1206</v>
      </c>
      <c r="E457" s="27" t="s">
        <v>524</v>
      </c>
      <c r="F457" s="27" t="s">
        <v>1070</v>
      </c>
      <c r="G457" s="27" t="s">
        <v>1083</v>
      </c>
      <c r="H457" s="27">
        <v>146381</v>
      </c>
      <c r="I457" s="27" t="s">
        <v>524</v>
      </c>
      <c r="J457" s="27">
        <v>4</v>
      </c>
      <c r="K457" s="27">
        <v>0</v>
      </c>
      <c r="L457" s="27">
        <v>0</v>
      </c>
      <c r="O457" s="27" t="s">
        <v>197</v>
      </c>
      <c r="P457" s="27">
        <v>869</v>
      </c>
    </row>
    <row r="458" spans="1:22">
      <c r="A458" s="27" t="s">
        <v>192</v>
      </c>
      <c r="B458" s="27" t="s">
        <v>196</v>
      </c>
      <c r="C458" s="27" t="s">
        <v>1077</v>
      </c>
      <c r="D458" s="27" t="s">
        <v>1205</v>
      </c>
      <c r="E458" s="27" t="s">
        <v>1204</v>
      </c>
      <c r="F458" s="27" t="s">
        <v>1070</v>
      </c>
      <c r="G458" s="27" t="s">
        <v>1083</v>
      </c>
      <c r="H458" s="27">
        <v>146382</v>
      </c>
      <c r="I458" s="27" t="s">
        <v>1203</v>
      </c>
      <c r="J458" s="27">
        <v>4</v>
      </c>
      <c r="K458" s="27">
        <v>0</v>
      </c>
      <c r="L458" s="27">
        <v>0</v>
      </c>
      <c r="O458" s="27" t="s">
        <v>197</v>
      </c>
      <c r="P458" s="27">
        <v>870</v>
      </c>
    </row>
    <row r="459" spans="1:22">
      <c r="A459" s="27" t="s">
        <v>192</v>
      </c>
      <c r="B459" s="27" t="s">
        <v>196</v>
      </c>
      <c r="C459" s="27" t="s">
        <v>1077</v>
      </c>
      <c r="E459" s="27" t="s">
        <v>1202</v>
      </c>
      <c r="F459" s="27" t="s">
        <v>1070</v>
      </c>
      <c r="G459" s="27" t="s">
        <v>1083</v>
      </c>
      <c r="I459" s="27" t="s">
        <v>1202</v>
      </c>
      <c r="J459" s="27">
        <v>4</v>
      </c>
      <c r="K459" s="27">
        <v>0</v>
      </c>
      <c r="L459" s="27">
        <v>0</v>
      </c>
      <c r="O459" s="27" t="s">
        <v>197</v>
      </c>
      <c r="P459" s="27">
        <v>871</v>
      </c>
    </row>
    <row r="460" spans="1:22">
      <c r="A460" s="27" t="s">
        <v>711</v>
      </c>
      <c r="B460" s="27" t="s">
        <v>201</v>
      </c>
      <c r="C460" s="27" t="s">
        <v>1072</v>
      </c>
      <c r="D460" s="27" t="s">
        <v>1201</v>
      </c>
      <c r="E460" s="27" t="s">
        <v>1200</v>
      </c>
      <c r="F460" s="27" t="s">
        <v>1070</v>
      </c>
      <c r="G460" s="27" t="s">
        <v>1069</v>
      </c>
      <c r="H460" s="27">
        <v>147303</v>
      </c>
      <c r="I460" s="27" t="s">
        <v>1200</v>
      </c>
      <c r="J460" s="27">
        <v>3</v>
      </c>
      <c r="K460" s="27">
        <v>0</v>
      </c>
      <c r="L460" s="27">
        <v>0</v>
      </c>
      <c r="O460" s="27" t="s">
        <v>197</v>
      </c>
      <c r="P460" s="27">
        <v>604</v>
      </c>
      <c r="V460" s="27" t="s">
        <v>846</v>
      </c>
    </row>
    <row r="461" spans="1:22">
      <c r="A461" s="27" t="s">
        <v>711</v>
      </c>
      <c r="B461" s="27" t="s">
        <v>200</v>
      </c>
      <c r="C461" s="27" t="s">
        <v>1072</v>
      </c>
      <c r="D461" s="27" t="s">
        <v>1199</v>
      </c>
      <c r="E461" s="27" t="s">
        <v>1198</v>
      </c>
      <c r="F461" s="27" t="s">
        <v>1070</v>
      </c>
      <c r="G461" s="27" t="s">
        <v>1069</v>
      </c>
      <c r="H461" s="27">
        <v>147305</v>
      </c>
      <c r="I461" s="27" t="s">
        <v>1198</v>
      </c>
      <c r="J461" s="27">
        <v>3</v>
      </c>
      <c r="K461" s="27">
        <v>0</v>
      </c>
      <c r="L461" s="27">
        <v>0</v>
      </c>
      <c r="O461" s="27" t="s">
        <v>197</v>
      </c>
      <c r="P461" s="27">
        <v>605</v>
      </c>
      <c r="V461" s="27" t="s">
        <v>844</v>
      </c>
    </row>
    <row r="462" spans="1:22">
      <c r="A462" s="27" t="s">
        <v>711</v>
      </c>
      <c r="B462" s="27" t="s">
        <v>200</v>
      </c>
      <c r="C462" s="27" t="s">
        <v>1072</v>
      </c>
      <c r="E462" s="27" t="s">
        <v>1197</v>
      </c>
      <c r="F462" s="27" t="s">
        <v>1070</v>
      </c>
      <c r="G462" s="27" t="s">
        <v>1069</v>
      </c>
      <c r="I462" s="27" t="s">
        <v>1197</v>
      </c>
      <c r="J462" s="27">
        <v>3</v>
      </c>
      <c r="K462" s="27">
        <v>0</v>
      </c>
      <c r="L462" s="27">
        <v>0</v>
      </c>
      <c r="O462" s="27" t="s">
        <v>197</v>
      </c>
      <c r="P462" s="27">
        <v>606</v>
      </c>
      <c r="V462" s="27" t="s">
        <v>845</v>
      </c>
    </row>
    <row r="463" spans="1:22">
      <c r="A463" s="27" t="s">
        <v>711</v>
      </c>
      <c r="B463" s="27" t="s">
        <v>198</v>
      </c>
      <c r="C463" s="27" t="s">
        <v>1077</v>
      </c>
      <c r="D463" s="27" t="s">
        <v>1196</v>
      </c>
      <c r="E463" s="27" t="s">
        <v>1195</v>
      </c>
      <c r="F463" s="27" t="s">
        <v>1070</v>
      </c>
      <c r="G463" s="27" t="s">
        <v>1069</v>
      </c>
      <c r="H463" s="27">
        <v>147306</v>
      </c>
      <c r="I463" s="27" t="s">
        <v>1195</v>
      </c>
      <c r="J463" s="27">
        <v>3</v>
      </c>
      <c r="K463" s="27">
        <v>0</v>
      </c>
      <c r="L463" s="27">
        <v>0</v>
      </c>
      <c r="O463" s="27" t="s">
        <v>197</v>
      </c>
      <c r="P463" s="27">
        <v>872</v>
      </c>
      <c r="V463" s="27" t="s">
        <v>843</v>
      </c>
    </row>
    <row r="464" spans="1:22">
      <c r="A464" s="27" t="s">
        <v>711</v>
      </c>
      <c r="B464" s="27" t="s">
        <v>196</v>
      </c>
      <c r="C464" s="27" t="s">
        <v>1077</v>
      </c>
      <c r="D464" s="27" t="s">
        <v>1194</v>
      </c>
      <c r="E464" s="27" t="s">
        <v>1193</v>
      </c>
      <c r="F464" s="27" t="s">
        <v>1070</v>
      </c>
      <c r="G464" s="27" t="s">
        <v>1069</v>
      </c>
      <c r="H464" s="27">
        <v>147304</v>
      </c>
      <c r="I464" s="27" t="s">
        <v>1193</v>
      </c>
      <c r="J464" s="27">
        <v>3</v>
      </c>
      <c r="K464" s="27">
        <v>0</v>
      </c>
      <c r="L464" s="27">
        <v>0</v>
      </c>
      <c r="O464" s="27" t="s">
        <v>197</v>
      </c>
      <c r="P464" s="27">
        <v>873</v>
      </c>
      <c r="V464" s="27" t="s">
        <v>841</v>
      </c>
    </row>
    <row r="465" spans="1:22">
      <c r="A465" s="27" t="s">
        <v>711</v>
      </c>
      <c r="B465" s="27" t="s">
        <v>196</v>
      </c>
      <c r="C465" s="27" t="s">
        <v>1077</v>
      </c>
      <c r="E465" s="27" t="s">
        <v>1192</v>
      </c>
      <c r="F465" s="27" t="s">
        <v>1070</v>
      </c>
      <c r="G465" s="27" t="s">
        <v>1069</v>
      </c>
      <c r="I465" s="27" t="s">
        <v>1192</v>
      </c>
      <c r="J465" s="27">
        <v>3</v>
      </c>
      <c r="K465" s="27">
        <v>0</v>
      </c>
      <c r="L465" s="27">
        <v>0</v>
      </c>
      <c r="O465" s="27" t="s">
        <v>197</v>
      </c>
      <c r="P465" s="27">
        <v>874</v>
      </c>
      <c r="V465" s="27" t="s">
        <v>842</v>
      </c>
    </row>
    <row r="466" spans="1:22">
      <c r="A466" s="27" t="s">
        <v>160</v>
      </c>
      <c r="B466" s="27" t="s">
        <v>207</v>
      </c>
      <c r="C466" s="27" t="s">
        <v>1072</v>
      </c>
      <c r="D466" s="27" t="s">
        <v>1191</v>
      </c>
      <c r="E466" s="27" t="s">
        <v>1190</v>
      </c>
      <c r="F466" s="27" t="s">
        <v>1163</v>
      </c>
      <c r="G466" s="27" t="s">
        <v>1083</v>
      </c>
      <c r="H466" s="27">
        <v>144242</v>
      </c>
      <c r="I466" s="27" t="s">
        <v>1190</v>
      </c>
      <c r="J466" s="27">
        <v>4</v>
      </c>
      <c r="K466" s="27">
        <v>0</v>
      </c>
      <c r="L466" s="27">
        <v>0</v>
      </c>
      <c r="N466" s="27" t="s">
        <v>1161</v>
      </c>
      <c r="O466" s="27" t="s">
        <v>197</v>
      </c>
      <c r="P466" s="27">
        <v>1892</v>
      </c>
      <c r="V466" s="27" t="s">
        <v>1008</v>
      </c>
    </row>
    <row r="467" spans="1:22">
      <c r="A467" s="27" t="s">
        <v>161</v>
      </c>
      <c r="B467" s="27" t="s">
        <v>196</v>
      </c>
      <c r="C467" s="27" t="s">
        <v>1077</v>
      </c>
      <c r="D467" s="27" t="s">
        <v>1189</v>
      </c>
      <c r="E467" s="27" t="s">
        <v>1188</v>
      </c>
      <c r="F467" s="27" t="s">
        <v>1163</v>
      </c>
      <c r="G467" s="27" t="s">
        <v>1083</v>
      </c>
      <c r="H467" s="27">
        <v>144300</v>
      </c>
      <c r="I467" s="27" t="s">
        <v>1188</v>
      </c>
      <c r="J467" s="27">
        <v>4</v>
      </c>
      <c r="K467" s="27">
        <v>0</v>
      </c>
      <c r="L467" s="27">
        <v>0</v>
      </c>
      <c r="N467" s="27" t="s">
        <v>1161</v>
      </c>
      <c r="O467" s="27" t="s">
        <v>197</v>
      </c>
      <c r="P467" s="27">
        <v>1900</v>
      </c>
      <c r="V467" s="27" t="s">
        <v>1187</v>
      </c>
    </row>
    <row r="468" spans="1:22">
      <c r="A468" s="27" t="s">
        <v>161</v>
      </c>
      <c r="B468" s="27" t="s">
        <v>198</v>
      </c>
      <c r="C468" s="27" t="s">
        <v>1077</v>
      </c>
      <c r="D468" s="27" t="s">
        <v>1186</v>
      </c>
      <c r="E468" s="27" t="s">
        <v>444</v>
      </c>
      <c r="F468" s="27" t="s">
        <v>1163</v>
      </c>
      <c r="G468" s="27" t="s">
        <v>1083</v>
      </c>
      <c r="H468" s="27">
        <v>144299</v>
      </c>
      <c r="I468" s="27" t="s">
        <v>444</v>
      </c>
      <c r="J468" s="27">
        <v>4</v>
      </c>
      <c r="K468" s="27">
        <v>0</v>
      </c>
      <c r="L468" s="27">
        <v>0</v>
      </c>
      <c r="N468" s="27" t="s">
        <v>1161</v>
      </c>
      <c r="O468" s="27" t="s">
        <v>197</v>
      </c>
      <c r="P468" s="27">
        <v>1899</v>
      </c>
      <c r="V468" s="27" t="s">
        <v>1185</v>
      </c>
    </row>
    <row r="469" spans="1:22">
      <c r="A469" s="27" t="s">
        <v>161</v>
      </c>
      <c r="B469" s="27" t="s">
        <v>206</v>
      </c>
      <c r="C469" s="27" t="s">
        <v>1077</v>
      </c>
      <c r="D469" s="27" t="s">
        <v>1184</v>
      </c>
      <c r="E469" s="27" t="s">
        <v>1183</v>
      </c>
      <c r="F469" s="27" t="s">
        <v>1163</v>
      </c>
      <c r="G469" s="27" t="s">
        <v>1083</v>
      </c>
      <c r="H469" s="27">
        <v>144297</v>
      </c>
      <c r="I469" s="27" t="s">
        <v>1183</v>
      </c>
      <c r="J469" s="27">
        <v>4</v>
      </c>
      <c r="K469" s="27">
        <v>0</v>
      </c>
      <c r="L469" s="27">
        <v>0</v>
      </c>
      <c r="N469" s="27" t="s">
        <v>1161</v>
      </c>
      <c r="O469" s="27" t="s">
        <v>197</v>
      </c>
      <c r="P469" s="27">
        <v>1901</v>
      </c>
      <c r="V469" s="27" t="s">
        <v>1182</v>
      </c>
    </row>
    <row r="470" spans="1:22">
      <c r="A470" s="27" t="s">
        <v>161</v>
      </c>
      <c r="B470" s="27" t="s">
        <v>200</v>
      </c>
      <c r="C470" s="27" t="s">
        <v>1072</v>
      </c>
      <c r="D470" s="27" t="s">
        <v>1181</v>
      </c>
      <c r="E470" s="27" t="s">
        <v>1180</v>
      </c>
      <c r="F470" s="27" t="s">
        <v>1163</v>
      </c>
      <c r="G470" s="27" t="s">
        <v>1083</v>
      </c>
      <c r="H470" s="27">
        <v>144296</v>
      </c>
      <c r="I470" s="27" t="s">
        <v>1180</v>
      </c>
      <c r="J470" s="27">
        <v>4</v>
      </c>
      <c r="K470" s="27">
        <v>0</v>
      </c>
      <c r="L470" s="27">
        <v>0</v>
      </c>
      <c r="N470" s="27" t="s">
        <v>1161</v>
      </c>
      <c r="O470" s="27" t="s">
        <v>197</v>
      </c>
      <c r="P470" s="27">
        <v>1897</v>
      </c>
      <c r="V470" s="27" t="s">
        <v>1179</v>
      </c>
    </row>
    <row r="471" spans="1:22">
      <c r="A471" s="27" t="s">
        <v>161</v>
      </c>
      <c r="B471" s="27" t="s">
        <v>201</v>
      </c>
      <c r="C471" s="27" t="s">
        <v>1072</v>
      </c>
      <c r="D471" s="27" t="s">
        <v>1178</v>
      </c>
      <c r="E471" s="27" t="s">
        <v>446</v>
      </c>
      <c r="F471" s="27" t="s">
        <v>1163</v>
      </c>
      <c r="G471" s="27" t="s">
        <v>1083</v>
      </c>
      <c r="H471" s="27">
        <v>144295</v>
      </c>
      <c r="I471" s="27" t="s">
        <v>446</v>
      </c>
      <c r="J471" s="27">
        <v>4</v>
      </c>
      <c r="K471" s="27">
        <v>0</v>
      </c>
      <c r="L471" s="27">
        <v>0</v>
      </c>
      <c r="N471" s="27" t="s">
        <v>1161</v>
      </c>
      <c r="O471" s="27" t="s">
        <v>197</v>
      </c>
      <c r="P471" s="27">
        <v>1896</v>
      </c>
      <c r="V471" s="27" t="s">
        <v>1177</v>
      </c>
    </row>
    <row r="472" spans="1:22">
      <c r="A472" s="27" t="s">
        <v>161</v>
      </c>
      <c r="B472" s="27" t="s">
        <v>207</v>
      </c>
      <c r="C472" s="27" t="s">
        <v>1072</v>
      </c>
      <c r="D472" s="27" t="s">
        <v>1176</v>
      </c>
      <c r="E472" s="27" t="s">
        <v>1175</v>
      </c>
      <c r="F472" s="27" t="s">
        <v>1163</v>
      </c>
      <c r="G472" s="27" t="s">
        <v>1083</v>
      </c>
      <c r="H472" s="27">
        <v>144298</v>
      </c>
      <c r="I472" s="27" t="s">
        <v>1175</v>
      </c>
      <c r="J472" s="27">
        <v>4</v>
      </c>
      <c r="K472" s="27">
        <v>0</v>
      </c>
      <c r="L472" s="27">
        <v>0</v>
      </c>
      <c r="N472" s="27" t="s">
        <v>1161</v>
      </c>
      <c r="O472" s="27" t="s">
        <v>197</v>
      </c>
      <c r="P472" s="27">
        <v>1898</v>
      </c>
      <c r="V472" s="27" t="s">
        <v>1174</v>
      </c>
    </row>
    <row r="473" spans="1:22">
      <c r="A473" s="27" t="s">
        <v>162</v>
      </c>
      <c r="B473" s="27" t="s">
        <v>196</v>
      </c>
      <c r="C473" s="27" t="s">
        <v>1077</v>
      </c>
      <c r="D473" s="27" t="s">
        <v>1173</v>
      </c>
      <c r="E473" s="27" t="s">
        <v>1172</v>
      </c>
      <c r="F473" s="27" t="s">
        <v>1163</v>
      </c>
      <c r="G473" s="27" t="s">
        <v>1083</v>
      </c>
      <c r="H473" s="27">
        <v>144515</v>
      </c>
      <c r="I473" s="27" t="s">
        <v>1172</v>
      </c>
      <c r="J473" s="27">
        <v>4</v>
      </c>
      <c r="K473" s="27">
        <v>0</v>
      </c>
      <c r="L473" s="27">
        <v>0</v>
      </c>
      <c r="N473" s="27" t="s">
        <v>1161</v>
      </c>
      <c r="O473" s="27" t="s">
        <v>197</v>
      </c>
      <c r="P473" s="27">
        <v>1912</v>
      </c>
      <c r="V473" s="27" t="s">
        <v>1171</v>
      </c>
    </row>
    <row r="474" spans="1:22">
      <c r="A474" s="27" t="s">
        <v>162</v>
      </c>
      <c r="B474" s="27" t="s">
        <v>198</v>
      </c>
      <c r="C474" s="27" t="s">
        <v>1077</v>
      </c>
      <c r="D474" s="27" t="s">
        <v>1170</v>
      </c>
      <c r="E474" s="27" t="s">
        <v>448</v>
      </c>
      <c r="F474" s="27" t="s">
        <v>1163</v>
      </c>
      <c r="G474" s="27" t="s">
        <v>1083</v>
      </c>
      <c r="H474" s="27">
        <v>144520</v>
      </c>
      <c r="I474" s="27" t="s">
        <v>448</v>
      </c>
      <c r="J474" s="27">
        <v>4</v>
      </c>
      <c r="K474" s="27">
        <v>0</v>
      </c>
      <c r="L474" s="27">
        <v>0</v>
      </c>
      <c r="N474" s="27" t="s">
        <v>1161</v>
      </c>
      <c r="O474" s="27" t="s">
        <v>197</v>
      </c>
      <c r="P474" s="27">
        <v>1911</v>
      </c>
      <c r="V474" s="27" t="s">
        <v>1011</v>
      </c>
    </row>
    <row r="475" spans="1:22">
      <c r="A475" s="27" t="s">
        <v>162</v>
      </c>
      <c r="B475" s="27" t="s">
        <v>206</v>
      </c>
      <c r="C475" s="27" t="s">
        <v>1077</v>
      </c>
      <c r="D475" s="27" t="s">
        <v>1169</v>
      </c>
      <c r="E475" s="27" t="s">
        <v>1168</v>
      </c>
      <c r="F475" s="27" t="s">
        <v>1163</v>
      </c>
      <c r="G475" s="27" t="s">
        <v>1083</v>
      </c>
      <c r="H475" s="27">
        <v>144517</v>
      </c>
      <c r="I475" s="27" t="s">
        <v>1168</v>
      </c>
      <c r="J475" s="27">
        <v>4</v>
      </c>
      <c r="K475" s="27">
        <v>0</v>
      </c>
      <c r="L475" s="27">
        <v>0</v>
      </c>
      <c r="N475" s="27" t="s">
        <v>1161</v>
      </c>
      <c r="O475" s="27" t="s">
        <v>197</v>
      </c>
      <c r="P475" s="27">
        <v>1913</v>
      </c>
      <c r="V475" s="27" t="s">
        <v>1010</v>
      </c>
    </row>
    <row r="476" spans="1:22">
      <c r="A476" s="27" t="s">
        <v>162</v>
      </c>
      <c r="B476" s="27" t="s">
        <v>200</v>
      </c>
      <c r="C476" s="27" t="s">
        <v>1072</v>
      </c>
      <c r="D476" s="27" t="s">
        <v>1167</v>
      </c>
      <c r="E476" s="27" t="s">
        <v>1166</v>
      </c>
      <c r="F476" s="27" t="s">
        <v>1163</v>
      </c>
      <c r="G476" s="27" t="s">
        <v>1083</v>
      </c>
      <c r="H476" s="27">
        <v>144518</v>
      </c>
      <c r="I476" s="27" t="s">
        <v>1166</v>
      </c>
      <c r="J476" s="27">
        <v>4</v>
      </c>
      <c r="K476" s="27">
        <v>0</v>
      </c>
      <c r="L476" s="27">
        <v>0</v>
      </c>
      <c r="N476" s="27" t="s">
        <v>1161</v>
      </c>
      <c r="O476" s="27" t="s">
        <v>197</v>
      </c>
      <c r="P476" s="27">
        <v>1909</v>
      </c>
      <c r="V476" s="27" t="s">
        <v>1012</v>
      </c>
    </row>
    <row r="477" spans="1:22">
      <c r="A477" s="27" t="s">
        <v>162</v>
      </c>
      <c r="B477" s="27" t="s">
        <v>201</v>
      </c>
      <c r="C477" s="27" t="s">
        <v>1072</v>
      </c>
      <c r="D477" s="27" t="s">
        <v>1165</v>
      </c>
      <c r="E477" s="27" t="s">
        <v>451</v>
      </c>
      <c r="F477" s="27" t="s">
        <v>1163</v>
      </c>
      <c r="G477" s="27" t="s">
        <v>1083</v>
      </c>
      <c r="H477" s="27">
        <v>144516</v>
      </c>
      <c r="I477" s="27" t="s">
        <v>451</v>
      </c>
      <c r="J477" s="27">
        <v>4</v>
      </c>
      <c r="K477" s="27">
        <v>0</v>
      </c>
      <c r="L477" s="27">
        <v>0</v>
      </c>
      <c r="N477" s="27" t="s">
        <v>1161</v>
      </c>
      <c r="O477" s="27" t="s">
        <v>197</v>
      </c>
      <c r="P477" s="27">
        <v>1908</v>
      </c>
      <c r="V477" s="27" t="s">
        <v>1014</v>
      </c>
    </row>
    <row r="478" spans="1:22">
      <c r="A478" s="27" t="s">
        <v>162</v>
      </c>
      <c r="B478" s="27" t="s">
        <v>207</v>
      </c>
      <c r="C478" s="27" t="s">
        <v>1072</v>
      </c>
      <c r="D478" s="27" t="s">
        <v>1164</v>
      </c>
      <c r="E478" s="27" t="s">
        <v>1162</v>
      </c>
      <c r="F478" s="27" t="s">
        <v>1163</v>
      </c>
      <c r="G478" s="27" t="s">
        <v>1083</v>
      </c>
      <c r="H478" s="27">
        <v>144519</v>
      </c>
      <c r="I478" s="27" t="s">
        <v>1162</v>
      </c>
      <c r="J478" s="27">
        <v>4</v>
      </c>
      <c r="K478" s="27">
        <v>0</v>
      </c>
      <c r="L478" s="27">
        <v>0</v>
      </c>
      <c r="N478" s="27" t="s">
        <v>1161</v>
      </c>
      <c r="O478" s="27" t="s">
        <v>197</v>
      </c>
      <c r="P478" s="27">
        <v>1910</v>
      </c>
      <c r="V478" s="27" t="s">
        <v>1013</v>
      </c>
    </row>
    <row r="479" spans="1:22">
      <c r="A479" s="27" t="s">
        <v>1052</v>
      </c>
      <c r="B479" s="27" t="s">
        <v>201</v>
      </c>
      <c r="C479" s="27" t="s">
        <v>1072</v>
      </c>
      <c r="D479" s="27" t="s">
        <v>1160</v>
      </c>
      <c r="E479" s="27" t="s">
        <v>1159</v>
      </c>
      <c r="F479" s="27" t="s">
        <v>1070</v>
      </c>
      <c r="G479" s="27" t="s">
        <v>1083</v>
      </c>
      <c r="H479" s="27">
        <v>148594</v>
      </c>
      <c r="I479" s="27" t="s">
        <v>1159</v>
      </c>
      <c r="J479" s="27">
        <v>3</v>
      </c>
      <c r="K479" s="27">
        <v>0</v>
      </c>
      <c r="L479" s="27">
        <v>0</v>
      </c>
      <c r="O479" s="27" t="s">
        <v>197</v>
      </c>
      <c r="P479" s="27">
        <v>607</v>
      </c>
    </row>
    <row r="480" spans="1:22">
      <c r="A480" s="27" t="s">
        <v>1052</v>
      </c>
      <c r="B480" s="27" t="s">
        <v>200</v>
      </c>
      <c r="C480" s="27" t="s">
        <v>1072</v>
      </c>
      <c r="D480" s="27" t="s">
        <v>1158</v>
      </c>
      <c r="E480" s="27" t="s">
        <v>1157</v>
      </c>
      <c r="F480" s="27" t="s">
        <v>1070</v>
      </c>
      <c r="G480" s="27" t="s">
        <v>1083</v>
      </c>
      <c r="H480" s="27">
        <v>148597</v>
      </c>
      <c r="I480" s="27" t="s">
        <v>1157</v>
      </c>
      <c r="J480" s="27">
        <v>3</v>
      </c>
      <c r="K480" s="27">
        <v>0</v>
      </c>
      <c r="L480" s="27">
        <v>0</v>
      </c>
      <c r="O480" s="27" t="s">
        <v>197</v>
      </c>
      <c r="P480" s="27">
        <v>608</v>
      </c>
    </row>
    <row r="481" spans="1:22">
      <c r="A481" s="27" t="s">
        <v>1052</v>
      </c>
      <c r="B481" s="27" t="s">
        <v>200</v>
      </c>
      <c r="C481" s="27" t="s">
        <v>1072</v>
      </c>
      <c r="D481" s="27" t="s">
        <v>1156</v>
      </c>
      <c r="E481" s="27" t="s">
        <v>1155</v>
      </c>
      <c r="F481" s="27" t="s">
        <v>1070</v>
      </c>
      <c r="G481" s="27" t="s">
        <v>1083</v>
      </c>
      <c r="H481" s="27">
        <v>148597</v>
      </c>
      <c r="I481" s="27" t="s">
        <v>1155</v>
      </c>
      <c r="J481" s="27">
        <v>3</v>
      </c>
      <c r="K481" s="27">
        <v>0</v>
      </c>
      <c r="L481" s="27">
        <v>0</v>
      </c>
      <c r="O481" s="27" t="s">
        <v>197</v>
      </c>
      <c r="P481" s="27">
        <v>609</v>
      </c>
    </row>
    <row r="482" spans="1:22">
      <c r="A482" s="27" t="s">
        <v>1052</v>
      </c>
      <c r="B482" s="27" t="s">
        <v>198</v>
      </c>
      <c r="C482" s="27" t="s">
        <v>1077</v>
      </c>
      <c r="D482" s="27" t="s">
        <v>1154</v>
      </c>
      <c r="E482" s="27" t="s">
        <v>1153</v>
      </c>
      <c r="F482" s="27" t="s">
        <v>1070</v>
      </c>
      <c r="G482" s="27" t="s">
        <v>1083</v>
      </c>
      <c r="H482" s="27">
        <v>148595</v>
      </c>
      <c r="I482" s="27" t="s">
        <v>1153</v>
      </c>
      <c r="J482" s="27">
        <v>3</v>
      </c>
      <c r="K482" s="27">
        <v>0</v>
      </c>
      <c r="L482" s="27">
        <v>0</v>
      </c>
      <c r="O482" s="27" t="s">
        <v>197</v>
      </c>
      <c r="P482" s="27">
        <v>875</v>
      </c>
    </row>
    <row r="483" spans="1:22">
      <c r="A483" s="27" t="s">
        <v>1052</v>
      </c>
      <c r="B483" s="27" t="s">
        <v>196</v>
      </c>
      <c r="C483" s="27" t="s">
        <v>1077</v>
      </c>
      <c r="D483" s="27" t="s">
        <v>1152</v>
      </c>
      <c r="E483" s="27" t="s">
        <v>1151</v>
      </c>
      <c r="F483" s="27" t="s">
        <v>1070</v>
      </c>
      <c r="G483" s="27" t="s">
        <v>1083</v>
      </c>
      <c r="H483" s="27">
        <v>148596</v>
      </c>
      <c r="I483" s="27" t="s">
        <v>1151</v>
      </c>
      <c r="J483" s="27">
        <v>3</v>
      </c>
      <c r="K483" s="27">
        <v>0</v>
      </c>
      <c r="L483" s="27">
        <v>0</v>
      </c>
      <c r="O483" s="27" t="s">
        <v>197</v>
      </c>
      <c r="P483" s="27">
        <v>876</v>
      </c>
    </row>
    <row r="484" spans="1:22">
      <c r="A484" s="27" t="s">
        <v>1052</v>
      </c>
      <c r="B484" s="27" t="s">
        <v>196</v>
      </c>
      <c r="C484" s="27" t="s">
        <v>1077</v>
      </c>
      <c r="D484" s="27" t="s">
        <v>1150</v>
      </c>
      <c r="E484" s="27" t="s">
        <v>1149</v>
      </c>
      <c r="F484" s="27" t="s">
        <v>1070</v>
      </c>
      <c r="G484" s="27" t="s">
        <v>1083</v>
      </c>
      <c r="H484" s="27">
        <v>148596</v>
      </c>
      <c r="I484" s="27" t="s">
        <v>1149</v>
      </c>
      <c r="J484" s="27">
        <v>3</v>
      </c>
      <c r="K484" s="27">
        <v>0</v>
      </c>
      <c r="L484" s="27">
        <v>0</v>
      </c>
      <c r="O484" s="27" t="s">
        <v>197</v>
      </c>
      <c r="P484" s="27">
        <v>877</v>
      </c>
    </row>
    <row r="485" spans="1:22">
      <c r="A485" s="27" t="s">
        <v>1053</v>
      </c>
      <c r="B485" s="27" t="s">
        <v>201</v>
      </c>
      <c r="C485" s="27" t="s">
        <v>1072</v>
      </c>
      <c r="D485" s="27" t="s">
        <v>1148</v>
      </c>
      <c r="E485" s="27" t="s">
        <v>1147</v>
      </c>
      <c r="F485" s="27" t="s">
        <v>1070</v>
      </c>
      <c r="G485" s="27" t="s">
        <v>1083</v>
      </c>
      <c r="H485" s="27">
        <v>148768</v>
      </c>
      <c r="I485" s="27" t="s">
        <v>1147</v>
      </c>
      <c r="J485" s="27">
        <v>4</v>
      </c>
      <c r="K485" s="27">
        <v>0</v>
      </c>
      <c r="L485" s="27">
        <v>0</v>
      </c>
      <c r="O485" s="27" t="s">
        <v>197</v>
      </c>
      <c r="P485" s="27">
        <v>610</v>
      </c>
      <c r="V485" s="27" t="s">
        <v>1146</v>
      </c>
    </row>
    <row r="486" spans="1:22">
      <c r="A486" s="27" t="s">
        <v>1053</v>
      </c>
      <c r="B486" s="27" t="s">
        <v>200</v>
      </c>
      <c r="C486" s="27" t="s">
        <v>1072</v>
      </c>
      <c r="D486" s="27" t="s">
        <v>1145</v>
      </c>
      <c r="E486" s="27" t="s">
        <v>1144</v>
      </c>
      <c r="F486" s="27" t="s">
        <v>1070</v>
      </c>
      <c r="G486" s="27" t="s">
        <v>1083</v>
      </c>
      <c r="H486" s="27">
        <v>148770</v>
      </c>
      <c r="I486" s="27" t="s">
        <v>1144</v>
      </c>
      <c r="J486" s="27">
        <v>4</v>
      </c>
      <c r="K486" s="27">
        <v>0</v>
      </c>
      <c r="L486" s="27">
        <v>0</v>
      </c>
      <c r="O486" s="27" t="s">
        <v>197</v>
      </c>
      <c r="P486" s="27">
        <v>611</v>
      </c>
      <c r="V486" s="27" t="s">
        <v>1143</v>
      </c>
    </row>
    <row r="487" spans="1:22">
      <c r="A487" s="27" t="s">
        <v>1053</v>
      </c>
      <c r="B487" s="27" t="s">
        <v>200</v>
      </c>
      <c r="C487" s="27" t="s">
        <v>1072</v>
      </c>
      <c r="D487" s="27" t="s">
        <v>1142</v>
      </c>
      <c r="E487" s="27" t="s">
        <v>1141</v>
      </c>
      <c r="F487" s="27" t="s">
        <v>1070</v>
      </c>
      <c r="G487" s="27" t="s">
        <v>1083</v>
      </c>
      <c r="I487" s="27" t="s">
        <v>1141</v>
      </c>
      <c r="J487" s="27">
        <v>4</v>
      </c>
      <c r="K487" s="27">
        <v>0</v>
      </c>
      <c r="L487" s="27">
        <v>0</v>
      </c>
      <c r="O487" s="27" t="s">
        <v>197</v>
      </c>
      <c r="P487" s="27">
        <v>612</v>
      </c>
      <c r="V487" s="27" t="s">
        <v>1140</v>
      </c>
    </row>
    <row r="488" spans="1:22">
      <c r="A488" s="27" t="s">
        <v>1053</v>
      </c>
      <c r="B488" s="27" t="s">
        <v>198</v>
      </c>
      <c r="C488" s="27" t="s">
        <v>1077</v>
      </c>
      <c r="D488" s="27" t="s">
        <v>1139</v>
      </c>
      <c r="E488" s="27" t="s">
        <v>1138</v>
      </c>
      <c r="F488" s="27" t="s">
        <v>1070</v>
      </c>
      <c r="G488" s="27" t="s">
        <v>1083</v>
      </c>
      <c r="H488" s="27">
        <v>148771</v>
      </c>
      <c r="I488" s="27" t="s">
        <v>1138</v>
      </c>
      <c r="J488" s="27">
        <v>4</v>
      </c>
      <c r="K488" s="27">
        <v>0</v>
      </c>
      <c r="L488" s="27">
        <v>0</v>
      </c>
      <c r="O488" s="27" t="s">
        <v>197</v>
      </c>
      <c r="P488" s="27">
        <v>878</v>
      </c>
      <c r="V488" s="27" t="s">
        <v>1137</v>
      </c>
    </row>
    <row r="489" spans="1:22">
      <c r="A489" s="27" t="s">
        <v>1053</v>
      </c>
      <c r="B489" s="27" t="s">
        <v>196</v>
      </c>
      <c r="C489" s="27" t="s">
        <v>1077</v>
      </c>
      <c r="D489" s="27" t="s">
        <v>1136</v>
      </c>
      <c r="E489" s="27" t="s">
        <v>1135</v>
      </c>
      <c r="F489" s="27" t="s">
        <v>1070</v>
      </c>
      <c r="G489" s="27" t="s">
        <v>1083</v>
      </c>
      <c r="H489" s="27">
        <v>148769</v>
      </c>
      <c r="I489" s="27" t="s">
        <v>1135</v>
      </c>
      <c r="J489" s="27">
        <v>4</v>
      </c>
      <c r="K489" s="27">
        <v>0</v>
      </c>
      <c r="L489" s="27">
        <v>0</v>
      </c>
      <c r="O489" s="27" t="s">
        <v>197</v>
      </c>
      <c r="P489" s="27">
        <v>879</v>
      </c>
      <c r="V489" s="27" t="s">
        <v>1134</v>
      </c>
    </row>
    <row r="490" spans="1:22">
      <c r="A490" s="27" t="s">
        <v>1053</v>
      </c>
      <c r="B490" s="27" t="s">
        <v>196</v>
      </c>
      <c r="C490" s="27" t="s">
        <v>1077</v>
      </c>
      <c r="D490" s="27" t="s">
        <v>1133</v>
      </c>
      <c r="E490" s="27" t="s">
        <v>1132</v>
      </c>
      <c r="F490" s="27" t="s">
        <v>1070</v>
      </c>
      <c r="G490" s="27" t="s">
        <v>1083</v>
      </c>
      <c r="I490" s="27" t="s">
        <v>1132</v>
      </c>
      <c r="J490" s="27">
        <v>4</v>
      </c>
      <c r="K490" s="27">
        <v>0</v>
      </c>
      <c r="L490" s="27">
        <v>0</v>
      </c>
      <c r="O490" s="27" t="s">
        <v>197</v>
      </c>
      <c r="P490" s="27">
        <v>880</v>
      </c>
      <c r="V490" s="27" t="s">
        <v>1131</v>
      </c>
    </row>
    <row r="491" spans="1:22">
      <c r="A491" s="27" t="s">
        <v>45</v>
      </c>
      <c r="B491" s="27" t="s">
        <v>196</v>
      </c>
      <c r="C491" s="27" t="s">
        <v>1077</v>
      </c>
      <c r="D491" s="27" t="s">
        <v>1130</v>
      </c>
      <c r="E491" s="27" t="s">
        <v>1025</v>
      </c>
      <c r="F491" s="27" t="s">
        <v>1070</v>
      </c>
      <c r="G491" s="27" t="s">
        <v>1113</v>
      </c>
      <c r="H491" s="27">
        <v>131304</v>
      </c>
      <c r="I491" s="27" t="s">
        <v>1025</v>
      </c>
      <c r="J491" s="27">
        <v>4</v>
      </c>
      <c r="K491" s="27">
        <v>0</v>
      </c>
      <c r="L491" s="27">
        <v>0</v>
      </c>
      <c r="O491" s="27" t="s">
        <v>197</v>
      </c>
      <c r="P491" s="27">
        <v>821</v>
      </c>
      <c r="U491" s="27" t="s">
        <v>1081</v>
      </c>
      <c r="V491" s="27" t="s">
        <v>883</v>
      </c>
    </row>
    <row r="492" spans="1:22">
      <c r="A492" s="27" t="s">
        <v>45</v>
      </c>
      <c r="B492" s="27" t="s">
        <v>196</v>
      </c>
      <c r="C492" s="27" t="s">
        <v>1077</v>
      </c>
      <c r="F492" s="27" t="s">
        <v>1070</v>
      </c>
      <c r="I492" s="27" t="s">
        <v>1129</v>
      </c>
      <c r="J492" s="27">
        <v>4</v>
      </c>
      <c r="K492" s="27">
        <v>0</v>
      </c>
      <c r="L492" s="27">
        <v>0</v>
      </c>
      <c r="O492" s="27" t="s">
        <v>197</v>
      </c>
      <c r="P492" s="27">
        <v>822</v>
      </c>
      <c r="U492" s="27" t="s">
        <v>1081</v>
      </c>
    </row>
    <row r="493" spans="1:22">
      <c r="A493" s="27" t="s">
        <v>45</v>
      </c>
      <c r="B493" s="27" t="s">
        <v>198</v>
      </c>
      <c r="C493" s="27" t="s">
        <v>1077</v>
      </c>
      <c r="D493" s="27" t="s">
        <v>1128</v>
      </c>
      <c r="E493" s="27" t="s">
        <v>227</v>
      </c>
      <c r="F493" s="27" t="s">
        <v>1070</v>
      </c>
      <c r="G493" s="27" t="s">
        <v>1113</v>
      </c>
      <c r="H493" s="27">
        <v>131301</v>
      </c>
      <c r="I493" s="27" t="s">
        <v>227</v>
      </c>
      <c r="J493" s="27">
        <v>4</v>
      </c>
      <c r="K493" s="27">
        <v>0</v>
      </c>
      <c r="L493" s="27">
        <v>0</v>
      </c>
      <c r="O493" s="27" t="s">
        <v>197</v>
      </c>
      <c r="P493" s="27">
        <v>820</v>
      </c>
      <c r="U493" s="27" t="s">
        <v>1081</v>
      </c>
      <c r="V493" s="27" t="s">
        <v>884</v>
      </c>
    </row>
    <row r="494" spans="1:22">
      <c r="A494" s="27" t="s">
        <v>45</v>
      </c>
      <c r="B494" s="27" t="s">
        <v>202</v>
      </c>
      <c r="C494" s="27" t="s">
        <v>1077</v>
      </c>
      <c r="D494" s="27" t="s">
        <v>1127</v>
      </c>
      <c r="E494" s="27" t="s">
        <v>1126</v>
      </c>
      <c r="F494" s="27" t="s">
        <v>1070</v>
      </c>
      <c r="G494" s="27" t="s">
        <v>1113</v>
      </c>
      <c r="H494" s="27">
        <v>131303</v>
      </c>
      <c r="I494" s="27" t="s">
        <v>1126</v>
      </c>
      <c r="J494" s="27">
        <v>4</v>
      </c>
      <c r="K494" s="27">
        <v>0</v>
      </c>
      <c r="L494" s="27">
        <v>0</v>
      </c>
      <c r="O494" s="27" t="s">
        <v>197</v>
      </c>
      <c r="P494" s="27">
        <v>823</v>
      </c>
      <c r="U494" s="27" t="s">
        <v>1081</v>
      </c>
      <c r="V494" s="27" t="s">
        <v>885</v>
      </c>
    </row>
    <row r="495" spans="1:22">
      <c r="A495" s="27" t="s">
        <v>45</v>
      </c>
      <c r="B495" s="27" t="s">
        <v>202</v>
      </c>
      <c r="C495" s="27" t="s">
        <v>1077</v>
      </c>
      <c r="F495" s="27" t="s">
        <v>1070</v>
      </c>
      <c r="I495" s="27" t="s">
        <v>1125</v>
      </c>
      <c r="J495" s="27">
        <v>4</v>
      </c>
      <c r="K495" s="27">
        <v>0</v>
      </c>
      <c r="L495" s="27">
        <v>0</v>
      </c>
      <c r="O495" s="27" t="s">
        <v>197</v>
      </c>
      <c r="P495" s="27">
        <v>824</v>
      </c>
      <c r="U495" s="27" t="s">
        <v>1081</v>
      </c>
    </row>
    <row r="496" spans="1:22">
      <c r="A496" s="27" t="s">
        <v>45</v>
      </c>
      <c r="B496" s="27" t="s">
        <v>206</v>
      </c>
      <c r="C496" s="27" t="s">
        <v>1077</v>
      </c>
      <c r="D496" s="27" t="s">
        <v>1124</v>
      </c>
      <c r="E496" s="27" t="s">
        <v>1123</v>
      </c>
      <c r="F496" s="27" t="s">
        <v>1070</v>
      </c>
      <c r="G496" s="27" t="s">
        <v>1113</v>
      </c>
      <c r="H496" s="27">
        <v>131302</v>
      </c>
      <c r="I496" s="27" t="s">
        <v>1123</v>
      </c>
      <c r="J496" s="27">
        <v>4</v>
      </c>
      <c r="K496" s="27">
        <v>0</v>
      </c>
      <c r="L496" s="27">
        <v>0</v>
      </c>
      <c r="O496" s="27" t="s">
        <v>197</v>
      </c>
      <c r="P496" s="27">
        <v>825</v>
      </c>
      <c r="U496" s="27" t="s">
        <v>1081</v>
      </c>
      <c r="V496" s="27" t="s">
        <v>886</v>
      </c>
    </row>
    <row r="497" spans="1:22">
      <c r="A497" s="27" t="s">
        <v>45</v>
      </c>
      <c r="B497" s="27" t="s">
        <v>206</v>
      </c>
      <c r="C497" s="27" t="s">
        <v>1077</v>
      </c>
      <c r="F497" s="27" t="s">
        <v>1070</v>
      </c>
      <c r="I497" s="27" t="s">
        <v>1122</v>
      </c>
      <c r="J497" s="27">
        <v>4</v>
      </c>
      <c r="K497" s="27">
        <v>0</v>
      </c>
      <c r="L497" s="27">
        <v>0</v>
      </c>
      <c r="O497" s="27" t="s">
        <v>197</v>
      </c>
      <c r="P497" s="27">
        <v>826</v>
      </c>
      <c r="U497" s="27" t="s">
        <v>1081</v>
      </c>
    </row>
    <row r="498" spans="1:22">
      <c r="A498" s="27" t="s">
        <v>45</v>
      </c>
      <c r="B498" s="27" t="s">
        <v>200</v>
      </c>
      <c r="C498" s="27" t="s">
        <v>1072</v>
      </c>
      <c r="D498" s="27" t="s">
        <v>1121</v>
      </c>
      <c r="E498" s="27" t="s">
        <v>1120</v>
      </c>
      <c r="F498" s="27" t="s">
        <v>1070</v>
      </c>
      <c r="G498" s="27" t="s">
        <v>1113</v>
      </c>
      <c r="H498" s="27">
        <v>131298</v>
      </c>
      <c r="I498" s="27" t="s">
        <v>1120</v>
      </c>
      <c r="J498" s="27">
        <v>4</v>
      </c>
      <c r="K498" s="27">
        <v>0</v>
      </c>
      <c r="L498" s="27">
        <v>0</v>
      </c>
      <c r="O498" s="27" t="s">
        <v>197</v>
      </c>
      <c r="P498" s="27">
        <v>548</v>
      </c>
      <c r="U498" s="27" t="s">
        <v>1081</v>
      </c>
      <c r="V498" s="27" t="s">
        <v>887</v>
      </c>
    </row>
    <row r="499" spans="1:22">
      <c r="A499" s="27" t="s">
        <v>45</v>
      </c>
      <c r="B499" s="27" t="s">
        <v>200</v>
      </c>
      <c r="C499" s="27" t="s">
        <v>1072</v>
      </c>
      <c r="F499" s="27" t="s">
        <v>1070</v>
      </c>
      <c r="I499" s="27" t="s">
        <v>1119</v>
      </c>
      <c r="J499" s="27">
        <v>4</v>
      </c>
      <c r="K499" s="27">
        <v>0</v>
      </c>
      <c r="L499" s="27">
        <v>0</v>
      </c>
      <c r="O499" s="27" t="s">
        <v>197</v>
      </c>
      <c r="P499" s="27">
        <v>549</v>
      </c>
      <c r="U499" s="27" t="s">
        <v>1081</v>
      </c>
    </row>
    <row r="500" spans="1:22">
      <c r="A500" s="27" t="s">
        <v>45</v>
      </c>
      <c r="B500" s="27" t="s">
        <v>201</v>
      </c>
      <c r="C500" s="27" t="s">
        <v>1072</v>
      </c>
      <c r="D500" s="27" t="s">
        <v>1118</v>
      </c>
      <c r="E500" s="27" t="s">
        <v>231</v>
      </c>
      <c r="F500" s="27" t="s">
        <v>1070</v>
      </c>
      <c r="G500" s="27" t="s">
        <v>1113</v>
      </c>
      <c r="H500" s="27">
        <v>131297</v>
      </c>
      <c r="I500" s="27" t="s">
        <v>231</v>
      </c>
      <c r="J500" s="27">
        <v>4</v>
      </c>
      <c r="K500" s="27">
        <v>0</v>
      </c>
      <c r="L500" s="27">
        <v>0</v>
      </c>
      <c r="O500" s="27" t="s">
        <v>197</v>
      </c>
      <c r="P500" s="27">
        <v>547</v>
      </c>
      <c r="U500" s="27" t="s">
        <v>1081</v>
      </c>
      <c r="V500" s="27" t="s">
        <v>888</v>
      </c>
    </row>
    <row r="501" spans="1:22">
      <c r="A501" s="27" t="s">
        <v>45</v>
      </c>
      <c r="B501" s="27" t="s">
        <v>203</v>
      </c>
      <c r="C501" s="27" t="s">
        <v>1072</v>
      </c>
      <c r="D501" s="27" t="s">
        <v>1117</v>
      </c>
      <c r="E501" s="27" t="s">
        <v>1116</v>
      </c>
      <c r="F501" s="27" t="s">
        <v>1070</v>
      </c>
      <c r="G501" s="27" t="s">
        <v>1113</v>
      </c>
      <c r="H501" s="27">
        <v>131299</v>
      </c>
      <c r="I501" s="27" t="s">
        <v>1116</v>
      </c>
      <c r="J501" s="27">
        <v>4</v>
      </c>
      <c r="K501" s="27">
        <v>0</v>
      </c>
      <c r="L501" s="27">
        <v>0</v>
      </c>
      <c r="O501" s="27" t="s">
        <v>197</v>
      </c>
      <c r="P501" s="27">
        <v>550</v>
      </c>
      <c r="U501" s="27" t="s">
        <v>1081</v>
      </c>
      <c r="V501" s="27" t="s">
        <v>889</v>
      </c>
    </row>
    <row r="502" spans="1:22">
      <c r="A502" s="27" t="s">
        <v>45</v>
      </c>
      <c r="B502" s="27" t="s">
        <v>203</v>
      </c>
      <c r="C502" s="27" t="s">
        <v>1072</v>
      </c>
      <c r="F502" s="27" t="s">
        <v>1070</v>
      </c>
      <c r="I502" s="27" t="s">
        <v>1115</v>
      </c>
      <c r="J502" s="27">
        <v>4</v>
      </c>
      <c r="K502" s="27">
        <v>0</v>
      </c>
      <c r="L502" s="27">
        <v>0</v>
      </c>
      <c r="O502" s="27" t="s">
        <v>197</v>
      </c>
      <c r="P502" s="27">
        <v>551</v>
      </c>
      <c r="U502" s="27" t="s">
        <v>1081</v>
      </c>
    </row>
    <row r="503" spans="1:22">
      <c r="A503" s="27" t="s">
        <v>45</v>
      </c>
      <c r="B503" s="27" t="s">
        <v>207</v>
      </c>
      <c r="C503" s="27" t="s">
        <v>1072</v>
      </c>
      <c r="D503" s="27" t="s">
        <v>1114</v>
      </c>
      <c r="E503" s="27" t="s">
        <v>1112</v>
      </c>
      <c r="F503" s="27" t="s">
        <v>1070</v>
      </c>
      <c r="G503" s="27" t="s">
        <v>1113</v>
      </c>
      <c r="H503" s="27">
        <v>131300</v>
      </c>
      <c r="I503" s="27" t="s">
        <v>1112</v>
      </c>
      <c r="J503" s="27">
        <v>4</v>
      </c>
      <c r="K503" s="27">
        <v>0</v>
      </c>
      <c r="L503" s="27">
        <v>0</v>
      </c>
      <c r="O503" s="27" t="s">
        <v>197</v>
      </c>
      <c r="P503" s="27">
        <v>552</v>
      </c>
      <c r="U503" s="27" t="s">
        <v>1081</v>
      </c>
      <c r="V503" s="27" t="s">
        <v>890</v>
      </c>
    </row>
    <row r="504" spans="1:22">
      <c r="A504" s="27" t="s">
        <v>45</v>
      </c>
      <c r="B504" s="27" t="s">
        <v>207</v>
      </c>
      <c r="C504" s="27" t="s">
        <v>1072</v>
      </c>
      <c r="F504" s="27" t="s">
        <v>1070</v>
      </c>
      <c r="I504" s="27" t="s">
        <v>1111</v>
      </c>
      <c r="J504" s="27">
        <v>4</v>
      </c>
      <c r="K504" s="27">
        <v>0</v>
      </c>
      <c r="L504" s="27">
        <v>0</v>
      </c>
      <c r="O504" s="27" t="s">
        <v>197</v>
      </c>
      <c r="P504" s="27">
        <v>553</v>
      </c>
      <c r="U504" s="27" t="s">
        <v>1081</v>
      </c>
    </row>
    <row r="505" spans="1:22">
      <c r="A505" s="27" t="s">
        <v>40</v>
      </c>
      <c r="B505" s="27" t="s">
        <v>204</v>
      </c>
      <c r="C505" s="27" t="s">
        <v>1077</v>
      </c>
      <c r="D505" s="27" t="s">
        <v>1110</v>
      </c>
      <c r="E505" s="27" t="s">
        <v>1109</v>
      </c>
      <c r="F505" s="27" t="s">
        <v>1070</v>
      </c>
      <c r="G505" s="27" t="s">
        <v>1083</v>
      </c>
      <c r="H505" s="27">
        <v>124182</v>
      </c>
      <c r="I505" s="27" t="s">
        <v>1109</v>
      </c>
      <c r="J505" s="27">
        <v>4</v>
      </c>
      <c r="K505" s="27">
        <v>0</v>
      </c>
      <c r="L505" s="27">
        <v>0</v>
      </c>
      <c r="M505" s="27">
        <v>10.16</v>
      </c>
      <c r="N505" s="27" t="s">
        <v>1095</v>
      </c>
      <c r="O505" s="27" t="s">
        <v>197</v>
      </c>
      <c r="P505" s="27">
        <v>803</v>
      </c>
      <c r="U505" s="27" t="s">
        <v>1081</v>
      </c>
    </row>
    <row r="506" spans="1:22">
      <c r="A506" s="27" t="s">
        <v>40</v>
      </c>
      <c r="B506" s="27" t="s">
        <v>196</v>
      </c>
      <c r="C506" s="27" t="s">
        <v>1077</v>
      </c>
      <c r="D506" s="27" t="s">
        <v>1108</v>
      </c>
      <c r="E506" s="27" t="s">
        <v>1020</v>
      </c>
      <c r="F506" s="27" t="s">
        <v>1070</v>
      </c>
      <c r="G506" s="27" t="s">
        <v>1083</v>
      </c>
      <c r="H506" s="27">
        <v>124178</v>
      </c>
      <c r="I506" s="27" t="s">
        <v>1020</v>
      </c>
      <c r="J506" s="27">
        <v>4</v>
      </c>
      <c r="K506" s="27">
        <v>0</v>
      </c>
      <c r="L506" s="27">
        <v>0</v>
      </c>
      <c r="O506" s="27" t="s">
        <v>197</v>
      </c>
      <c r="P506" s="27">
        <v>810</v>
      </c>
      <c r="U506" s="27" t="s">
        <v>1081</v>
      </c>
    </row>
    <row r="507" spans="1:22">
      <c r="A507" s="27" t="s">
        <v>40</v>
      </c>
      <c r="B507" s="27" t="s">
        <v>196</v>
      </c>
      <c r="C507" s="27" t="s">
        <v>1077</v>
      </c>
      <c r="F507" s="27" t="s">
        <v>1070</v>
      </c>
      <c r="G507" s="27" t="s">
        <v>1083</v>
      </c>
      <c r="I507" s="27" t="s">
        <v>1107</v>
      </c>
      <c r="J507" s="27">
        <v>4</v>
      </c>
      <c r="K507" s="27">
        <v>0</v>
      </c>
      <c r="L507" s="27">
        <v>0</v>
      </c>
      <c r="O507" s="27" t="s">
        <v>197</v>
      </c>
      <c r="P507" s="27">
        <v>811</v>
      </c>
      <c r="U507" s="27" t="s">
        <v>1081</v>
      </c>
    </row>
    <row r="508" spans="1:22">
      <c r="A508" s="27" t="s">
        <v>40</v>
      </c>
      <c r="B508" s="27" t="s">
        <v>198</v>
      </c>
      <c r="C508" s="27" t="s">
        <v>1077</v>
      </c>
      <c r="D508" s="27" t="s">
        <v>1106</v>
      </c>
      <c r="E508" s="27" t="s">
        <v>254</v>
      </c>
      <c r="F508" s="27" t="s">
        <v>1070</v>
      </c>
      <c r="G508" s="27" t="s">
        <v>1083</v>
      </c>
      <c r="H508" s="27">
        <v>124175</v>
      </c>
      <c r="I508" s="27" t="s">
        <v>254</v>
      </c>
      <c r="J508" s="27">
        <v>4</v>
      </c>
      <c r="K508" s="27">
        <v>0</v>
      </c>
      <c r="L508" s="27">
        <v>0</v>
      </c>
      <c r="O508" s="27" t="s">
        <v>197</v>
      </c>
      <c r="P508" s="27">
        <v>802</v>
      </c>
      <c r="U508" s="27" t="s">
        <v>1081</v>
      </c>
    </row>
    <row r="509" spans="1:22">
      <c r="A509" s="27" t="s">
        <v>40</v>
      </c>
      <c r="B509" s="27" t="s">
        <v>202</v>
      </c>
      <c r="C509" s="27" t="s">
        <v>1077</v>
      </c>
      <c r="D509" s="27" t="s">
        <v>1105</v>
      </c>
      <c r="E509" s="27" t="s">
        <v>1104</v>
      </c>
      <c r="F509" s="27" t="s">
        <v>1070</v>
      </c>
      <c r="G509" s="27" t="s">
        <v>1083</v>
      </c>
      <c r="H509" s="27">
        <v>124176</v>
      </c>
      <c r="I509" s="27" t="s">
        <v>1104</v>
      </c>
      <c r="J509" s="27">
        <v>4</v>
      </c>
      <c r="K509" s="27">
        <v>0</v>
      </c>
      <c r="L509" s="27">
        <v>0</v>
      </c>
      <c r="O509" s="27" t="s">
        <v>197</v>
      </c>
      <c r="P509" s="27">
        <v>806</v>
      </c>
      <c r="U509" s="27" t="s">
        <v>1081</v>
      </c>
    </row>
    <row r="510" spans="1:22">
      <c r="A510" s="27" t="s">
        <v>40</v>
      </c>
      <c r="B510" s="27" t="s">
        <v>202</v>
      </c>
      <c r="C510" s="27" t="s">
        <v>1077</v>
      </c>
      <c r="F510" s="27" t="s">
        <v>1070</v>
      </c>
      <c r="G510" s="27" t="s">
        <v>1083</v>
      </c>
      <c r="I510" s="27" t="s">
        <v>1103</v>
      </c>
      <c r="J510" s="27">
        <v>4</v>
      </c>
      <c r="K510" s="27">
        <v>0</v>
      </c>
      <c r="L510" s="27">
        <v>0</v>
      </c>
      <c r="O510" s="27" t="s">
        <v>197</v>
      </c>
      <c r="P510" s="27">
        <v>807</v>
      </c>
      <c r="U510" s="27" t="s">
        <v>1081</v>
      </c>
    </row>
    <row r="511" spans="1:22">
      <c r="A511" s="27" t="s">
        <v>40</v>
      </c>
      <c r="B511" s="27" t="s">
        <v>206</v>
      </c>
      <c r="C511" s="27" t="s">
        <v>1077</v>
      </c>
      <c r="D511" s="27" t="s">
        <v>1102</v>
      </c>
      <c r="E511" s="27" t="s">
        <v>1101</v>
      </c>
      <c r="F511" s="27" t="s">
        <v>1070</v>
      </c>
      <c r="G511" s="27" t="s">
        <v>1083</v>
      </c>
      <c r="H511" s="27">
        <v>124177</v>
      </c>
      <c r="I511" s="27" t="s">
        <v>1101</v>
      </c>
      <c r="J511" s="27">
        <v>4</v>
      </c>
      <c r="K511" s="27">
        <v>0</v>
      </c>
      <c r="L511" s="27">
        <v>0</v>
      </c>
      <c r="O511" s="27" t="s">
        <v>197</v>
      </c>
      <c r="P511" s="27">
        <v>808</v>
      </c>
      <c r="U511" s="27" t="s">
        <v>1081</v>
      </c>
    </row>
    <row r="512" spans="1:22">
      <c r="A512" s="27" t="s">
        <v>40</v>
      </c>
      <c r="B512" s="27" t="s">
        <v>206</v>
      </c>
      <c r="C512" s="27" t="s">
        <v>1077</v>
      </c>
      <c r="F512" s="27" t="s">
        <v>1070</v>
      </c>
      <c r="G512" s="27" t="s">
        <v>1083</v>
      </c>
      <c r="I512" s="27" t="s">
        <v>1100</v>
      </c>
      <c r="J512" s="27">
        <v>4</v>
      </c>
      <c r="K512" s="27">
        <v>0</v>
      </c>
      <c r="L512" s="27">
        <v>0</v>
      </c>
      <c r="O512" s="27" t="s">
        <v>197</v>
      </c>
      <c r="P512" s="27">
        <v>809</v>
      </c>
      <c r="U512" s="27" t="s">
        <v>1081</v>
      </c>
    </row>
    <row r="513" spans="1:21">
      <c r="A513" s="27" t="s">
        <v>40</v>
      </c>
      <c r="B513" s="27" t="s">
        <v>208</v>
      </c>
      <c r="C513" s="27" t="s">
        <v>1077</v>
      </c>
      <c r="D513" s="27" t="s">
        <v>1099</v>
      </c>
      <c r="E513" s="27" t="s">
        <v>1098</v>
      </c>
      <c r="F513" s="27" t="s">
        <v>1070</v>
      </c>
      <c r="G513" s="27" t="s">
        <v>1083</v>
      </c>
      <c r="H513" s="27">
        <v>124183</v>
      </c>
      <c r="I513" s="27" t="s">
        <v>1098</v>
      </c>
      <c r="J513" s="27">
        <v>4</v>
      </c>
      <c r="K513" s="27">
        <v>0</v>
      </c>
      <c r="L513" s="27">
        <v>0</v>
      </c>
      <c r="M513" s="27">
        <v>10.16</v>
      </c>
      <c r="N513" s="27" t="s">
        <v>1085</v>
      </c>
      <c r="O513" s="27" t="s">
        <v>197</v>
      </c>
      <c r="P513" s="27">
        <v>804</v>
      </c>
      <c r="U513" s="27" t="s">
        <v>1081</v>
      </c>
    </row>
    <row r="514" spans="1:21">
      <c r="A514" s="27" t="s">
        <v>40</v>
      </c>
      <c r="B514" s="27" t="s">
        <v>205</v>
      </c>
      <c r="C514" s="27" t="s">
        <v>1072</v>
      </c>
      <c r="D514" s="27" t="s">
        <v>1097</v>
      </c>
      <c r="E514" s="27" t="s">
        <v>1096</v>
      </c>
      <c r="F514" s="27" t="s">
        <v>1070</v>
      </c>
      <c r="G514" s="27" t="s">
        <v>1083</v>
      </c>
      <c r="H514" s="27">
        <v>124173</v>
      </c>
      <c r="I514" s="27" t="s">
        <v>1096</v>
      </c>
      <c r="J514" s="27">
        <v>4</v>
      </c>
      <c r="K514" s="27">
        <v>0</v>
      </c>
      <c r="L514" s="27">
        <v>0</v>
      </c>
      <c r="M514" s="27">
        <v>10.16</v>
      </c>
      <c r="N514" s="27" t="s">
        <v>1095</v>
      </c>
      <c r="O514" s="27" t="s">
        <v>197</v>
      </c>
      <c r="P514" s="27">
        <v>530</v>
      </c>
      <c r="U514" s="27" t="s">
        <v>1081</v>
      </c>
    </row>
    <row r="515" spans="1:21">
      <c r="A515" s="27" t="s">
        <v>40</v>
      </c>
      <c r="B515" s="27" t="s">
        <v>200</v>
      </c>
      <c r="C515" s="27" t="s">
        <v>1072</v>
      </c>
      <c r="D515" s="27" t="s">
        <v>1094</v>
      </c>
      <c r="E515" s="27" t="s">
        <v>1021</v>
      </c>
      <c r="F515" s="27" t="s">
        <v>1070</v>
      </c>
      <c r="G515" s="27" t="s">
        <v>1083</v>
      </c>
      <c r="H515" s="27">
        <v>124174</v>
      </c>
      <c r="I515" s="27" t="s">
        <v>1021</v>
      </c>
      <c r="J515" s="27">
        <v>4</v>
      </c>
      <c r="K515" s="27">
        <v>0</v>
      </c>
      <c r="L515" s="27">
        <v>0</v>
      </c>
      <c r="O515" s="27" t="s">
        <v>197</v>
      </c>
      <c r="P515" s="27">
        <v>537</v>
      </c>
      <c r="U515" s="27" t="s">
        <v>1081</v>
      </c>
    </row>
    <row r="516" spans="1:21">
      <c r="A516" s="27" t="s">
        <v>40</v>
      </c>
      <c r="B516" s="27" t="s">
        <v>200</v>
      </c>
      <c r="C516" s="27" t="s">
        <v>1072</v>
      </c>
      <c r="F516" s="27" t="s">
        <v>1070</v>
      </c>
      <c r="G516" s="27" t="s">
        <v>1083</v>
      </c>
      <c r="I516" s="27" t="s">
        <v>1093</v>
      </c>
      <c r="J516" s="27">
        <v>4</v>
      </c>
      <c r="K516" s="27">
        <v>0</v>
      </c>
      <c r="L516" s="27">
        <v>0</v>
      </c>
      <c r="O516" s="27" t="s">
        <v>197</v>
      </c>
      <c r="P516" s="27">
        <v>538</v>
      </c>
      <c r="U516" s="27" t="s">
        <v>1081</v>
      </c>
    </row>
    <row r="517" spans="1:21">
      <c r="A517" s="27" t="s">
        <v>40</v>
      </c>
      <c r="B517" s="27" t="s">
        <v>201</v>
      </c>
      <c r="C517" s="27" t="s">
        <v>1072</v>
      </c>
      <c r="D517" s="27" t="s">
        <v>1092</v>
      </c>
      <c r="E517" s="27" t="s">
        <v>260</v>
      </c>
      <c r="F517" s="27" t="s">
        <v>1070</v>
      </c>
      <c r="G517" s="27" t="s">
        <v>1083</v>
      </c>
      <c r="H517" s="27">
        <v>124172</v>
      </c>
      <c r="I517" s="27" t="s">
        <v>260</v>
      </c>
      <c r="J517" s="27">
        <v>4</v>
      </c>
      <c r="K517" s="27">
        <v>0</v>
      </c>
      <c r="L517" s="27">
        <v>0</v>
      </c>
      <c r="O517" s="27" t="s">
        <v>197</v>
      </c>
      <c r="P517" s="27">
        <v>529</v>
      </c>
      <c r="U517" s="27" t="s">
        <v>1081</v>
      </c>
    </row>
    <row r="518" spans="1:21">
      <c r="A518" s="27" t="s">
        <v>40</v>
      </c>
      <c r="B518" s="27" t="s">
        <v>203</v>
      </c>
      <c r="C518" s="27" t="s">
        <v>1072</v>
      </c>
      <c r="F518" s="27" t="s">
        <v>1070</v>
      </c>
      <c r="G518" s="27" t="s">
        <v>1083</v>
      </c>
      <c r="I518" s="27" t="s">
        <v>1091</v>
      </c>
      <c r="J518" s="27">
        <v>4</v>
      </c>
      <c r="K518" s="27">
        <v>0</v>
      </c>
      <c r="L518" s="27">
        <v>0</v>
      </c>
      <c r="O518" s="27" t="s">
        <v>197</v>
      </c>
      <c r="P518" s="27">
        <v>534</v>
      </c>
      <c r="U518" s="27" t="s">
        <v>1081</v>
      </c>
    </row>
    <row r="519" spans="1:21">
      <c r="A519" s="27" t="s">
        <v>40</v>
      </c>
      <c r="B519" s="27" t="s">
        <v>207</v>
      </c>
      <c r="C519" s="27" t="s">
        <v>1072</v>
      </c>
      <c r="D519" s="27" t="s">
        <v>1090</v>
      </c>
      <c r="E519" s="27" t="s">
        <v>1089</v>
      </c>
      <c r="F519" s="27" t="s">
        <v>1070</v>
      </c>
      <c r="G519" s="27" t="s">
        <v>1083</v>
      </c>
      <c r="H519" s="27">
        <v>124181</v>
      </c>
      <c r="I519" s="27" t="s">
        <v>1089</v>
      </c>
      <c r="J519" s="27">
        <v>4</v>
      </c>
      <c r="K519" s="27">
        <v>0</v>
      </c>
      <c r="L519" s="27">
        <v>0</v>
      </c>
      <c r="O519" s="27" t="s">
        <v>197</v>
      </c>
      <c r="P519" s="27">
        <v>535</v>
      </c>
      <c r="U519" s="27" t="s">
        <v>1081</v>
      </c>
    </row>
    <row r="520" spans="1:21">
      <c r="A520" s="27" t="s">
        <v>40</v>
      </c>
      <c r="B520" s="27" t="s">
        <v>207</v>
      </c>
      <c r="C520" s="27" t="s">
        <v>1072</v>
      </c>
      <c r="F520" s="27" t="s">
        <v>1070</v>
      </c>
      <c r="G520" s="27" t="s">
        <v>1083</v>
      </c>
      <c r="I520" s="27" t="s">
        <v>1088</v>
      </c>
      <c r="J520" s="27">
        <v>4</v>
      </c>
      <c r="K520" s="27">
        <v>0</v>
      </c>
      <c r="L520" s="27">
        <v>0</v>
      </c>
      <c r="O520" s="27" t="s">
        <v>197</v>
      </c>
      <c r="P520" s="27">
        <v>536</v>
      </c>
      <c r="U520" s="27" t="s">
        <v>1081</v>
      </c>
    </row>
    <row r="521" spans="1:21">
      <c r="A521" s="27" t="s">
        <v>40</v>
      </c>
      <c r="B521" s="27" t="s">
        <v>209</v>
      </c>
      <c r="C521" s="27" t="s">
        <v>1072</v>
      </c>
      <c r="D521" s="27" t="s">
        <v>1087</v>
      </c>
      <c r="E521" s="27" t="s">
        <v>1086</v>
      </c>
      <c r="F521" s="27" t="s">
        <v>1070</v>
      </c>
      <c r="G521" s="27" t="s">
        <v>1083</v>
      </c>
      <c r="H521" s="27">
        <v>124179</v>
      </c>
      <c r="I521" s="27" t="s">
        <v>1086</v>
      </c>
      <c r="J521" s="27">
        <v>4</v>
      </c>
      <c r="K521" s="27">
        <v>0</v>
      </c>
      <c r="L521" s="27">
        <v>0</v>
      </c>
      <c r="M521" s="27">
        <v>10.16</v>
      </c>
      <c r="N521" s="27" t="s">
        <v>1085</v>
      </c>
      <c r="O521" s="27" t="s">
        <v>197</v>
      </c>
      <c r="P521" s="27">
        <v>531</v>
      </c>
      <c r="U521" s="27" t="s">
        <v>1081</v>
      </c>
    </row>
    <row r="522" spans="1:21">
      <c r="A522" s="27" t="s">
        <v>40</v>
      </c>
      <c r="B522" s="27" t="s">
        <v>203</v>
      </c>
      <c r="C522" s="27" t="s">
        <v>1072</v>
      </c>
      <c r="D522" s="27" t="s">
        <v>1084</v>
      </c>
      <c r="E522" s="27" t="s">
        <v>1082</v>
      </c>
      <c r="F522" s="27" t="s">
        <v>1070</v>
      </c>
      <c r="G522" s="27" t="s">
        <v>1083</v>
      </c>
      <c r="H522" s="27">
        <v>124180</v>
      </c>
      <c r="I522" s="27" t="s">
        <v>1082</v>
      </c>
      <c r="J522" s="27">
        <v>4</v>
      </c>
      <c r="K522" s="27">
        <v>0</v>
      </c>
      <c r="L522" s="27">
        <v>0</v>
      </c>
      <c r="O522" s="27" t="s">
        <v>197</v>
      </c>
      <c r="P522" s="27">
        <v>533</v>
      </c>
      <c r="U522" s="27" t="s">
        <v>1081</v>
      </c>
    </row>
    <row r="523" spans="1:21">
      <c r="A523" s="27" t="s">
        <v>41</v>
      </c>
      <c r="B523" s="27" t="s">
        <v>196</v>
      </c>
      <c r="C523" s="27" t="s">
        <v>1077</v>
      </c>
      <c r="D523" s="27" t="s">
        <v>1080</v>
      </c>
      <c r="E523" s="27" t="s">
        <v>1079</v>
      </c>
      <c r="F523" s="27" t="s">
        <v>1070</v>
      </c>
      <c r="G523" s="27" t="s">
        <v>1069</v>
      </c>
      <c r="H523" s="27">
        <v>126391</v>
      </c>
      <c r="I523" s="27" t="s">
        <v>1079</v>
      </c>
      <c r="J523" s="27">
        <v>3</v>
      </c>
      <c r="K523" s="27">
        <v>0</v>
      </c>
      <c r="L523" s="27">
        <v>1</v>
      </c>
      <c r="O523" s="27" t="s">
        <v>197</v>
      </c>
      <c r="P523" s="27">
        <v>813</v>
      </c>
      <c r="U523" s="27" t="s">
        <v>1068</v>
      </c>
    </row>
    <row r="524" spans="1:21">
      <c r="A524" s="27" t="s">
        <v>41</v>
      </c>
      <c r="B524" s="27" t="s">
        <v>196</v>
      </c>
      <c r="C524" s="27" t="s">
        <v>1077</v>
      </c>
      <c r="E524" s="27" t="s">
        <v>1078</v>
      </c>
      <c r="F524" s="27" t="s">
        <v>1070</v>
      </c>
      <c r="G524" s="27" t="s">
        <v>1069</v>
      </c>
      <c r="I524" s="27" t="s">
        <v>1078</v>
      </c>
      <c r="J524" s="27">
        <v>3</v>
      </c>
      <c r="K524" s="27">
        <v>0</v>
      </c>
      <c r="L524" s="27">
        <v>1</v>
      </c>
      <c r="O524" s="27" t="s">
        <v>197</v>
      </c>
      <c r="P524" s="27">
        <v>814</v>
      </c>
      <c r="U524" s="27" t="s">
        <v>1068</v>
      </c>
    </row>
    <row r="525" spans="1:21">
      <c r="A525" s="27" t="s">
        <v>41</v>
      </c>
      <c r="B525" s="27" t="s">
        <v>198</v>
      </c>
      <c r="C525" s="27" t="s">
        <v>1077</v>
      </c>
      <c r="D525" s="27" t="s">
        <v>1076</v>
      </c>
      <c r="E525" s="27" t="s">
        <v>304</v>
      </c>
      <c r="F525" s="27" t="s">
        <v>1070</v>
      </c>
      <c r="G525" s="27" t="s">
        <v>1069</v>
      </c>
      <c r="H525" s="27">
        <v>126393</v>
      </c>
      <c r="I525" s="27" t="s">
        <v>304</v>
      </c>
      <c r="J525" s="27">
        <v>3</v>
      </c>
      <c r="K525" s="27">
        <v>0</v>
      </c>
      <c r="L525" s="27">
        <v>1</v>
      </c>
      <c r="O525" s="27" t="s">
        <v>197</v>
      </c>
      <c r="P525" s="27">
        <v>812</v>
      </c>
      <c r="U525" s="27" t="s">
        <v>1068</v>
      </c>
    </row>
    <row r="526" spans="1:21">
      <c r="A526" s="27" t="s">
        <v>41</v>
      </c>
      <c r="B526" s="27" t="s">
        <v>200</v>
      </c>
      <c r="C526" s="27" t="s">
        <v>1072</v>
      </c>
      <c r="D526" s="27" t="s">
        <v>1075</v>
      </c>
      <c r="E526" s="27" t="s">
        <v>1074</v>
      </c>
      <c r="F526" s="27" t="s">
        <v>1070</v>
      </c>
      <c r="G526" s="27" t="s">
        <v>1069</v>
      </c>
      <c r="H526" s="27">
        <v>126392</v>
      </c>
      <c r="I526" s="27" t="s">
        <v>1074</v>
      </c>
      <c r="J526" s="27">
        <v>3</v>
      </c>
      <c r="K526" s="27">
        <v>0</v>
      </c>
      <c r="L526" s="27">
        <v>1</v>
      </c>
      <c r="O526" s="27" t="s">
        <v>197</v>
      </c>
      <c r="P526" s="27">
        <v>540</v>
      </c>
      <c r="U526" s="27" t="s">
        <v>1068</v>
      </c>
    </row>
    <row r="527" spans="1:21">
      <c r="A527" s="27" t="s">
        <v>41</v>
      </c>
      <c r="B527" s="27" t="s">
        <v>200</v>
      </c>
      <c r="C527" s="27" t="s">
        <v>1072</v>
      </c>
      <c r="E527" s="27" t="s">
        <v>1073</v>
      </c>
      <c r="F527" s="27" t="s">
        <v>1070</v>
      </c>
      <c r="G527" s="27" t="s">
        <v>1069</v>
      </c>
      <c r="I527" s="27" t="s">
        <v>1073</v>
      </c>
      <c r="J527" s="27">
        <v>3</v>
      </c>
      <c r="K527" s="27">
        <v>0</v>
      </c>
      <c r="L527" s="27">
        <v>1</v>
      </c>
      <c r="O527" s="27" t="s">
        <v>197</v>
      </c>
      <c r="P527" s="27">
        <v>541</v>
      </c>
      <c r="U527" s="27" t="s">
        <v>1068</v>
      </c>
    </row>
    <row r="528" spans="1:21">
      <c r="A528" s="27" t="s">
        <v>41</v>
      </c>
      <c r="B528" s="27" t="s">
        <v>201</v>
      </c>
      <c r="C528" s="27" t="s">
        <v>1072</v>
      </c>
      <c r="D528" s="27" t="s">
        <v>1071</v>
      </c>
      <c r="E528" s="27" t="s">
        <v>306</v>
      </c>
      <c r="F528" s="27" t="s">
        <v>1070</v>
      </c>
      <c r="G528" s="27" t="s">
        <v>1069</v>
      </c>
      <c r="H528" s="27">
        <v>126394</v>
      </c>
      <c r="I528" s="27" t="s">
        <v>306</v>
      </c>
      <c r="J528" s="27">
        <v>3</v>
      </c>
      <c r="K528" s="27">
        <v>0</v>
      </c>
      <c r="L528" s="27">
        <v>1</v>
      </c>
      <c r="O528" s="27" t="s">
        <v>197</v>
      </c>
      <c r="P528" s="27">
        <v>539</v>
      </c>
      <c r="U528" s="27" t="s">
        <v>1068</v>
      </c>
    </row>
    <row r="529" spans="1:10">
      <c r="A529" s="27" t="s">
        <v>46</v>
      </c>
      <c r="J529" s="27">
        <v>3</v>
      </c>
    </row>
    <row r="530" spans="1:10">
      <c r="A530" s="27" t="s">
        <v>80</v>
      </c>
      <c r="J530" s="27">
        <v>3</v>
      </c>
    </row>
    <row r="531" spans="1:10">
      <c r="A531" s="29" t="s">
        <v>1991</v>
      </c>
      <c r="J531" s="27">
        <v>4</v>
      </c>
    </row>
    <row r="532" spans="1:10">
      <c r="A532" s="34" t="s">
        <v>1999</v>
      </c>
      <c r="J532" s="27">
        <v>4</v>
      </c>
    </row>
    <row r="533" spans="1:10">
      <c r="A533" s="34" t="s">
        <v>2001</v>
      </c>
      <c r="J533" s="27">
        <v>4</v>
      </c>
    </row>
    <row r="534" spans="1:10">
      <c r="A534" s="34" t="s">
        <v>2003</v>
      </c>
      <c r="J534" s="27">
        <v>4</v>
      </c>
    </row>
    <row r="535" spans="1:10">
      <c r="A535" s="34" t="s">
        <v>1997</v>
      </c>
      <c r="J535" s="27">
        <v>4</v>
      </c>
    </row>
    <row r="536" spans="1:10">
      <c r="A536" s="34" t="s">
        <v>2005</v>
      </c>
      <c r="J536" s="27">
        <v>4</v>
      </c>
    </row>
    <row r="537" spans="1:10">
      <c r="A537" s="45" t="s">
        <v>2064</v>
      </c>
      <c r="J537" s="27">
        <v>4</v>
      </c>
    </row>
    <row r="538" spans="1:10">
      <c r="A538" s="45" t="s">
        <v>2065</v>
      </c>
      <c r="J538" s="27">
        <v>4</v>
      </c>
    </row>
  </sheetData>
  <autoFilter ref="A1:AH528" xr:uid="{00000000-0009-0000-0000-000004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XMLData TextToDisplay="%CLASSIFICATIONDATETIME%">07:41 06/10/2020</XMLData>
</file>

<file path=customXml/item2.xml><?xml version="1.0" encoding="utf-8"?>
<XMLData TextToDisplay="RightsWATCHMark">7|CITI-No PII-Public|{00000000-0000-0000-0000-000000000000}</XMLData>
</file>

<file path=customXml/item3.xml><?xml version="1.0" encoding="utf-8"?>
<XMLData TextToDisplay="%DOCUMENTGUID%">{00000000-0000-0000-0000-000000000000}</XMLData>
</file>

<file path=customXml/itemProps1.xml><?xml version="1.0" encoding="utf-8"?>
<ds:datastoreItem xmlns:ds="http://schemas.openxmlformats.org/officeDocument/2006/customXml" ds:itemID="{1FD48EB3-0829-4233-A5BB-33D37D5C076F}">
  <ds:schemaRefs/>
</ds:datastoreItem>
</file>

<file path=customXml/itemProps2.xml><?xml version="1.0" encoding="utf-8"?>
<ds:datastoreItem xmlns:ds="http://schemas.openxmlformats.org/officeDocument/2006/customXml" ds:itemID="{27A0A6ED-3796-4624-AAF5-E755FBB0E570}">
  <ds:schemaRefs/>
</ds:datastoreItem>
</file>

<file path=customXml/itemProps3.xml><?xml version="1.0" encoding="utf-8"?>
<ds:datastoreItem xmlns:ds="http://schemas.openxmlformats.org/officeDocument/2006/customXml" ds:itemID="{02E209B4-95F9-49D1-9ED6-99D69CBEE8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Website Dividend</vt:lpstr>
      <vt:lpstr>Imp Check Points</vt:lpstr>
      <vt:lpstr>NAV's to be updated</vt:lpstr>
      <vt:lpstr>Imp Notes</vt:lpstr>
      <vt:lpstr>Notes</vt:lpstr>
      <vt:lpstr>Annexure12</vt:lpstr>
      <vt:lpstr>Average maturity and duration</vt:lpstr>
      <vt:lpstr>NAV Decimal</vt:lpstr>
      <vt:lpstr>Sheet1</vt:lpstr>
      <vt:lpstr>Derivatives Exposure</vt:lpstr>
      <vt:lpstr>AMFI NAV Not to use</vt:lpstr>
      <vt:lpstr>NAV</vt:lpstr>
      <vt:lpstr>Invt Foreign securities</vt:lpstr>
      <vt:lpstr>Dividend Not to use</vt:lpstr>
      <vt:lpstr>PTO</vt:lpstr>
      <vt:lpstr>Master</vt:lpstr>
      <vt:lpstr>Annexure12!Print_Area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Santhosh Tumkur</dc:creator>
  <cp:lastModifiedBy>Gaikwad, Leena (India)</cp:lastModifiedBy>
  <dcterms:created xsi:type="dcterms:W3CDTF">2008-06-03T07:23:02Z</dcterms:created>
  <dcterms:modified xsi:type="dcterms:W3CDTF">2025-10-09T18:51:42Z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325086555</vt:i4>
  </property>
  <property fmtid="{D5CDD505-2E9C-101B-9397-08002B2CF9AE}" pid="3" name="_NewReviewCycle">
    <vt:lpwstr/>
  </property>
  <property fmtid="{D5CDD505-2E9C-101B-9397-08002B2CF9AE}" pid="4" name="_EmailSubject">
    <vt:lpwstr>DSP Half Yearly Financials </vt:lpwstr>
  </property>
  <property fmtid="{D5CDD505-2E9C-101B-9397-08002B2CF9AE}" pid="5" name="_AuthorEmail">
    <vt:lpwstr>ss44493@citi.com</vt:lpwstr>
  </property>
  <property fmtid="{D5CDD505-2E9C-101B-9397-08002B2CF9AE}" pid="6" name="_AuthorEmailDisplayName">
    <vt:lpwstr>Sawant, Sandeep [SVCS NE]</vt:lpwstr>
  </property>
  <property fmtid="{D5CDD505-2E9C-101B-9397-08002B2CF9AE}" pid="7" name="RightsWATCHMark">
    <vt:lpwstr>7|CITI-No PII-Public|{00000000-0000-0000-0000-000000000000}</vt:lpwstr>
  </property>
  <property fmtid="{D5CDD505-2E9C-101B-9397-08002B2CF9AE}" pid="8" name="MSIP_Label_d291669d-c62a-41f9-9790-e463798003d8_Enabled">
    <vt:lpwstr>true</vt:lpwstr>
  </property>
  <property fmtid="{D5CDD505-2E9C-101B-9397-08002B2CF9AE}" pid="9" name="MSIP_Label_d291669d-c62a-41f9-9790-e463798003d8_SetDate">
    <vt:lpwstr>2022-09-23T13:14:57Z</vt:lpwstr>
  </property>
  <property fmtid="{D5CDD505-2E9C-101B-9397-08002B2CF9AE}" pid="10" name="MSIP_Label_d291669d-c62a-41f9-9790-e463798003d8_Method">
    <vt:lpwstr>Privileged</vt:lpwstr>
  </property>
  <property fmtid="{D5CDD505-2E9C-101B-9397-08002B2CF9AE}" pid="11" name="MSIP_Label_d291669d-c62a-41f9-9790-e463798003d8_Name">
    <vt:lpwstr>Public</vt:lpwstr>
  </property>
  <property fmtid="{D5CDD505-2E9C-101B-9397-08002B2CF9AE}" pid="12" name="MSIP_Label_d291669d-c62a-41f9-9790-e463798003d8_SiteId">
    <vt:lpwstr>1771ae17-e764-4e0f-a476-d4184d79a5d9</vt:lpwstr>
  </property>
  <property fmtid="{D5CDD505-2E9C-101B-9397-08002B2CF9AE}" pid="13" name="MSIP_Label_d291669d-c62a-41f9-9790-e463798003d8_ActionId">
    <vt:lpwstr>8d2d687b-dd0a-4980-840b-14157a42d78d</vt:lpwstr>
  </property>
  <property fmtid="{D5CDD505-2E9C-101B-9397-08002B2CF9AE}" pid="14" name="MSIP_Label_d291669d-c62a-41f9-9790-e463798003d8_ContentBits">
    <vt:lpwstr>0</vt:lpwstr>
  </property>
  <property fmtid="{D5CDD505-2E9C-101B-9397-08002B2CF9AE}" pid="15" name="_PreviousAdHocReviewCycleID">
    <vt:i4>-601625253</vt:i4>
  </property>
  <property fmtid="{D5CDD505-2E9C-101B-9397-08002B2CF9AE}" pid="16" name="_ReviewingToolsShownOnce">
    <vt:lpwstr/>
  </property>
</Properties>
</file>